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12" activeTab="14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1">'1.tab.'!$A$1:$F$98</definedName>
    <definedName name="_xlnm.Print_Area" localSheetId="11">'11.tab.'!$A$1:$E$78</definedName>
    <definedName name="_xlnm.Print_Area" localSheetId="12">'12.tab.'!$A$1:$F$112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'2.tab.'!$A$1:$F$61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'22.tab.'!$A$1:$F$448</definedName>
    <definedName name="_xlnm.Print_Area" localSheetId="24">'24.tab.'!$A$1:$D$54</definedName>
    <definedName name="_xlnm.Print_Area" localSheetId="25">'25.tab.'!$A$1:$D$634</definedName>
    <definedName name="_xlnm.Print_Area" localSheetId="4">'4.tab.'!$A:$H</definedName>
    <definedName name="_xlnm.Print_Area" localSheetId="7">'7.tab.'!$A$1:$I$228</definedName>
    <definedName name="_xlnm.Print_Area" localSheetId="9">'9.tab.'!$A$1:$G$40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'15.tab.'!$7:$8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'25.tab.'!$9:$10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'9.tab.'!$B$1:$G$36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'9.tab.'!$B$1:$G$41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<sst xmlns="http://schemas.openxmlformats.org/spreadsheetml/2006/main" count="4941" uniqueCount="1859">
  <si>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</si>
  <si>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</si>
  <si>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</si>
  <si>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</si>
  <si>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 ENh03-107 Salaspils pilsētas centralizētās siltumapgādes sistēmas rekonstrukcija</t>
  </si>
  <si>
    <t xml:space="preserve">   - ENh03-172 Jēkabpils pilsētas centralizētās siltumapgādes sistēmas rekonstrukcijas</t>
  </si>
  <si>
    <t xml:space="preserve">   - ENh03-07 Dobeles pilsētas centralizētās siltumapgādes sistēmas rekonstrukcija</t>
  </si>
  <si>
    <t xml:space="preserve">   - ENh03-145 Pļaviņu pilsētas centralizētās siltumapgādes sistēmas rekonstrukcija</t>
  </si>
  <si>
    <t xml:space="preserve">  -ENh03-120 Iecavas pagasta  centralizētās siltumapgādes sistēmas rekonstrukcija  </t>
  </si>
  <si>
    <t xml:space="preserve">   -ENh03-39 Preiļu centralizētās siltumapgādes sistēmas rekonstrukcijas 7.kārta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</si>
  <si>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</si>
  <si>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</si>
  <si>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</si>
  <si>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</si>
  <si>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</si>
  <si>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</si>
  <si>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</si>
  <si>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</si>
  <si>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</si>
  <si>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</si>
  <si>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</si>
  <si>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</si>
  <si>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</si>
  <si>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</si>
  <si>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Reģionālās attīstības un pašvaldību lietu ministrija</t>
  </si>
  <si>
    <t xml:space="preserve">      - PB / LR Tehniskā vienība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</si>
  <si>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</si>
  <si>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</si>
  <si>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</si>
  <si>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</si>
  <si>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</si>
  <si>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</si>
  <si>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</si>
  <si>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</si>
  <si>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</si>
  <si>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Kārķu pagasts</t>
  </si>
  <si>
    <t>Maļinovas pagasts</t>
  </si>
  <si>
    <t>Ozolnieku novads</t>
  </si>
  <si>
    <t>Sedas pilsēta</t>
  </si>
  <si>
    <t>Staiceles pilsēta</t>
  </si>
  <si>
    <t>Stradu pagasts</t>
  </si>
  <si>
    <t>Tumes pagasts</t>
  </si>
  <si>
    <t>Ugāles pagasts</t>
  </si>
  <si>
    <t>Valdemārpils pilsēta</t>
  </si>
  <si>
    <t>Verēmu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</si>
  <si>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</si>
  <si>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</si>
  <si>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</si>
  <si>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</si>
  <si>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</si>
  <si>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</si>
  <si>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</si>
  <si>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</si>
  <si>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Bauskas pilsēta</t>
  </si>
  <si>
    <t>Bebrenes pagasts</t>
  </si>
  <si>
    <t>Ezeres pagasts</t>
  </si>
  <si>
    <t>Ģibuļu pagasts</t>
  </si>
  <si>
    <t>Iecavas pagasta padome</t>
  </si>
  <si>
    <t>Ilūkstes novads</t>
  </si>
  <si>
    <t>Jaunpiebalgas pagasts</t>
  </si>
  <si>
    <t>Jumpravas pagasts</t>
  </si>
  <si>
    <t>Kalupes pagasts</t>
  </si>
  <si>
    <t>Liepupes pagasts</t>
  </si>
  <si>
    <t>Litenes pagasts</t>
  </si>
  <si>
    <t>Liepas pagasta padome</t>
  </si>
  <si>
    <t>Nīcas pagasta padome</t>
  </si>
  <si>
    <t>Olaines pagasts</t>
  </si>
  <si>
    <t>Piltenes pilsēta</t>
  </si>
  <si>
    <t>Puzes pagasts</t>
  </si>
  <si>
    <t>Rūjienas pilsēta</t>
  </si>
  <si>
    <t>Sesavas pagasts</t>
  </si>
  <si>
    <t>Suntažu pagasts</t>
  </si>
  <si>
    <t>Valles pagasta padome</t>
  </si>
  <si>
    <t>Valkas pilsētas dome</t>
  </si>
  <si>
    <t>Valmieras pilsēta</t>
  </si>
  <si>
    <t>Vidrižu pagasts</t>
  </si>
  <si>
    <t>Vecumnieku pagasts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</si>
  <si>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</si>
  <si>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</si>
  <si>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</si>
  <si>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</si>
  <si>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Eiropas Savienības līdzfinansējuma atmaksa</t>
  </si>
  <si>
    <t xml:space="preserve">     - Pārējās pašvaldību aizdevumu atmaksas</t>
  </si>
  <si>
    <t>Aiznažu pilsēta</t>
  </si>
  <si>
    <t>Aiviekstes pagasts</t>
  </si>
  <si>
    <t>Aizkraukles rajons</t>
  </si>
  <si>
    <t>Aizputes pagasts</t>
  </si>
  <si>
    <t>Alsungas pagasts</t>
  </si>
  <si>
    <t>Alūksnes pilsēta</t>
  </si>
  <si>
    <t>Amatas novads</t>
  </si>
  <si>
    <t>Ances pagasts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</si>
  <si>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</si>
  <si>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</si>
  <si>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</si>
  <si>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</si>
  <si>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</si>
  <si>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</si>
  <si>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</si>
  <si>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Baldones pilsēta</t>
  </si>
  <si>
    <t>Baltinavas pagasts</t>
  </si>
  <si>
    <t>Bauskas pilsētas dome</t>
  </si>
  <si>
    <t>Bārtas pagasts</t>
  </si>
  <si>
    <t>Balvu pilsēta</t>
  </si>
  <si>
    <t>Bebru pagasts</t>
  </si>
  <si>
    <t>Beļavas pagasts</t>
  </si>
  <si>
    <t>Bēnes pagasts</t>
  </si>
  <si>
    <t>Bērzaines pagasts</t>
  </si>
  <si>
    <t>Bērzgales pagasts</t>
  </si>
  <si>
    <t>Bērziņu pagasts</t>
  </si>
  <si>
    <t>Bērzpils pagasts</t>
  </si>
  <si>
    <t>Bikstu pagasts</t>
  </si>
  <si>
    <t>Bilskas pagasts</t>
  </si>
  <si>
    <t>Blomes pagasts</t>
  </si>
  <si>
    <t>Blontu pagasts</t>
  </si>
  <si>
    <t>Brantu pagasts</t>
  </si>
  <si>
    <t>Briģu pagasts</t>
  </si>
  <si>
    <t>Brīvzemnieku pagasts</t>
  </si>
  <si>
    <t>Brocēnu novads</t>
  </si>
  <si>
    <t>Brunavas pagasts</t>
  </si>
  <si>
    <t>Cesvaines pilsēta</t>
  </si>
  <si>
    <t>Ciblas novads</t>
  </si>
  <si>
    <t>Cīravas pagasts</t>
  </si>
  <si>
    <t>Cirmas pagasts</t>
  </si>
  <si>
    <t>Dagdas pilsēta</t>
  </si>
  <si>
    <t>Daudzeses pagasts</t>
  </si>
  <si>
    <t>Daugavpils rajons</t>
  </si>
  <si>
    <t>Daugmales pagasts</t>
  </si>
  <si>
    <t>Daukstu pagasts</t>
  </si>
  <si>
    <t>Degoles pagasts</t>
  </si>
  <si>
    <t>Demenes pagasts</t>
  </si>
  <si>
    <t>Dobeles pagasts</t>
  </si>
  <si>
    <t>Dobeles pilsēta</t>
  </si>
  <si>
    <t>Dobeles rajona padome (t.sk. Soc.aprūpes centrs)</t>
  </si>
  <si>
    <t>Drustu pagasts</t>
  </si>
  <si>
    <t>Dunalkas pagasts</t>
  </si>
  <si>
    <t>Dunavas pagasts</t>
  </si>
  <si>
    <t>Dundagas pagasts</t>
  </si>
  <si>
    <t>Dunikas pagasts</t>
  </si>
  <si>
    <t>Dvietes pagasts</t>
  </si>
  <si>
    <t>Dzelzavas pagasts</t>
  </si>
  <si>
    <t>Dzelzavas pagasta padome</t>
  </si>
  <si>
    <t>Elejas pagasts</t>
  </si>
  <si>
    <t>Engures pagasta padome</t>
  </si>
  <si>
    <t>Ērgļu  pagasts</t>
  </si>
  <si>
    <t>Ezernieku pagasts</t>
  </si>
  <si>
    <t>Freimaņu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</si>
  <si>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</si>
  <si>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</si>
  <si>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</si>
  <si>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</si>
  <si>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</si>
  <si>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</si>
  <si>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</si>
  <si>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</si>
  <si>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</si>
  <si>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>Griobiņas pilsētas dome</t>
  </si>
  <si>
    <t xml:space="preserve">Grobiņas pilsēta </t>
  </si>
  <si>
    <t>Gulbenes pilsēta</t>
  </si>
  <si>
    <t>Gulbenes raj. pad.</t>
  </si>
  <si>
    <t>Gulbenes pilsētas dome</t>
  </si>
  <si>
    <t>Ilūkstes novada dome</t>
  </si>
  <si>
    <t>Ilzeskalna pagasts</t>
  </si>
  <si>
    <t>Inčukalna pagasts</t>
  </si>
  <si>
    <t>Indrānu pagasts</t>
  </si>
  <si>
    <t>Īslīces pagasts</t>
  </si>
  <si>
    <t>Īsnaudas pagasts</t>
  </si>
  <si>
    <t>Jaunalūksnes pagasts</t>
  </si>
  <si>
    <t>Jaunannas pagasts</t>
  </si>
  <si>
    <t>Jaunbērzes pagasts</t>
  </si>
  <si>
    <t>Jaunjelgavas pilsēta</t>
  </si>
  <si>
    <t>Jaunlaicenes pagasts</t>
  </si>
  <si>
    <t>Jaunsvirlaukas pagasts</t>
  </si>
  <si>
    <t>Jēkabpils pilsēta</t>
  </si>
  <si>
    <t>Jēkabpils pilsētas dome</t>
  </si>
  <si>
    <t>Jekabpils rajons</t>
  </si>
  <si>
    <t>Jelgavas pilsēta</t>
  </si>
  <si>
    <t>Jelgavas rajona padome</t>
  </si>
  <si>
    <t>Jersikas pagasts</t>
  </si>
  <si>
    <t>Jūrkalnes pagasts</t>
  </si>
  <si>
    <t xml:space="preserve">Jūrmalas pilsēta </t>
  </si>
  <si>
    <t>Kalētu pagasts</t>
  </si>
  <si>
    <t>Kalsnavas pagasts</t>
  </si>
  <si>
    <t>Kalvenes pagasts</t>
  </si>
  <si>
    <t>Kandavas novada dome</t>
  </si>
  <si>
    <t>Kantinieku pagasts</t>
  </si>
  <si>
    <t>Kastuļinas pagasts</t>
  </si>
  <si>
    <t>Klintaines pagasts</t>
  </si>
  <si>
    <t>Krāslavas novads</t>
  </si>
  <si>
    <t>Krāslavas pilsēta</t>
  </si>
  <si>
    <t>Krimuldas pagasts</t>
  </si>
  <si>
    <t>Krimūnu pagasts</t>
  </si>
  <si>
    <t>Kubuļu pagasts</t>
  </si>
  <si>
    <t>Kurmenes pagasts</t>
  </si>
  <si>
    <t>Kocēnu pagasts</t>
  </si>
  <si>
    <t>Ķeguma novads</t>
  </si>
  <si>
    <t>Kokneses pagasta padome</t>
  </si>
  <si>
    <t>Ķoņu pagasts</t>
  </si>
  <si>
    <t>Kuldīgas pilsētas dome</t>
  </si>
  <si>
    <t>Kūku pagasts</t>
  </si>
  <si>
    <t>Laidzes pagasts</t>
  </si>
  <si>
    <t>Laucienes pagasts</t>
  </si>
  <si>
    <t>Lauderu pagasts</t>
  </si>
  <si>
    <t>Launkalnes pagasts</t>
  </si>
  <si>
    <t>Lažas pagasts</t>
  </si>
  <si>
    <t>Leimaņu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</si>
  <si>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</si>
  <si>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</si>
  <si>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</si>
  <si>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</si>
  <si>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</si>
  <si>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</si>
  <si>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</si>
  <si>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</si>
  <si>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Liepājas pilsēta</t>
  </si>
  <si>
    <t>Liepājas rajons</t>
  </si>
  <si>
    <t>Liepnas pagasts</t>
  </si>
  <si>
    <t>Līgatnes pilsēta</t>
  </si>
  <si>
    <t>Limbažu pagasts</t>
  </si>
  <si>
    <t>Limbažu rajona padome</t>
  </si>
  <si>
    <t>Līvānu novads*</t>
  </si>
  <si>
    <t>Lizuma pagasts</t>
  </si>
  <si>
    <t>Ludzas pilsēta</t>
  </si>
  <si>
    <t>Ludzas rajons</t>
  </si>
  <si>
    <t>Lutriņu pagasts</t>
  </si>
  <si>
    <t>Lūznavas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</si>
  <si>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</si>
  <si>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</si>
  <si>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</si>
  <si>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</si>
  <si>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</si>
  <si>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</si>
  <si>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</si>
  <si>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pagasts</t>
  </si>
  <si>
    <t>Mārupes pagasta padome</t>
  </si>
  <si>
    <t>Mazozolu pagasts</t>
  </si>
  <si>
    <t>Mazsalacas pilsēta</t>
  </si>
  <si>
    <t>Medņevas pagasts</t>
  </si>
  <si>
    <t>Medumu pagasts</t>
  </si>
  <si>
    <t>Mežotnes pagasts</t>
  </si>
  <si>
    <t>Mērsraga pagasts</t>
  </si>
  <si>
    <t>Mežāres pagasts</t>
  </si>
  <si>
    <t>Mežvidu pagasts</t>
  </si>
  <si>
    <t>Murmastienes pag.</t>
  </si>
  <si>
    <t>Nagļu pagasts</t>
  </si>
  <si>
    <t>Nautrēnu pagasts</t>
  </si>
  <si>
    <t>Nīkrāces pagasts</t>
  </si>
  <si>
    <t>Nukšu pagasts</t>
  </si>
  <si>
    <t>Ogresgala pagasts</t>
  </si>
  <si>
    <t>Ogres novads</t>
  </si>
  <si>
    <t>Ogres pilsētas dome</t>
  </si>
  <si>
    <t>Otaņķu pagasts</t>
  </si>
  <si>
    <t>Ozolmuižas pagasts</t>
  </si>
  <si>
    <t>Padures pagasts</t>
  </si>
  <si>
    <t>Pampāļu pagasts</t>
  </si>
  <si>
    <t>Pāles pagasts</t>
  </si>
  <si>
    <t>Pāvilostas pilsēta</t>
  </si>
  <si>
    <t>Pededzes pagasts</t>
  </si>
  <si>
    <t>Pelēču pagasts</t>
  </si>
  <si>
    <t>Pildas pagasts</t>
  </si>
  <si>
    <t>Pilskalnes pagasts</t>
  </si>
  <si>
    <t>Plāņu pagasts</t>
  </si>
  <si>
    <t>Popes pagasts</t>
  </si>
  <si>
    <t>Preiļu rajons</t>
  </si>
  <si>
    <t>Priekules pilsēta</t>
  </si>
  <si>
    <t>Pušas pagasts</t>
  </si>
  <si>
    <t>Raunas pagasts</t>
  </si>
  <si>
    <t>Rendas pagasts</t>
  </si>
  <si>
    <t>Rēzeknes rajons</t>
  </si>
  <si>
    <t>Rīgas Dome</t>
  </si>
  <si>
    <t>Rīgas rajons</t>
  </si>
  <si>
    <t>Robežnieku pagasts</t>
  </si>
  <si>
    <t>Rojas pagasts</t>
  </si>
  <si>
    <t>Ropažu pagasts</t>
  </si>
  <si>
    <t>Ropažu pagasta padome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</si>
  <si>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</si>
  <si>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</si>
  <si>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</si>
  <si>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</si>
  <si>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</si>
  <si>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</si>
  <si>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</si>
  <si>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</si>
  <si>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</si>
  <si>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Saldus pilsēta</t>
  </si>
  <si>
    <t>Saldus pilsētas dome</t>
  </si>
  <si>
    <t>Saldus rajons</t>
  </si>
  <si>
    <t>Sarkaņu pagasts</t>
  </si>
  <si>
    <t>Seces pagasts</t>
  </si>
  <si>
    <t>Sējas pagasts</t>
  </si>
  <si>
    <t>Sēlpils pagasts</t>
  </si>
  <si>
    <t>Sidrabenes pagasts</t>
  </si>
  <si>
    <t>Siguldas pagasts</t>
  </si>
  <si>
    <t>Siguldas novads</t>
  </si>
  <si>
    <t>Skaistas pagasts</t>
  </si>
  <si>
    <t>Skaistkalnes pagasts</t>
  </si>
  <si>
    <t>Skaņkalnes pagasts</t>
  </si>
  <si>
    <t>Skrīveru pagasts*</t>
  </si>
  <si>
    <t>Skrundas pilsēta</t>
  </si>
  <si>
    <t>Skrudalienas pagasts</t>
  </si>
  <si>
    <t>Skujienes pagasts</t>
  </si>
  <si>
    <t>Stelpes pagasts</t>
  </si>
  <si>
    <t>Stendes pilsēta</t>
  </si>
  <si>
    <t>Strūžānu pagasts</t>
  </si>
  <si>
    <t>Susāju pagasts</t>
  </si>
  <si>
    <t>Suntažu pagasta padome</t>
  </si>
  <si>
    <t>Sutru pagasts</t>
  </si>
  <si>
    <t>Strenču pilsētas dome</t>
  </si>
  <si>
    <t>Svariņu pagasts</t>
  </si>
  <si>
    <t>Sventes pagasts</t>
  </si>
  <si>
    <t>Svitenes pagasts</t>
  </si>
  <si>
    <t>Šķēdes pagasts</t>
  </si>
  <si>
    <t>Šķeltovas pagasts</t>
  </si>
  <si>
    <t>Talsu pilsētas dome</t>
  </si>
  <si>
    <t xml:space="preserve">Tērvetes novads </t>
  </si>
  <si>
    <t>Tirzas pagasts</t>
  </si>
  <si>
    <t>Trapenes pagasts</t>
  </si>
  <si>
    <t>Tukuma pilsēta</t>
  </si>
  <si>
    <t>Tukuma rajons</t>
  </si>
  <si>
    <t>Umurgas pagasts</t>
  </si>
  <si>
    <t>Usmas pagasts</t>
  </si>
  <si>
    <t>Valmieras pagasts</t>
  </si>
  <si>
    <t>Valmieras pilsētas dome</t>
  </si>
  <si>
    <t>Vānes pagasts</t>
  </si>
  <si>
    <t>Vangažu pilsēta</t>
  </si>
  <si>
    <t>Varakļānu pilsēta</t>
  </si>
  <si>
    <t>Variņu pagasts</t>
  </si>
  <si>
    <t>Vārkavas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</si>
  <si>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</si>
  <si>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</si>
  <si>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</si>
  <si>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</si>
  <si>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</si>
  <si>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</si>
  <si>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Viesītes pilsēta</t>
  </si>
  <si>
    <t>Viesturu pagasts</t>
  </si>
  <si>
    <t>Viļakas pilsēta</t>
  </si>
  <si>
    <t>Viļānu pagasts</t>
  </si>
  <si>
    <t>Viļķenes pagasts</t>
  </si>
  <si>
    <t>Virbu pagasts</t>
  </si>
  <si>
    <t>Virgas pagasts</t>
  </si>
  <si>
    <t>Višķu pagasts</t>
  </si>
  <si>
    <t>Zantes pagasts</t>
  </si>
  <si>
    <t>Zaņas pagasts</t>
  </si>
  <si>
    <t>Zasas pagasts</t>
  </si>
  <si>
    <t>Zentenes pagasts</t>
  </si>
  <si>
    <t>Ziemeru pagasts</t>
  </si>
  <si>
    <t>Zilupes novads</t>
  </si>
  <si>
    <t>Zilupes pilsēta</t>
  </si>
  <si>
    <t>Ziru pagasts</t>
  </si>
  <si>
    <t>Zlēku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</si>
  <si>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</si>
  <si>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</si>
  <si>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</si>
  <si>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</si>
  <si>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</si>
  <si>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</si>
  <si>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</si>
  <si>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</si>
  <si>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</si>
  <si>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</si>
  <si>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</si>
  <si>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</si>
  <si>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 xml:space="preserve">     - Maltas pag.DzKSU</t>
  </si>
  <si>
    <t xml:space="preserve">     - Dobeles enerģija, SIA</t>
  </si>
  <si>
    <t xml:space="preserve">     - Bauskas siltumtīklu uzņēmums</t>
  </si>
  <si>
    <t xml:space="preserve">     - Tukuma siltums SIA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</si>
  <si>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</si>
  <si>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</si>
  <si>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</si>
  <si>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</si>
  <si>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</si>
  <si>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</si>
  <si>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</si>
  <si>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  Doma SIA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</si>
  <si>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</si>
  <si>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</si>
  <si>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</si>
  <si>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</si>
  <si>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</si>
  <si>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</si>
  <si>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</si>
  <si>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   -Lata International SIA</t>
  </si>
  <si>
    <t xml:space="preserve">     -Unibankas sliktie kredīti</t>
  </si>
  <si>
    <t>*-mērķa precizēšana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</si>
  <si>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</si>
  <si>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</si>
  <si>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</si>
  <si>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</si>
  <si>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</si>
  <si>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</si>
  <si>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</si>
  <si>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</si>
  <si>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</si>
  <si>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</si>
  <si>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</si>
  <si>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</si>
  <si>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</si>
  <si>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</si>
  <si>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>1400, 1500</t>
  </si>
  <si>
    <t xml:space="preserve">    tai skaitā: preču un pakalpojumu izdevumi  </t>
  </si>
  <si>
    <t>1300, 1600</t>
  </si>
  <si>
    <t xml:space="preserve">                           pārējie izdevumi</t>
  </si>
  <si>
    <t>Subsīdijas un dotācijas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</si>
  <si>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</si>
  <si>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</si>
  <si>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</si>
  <si>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</si>
  <si>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</si>
  <si>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>2.2.Izdevumi  kapitālieguldījumiem</t>
  </si>
  <si>
    <t xml:space="preserve">   Kapitālie izdevumi  </t>
  </si>
  <si>
    <t>Fiskālā bilance (1.-2.)</t>
  </si>
  <si>
    <t>Finansēšana</t>
  </si>
  <si>
    <t>10.tabula</t>
  </si>
  <si>
    <t>Valsts budžeta ziedojumu un dāvinājumu izdevumi pēc valdības funkcijām (ieskaitot tīros aizdevumus)</t>
  </si>
  <si>
    <t>Izpilde % pret finansē-šanas plānu          (4/3)</t>
  </si>
  <si>
    <t>11. tabula</t>
  </si>
  <si>
    <t>Pašvaldību konsolidētā budžeta izpilde  (neieskaitot ziedojumus un dāvinājumus)</t>
  </si>
  <si>
    <t>(2004.gada  janvāris - jūnijs)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</si>
  <si>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</si>
  <si>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</si>
  <si>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</si>
  <si>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</si>
  <si>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</si>
  <si>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</si>
  <si>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</si>
  <si>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</si>
  <si>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</si>
  <si>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</si>
  <si>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</si>
  <si>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</si>
  <si>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</si>
  <si>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</si>
  <si>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</si>
  <si>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</si>
  <si>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</si>
  <si>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</si>
  <si>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</si>
  <si>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</si>
  <si>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</si>
  <si>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</si>
  <si>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</si>
  <si>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</si>
  <si>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</si>
  <si>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</si>
  <si>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</si>
  <si>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</si>
  <si>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</si>
  <si>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</si>
  <si>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</si>
  <si>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</si>
  <si>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</si>
  <si>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</si>
  <si>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</si>
  <si>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</si>
  <si>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</si>
  <si>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</si>
  <si>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</si>
  <si>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</si>
  <si>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</si>
  <si>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</si>
  <si>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</si>
  <si>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</si>
  <si>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</si>
  <si>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</si>
  <si>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</si>
  <si>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</si>
  <si>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</si>
  <si>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</si>
  <si>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</si>
  <si>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</si>
  <si>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</si>
  <si>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</si>
  <si>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</si>
  <si>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</si>
  <si>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</si>
  <si>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</si>
  <si>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</si>
  <si>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</si>
  <si>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</si>
  <si>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</si>
  <si>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</si>
  <si>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</si>
  <si>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</si>
  <si>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</si>
  <si>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periodā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</si>
  <si>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</si>
  <si>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</si>
  <si>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</si>
  <si>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</si>
  <si>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</si>
  <si>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</si>
  <si>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</si>
  <si>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</si>
  <si>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</si>
  <si>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</si>
  <si>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</si>
  <si>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</si>
  <si>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</si>
  <si>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</si>
  <si>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</si>
  <si>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</si>
  <si>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</si>
  <si>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</si>
  <si>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</si>
  <si>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</si>
  <si>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</si>
  <si>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</si>
  <si>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</si>
  <si>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</si>
  <si>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</si>
  <si>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</si>
  <si>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</si>
  <si>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</si>
  <si>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</si>
  <si>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</si>
  <si>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</si>
  <si>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</si>
  <si>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</si>
  <si>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</si>
  <si>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</si>
  <si>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</si>
  <si>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</si>
  <si>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</si>
  <si>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</si>
  <si>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</si>
  <si>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</si>
  <si>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</si>
  <si>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</si>
  <si>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</si>
  <si>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</si>
  <si>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</si>
  <si>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</si>
  <si>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</si>
  <si>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</si>
  <si>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</si>
  <si>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</si>
  <si>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</si>
  <si>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</si>
  <si>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</si>
  <si>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</si>
  <si>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</si>
  <si>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</si>
  <si>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</si>
  <si>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</si>
  <si>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</si>
  <si>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</si>
  <si>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</si>
  <si>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</si>
  <si>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</si>
  <si>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</si>
  <si>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</si>
  <si>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</si>
  <si>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</si>
  <si>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</si>
  <si>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</si>
  <si>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</si>
  <si>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</si>
  <si>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</si>
  <si>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</si>
  <si>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</si>
  <si>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</si>
  <si>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</si>
  <si>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</si>
  <si>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</si>
  <si>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</si>
  <si>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</si>
  <si>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</si>
  <si>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</si>
  <si>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</si>
  <si>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</si>
  <si>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</si>
  <si>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</si>
  <si>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</si>
  <si>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</si>
  <si>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</si>
  <si>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</si>
  <si>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</si>
  <si>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</si>
  <si>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</si>
  <si>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</si>
  <si>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</si>
  <si>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</si>
  <si>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</si>
  <si>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</si>
  <si>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</si>
  <si>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</si>
  <si>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</si>
  <si>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</si>
  <si>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</si>
  <si>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</si>
  <si>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</si>
  <si>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</si>
  <si>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</si>
  <si>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</si>
  <si>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</si>
  <si>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</si>
  <si>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</si>
  <si>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</si>
  <si>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</si>
  <si>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</si>
  <si>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</si>
  <si>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</si>
  <si>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</si>
  <si>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</si>
  <si>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</si>
  <si>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</si>
  <si>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</si>
  <si>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</si>
  <si>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</si>
  <si>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</si>
  <si>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</si>
  <si>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</si>
  <si>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</si>
  <si>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</si>
  <si>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</si>
  <si>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</si>
  <si>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</si>
  <si>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</si>
  <si>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</si>
  <si>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</si>
  <si>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</si>
  <si>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</si>
  <si>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</si>
  <si>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</si>
  <si>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</si>
  <si>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</si>
  <si>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</si>
  <si>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</si>
  <si>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</si>
  <si>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</si>
  <si>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</si>
  <si>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</si>
  <si>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</si>
  <si>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Gada plāns nav apstiprināts Limbažu rajona padomei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</si>
  <si>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</si>
  <si>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</si>
  <si>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</si>
  <si>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</si>
  <si>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</si>
  <si>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             (2004.gada  janvāris - jūnijs)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</si>
  <si>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</si>
  <si>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</si>
  <si>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</si>
  <si>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</si>
  <si>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</si>
  <si>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</si>
  <si>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</si>
  <si>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</si>
  <si>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</si>
  <si>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</si>
  <si>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</si>
  <si>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</si>
  <si>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</si>
  <si>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</si>
  <si>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</si>
  <si>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</si>
  <si>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</si>
  <si>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</si>
  <si>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</si>
  <si>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</si>
  <si>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</si>
  <si>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</si>
  <si>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</si>
  <si>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</si>
  <si>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</si>
  <si>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</si>
  <si>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</si>
  <si>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</si>
  <si>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</si>
  <si>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</si>
  <si>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</si>
  <si>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</si>
  <si>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</si>
  <si>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</si>
  <si>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</si>
  <si>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</si>
  <si>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</si>
  <si>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</si>
  <si>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</si>
  <si>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</si>
  <si>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</si>
  <si>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</si>
  <si>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</si>
  <si>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</si>
  <si>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</si>
  <si>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</si>
  <si>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</si>
  <si>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</si>
  <si>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</si>
  <si>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</si>
  <si>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</si>
  <si>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</si>
  <si>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</si>
  <si>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</si>
  <si>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</si>
  <si>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</si>
  <si>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</si>
  <si>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</si>
  <si>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</si>
  <si>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</si>
  <si>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</si>
  <si>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</si>
  <si>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</si>
  <si>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</si>
  <si>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</si>
  <si>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</si>
  <si>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</si>
  <si>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</si>
  <si>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</si>
  <si>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</si>
  <si>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</si>
  <si>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</si>
  <si>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 xml:space="preserve"> 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</si>
  <si>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</si>
  <si>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</si>
  <si>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</si>
  <si>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</si>
  <si>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</si>
  <si>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</si>
  <si>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</si>
  <si>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</si>
  <si>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</si>
  <si>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</si>
  <si>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</si>
  <si>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</si>
  <si>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</si>
  <si>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</si>
  <si>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</si>
  <si>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</si>
  <si>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</si>
  <si>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</si>
  <si>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</si>
  <si>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</si>
  <si>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</si>
  <si>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</si>
  <si>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</si>
  <si>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</si>
  <si>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</si>
  <si>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</si>
  <si>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</si>
  <si>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Ārējā finansēšana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</si>
  <si>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</si>
  <si>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</si>
  <si>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</si>
  <si>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</si>
  <si>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</si>
  <si>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</si>
  <si>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</si>
  <si>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</si>
  <si>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</si>
  <si>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</si>
  <si>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</si>
  <si>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</si>
  <si>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</si>
  <si>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</si>
  <si>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</si>
  <si>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</si>
  <si>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</si>
  <si>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</si>
  <si>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</si>
  <si>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</si>
  <si>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</si>
  <si>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</si>
  <si>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</si>
  <si>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</si>
  <si>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</si>
  <si>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</si>
  <si>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</si>
  <si>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</si>
  <si>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</si>
  <si>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</si>
  <si>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</si>
  <si>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</si>
  <si>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</si>
  <si>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</si>
  <si>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</si>
  <si>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</si>
  <si>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</si>
  <si>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</si>
  <si>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</si>
  <si>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</si>
  <si>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</si>
  <si>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</si>
  <si>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</si>
  <si>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</si>
  <si>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Pašvaldību speciālā budžeta izdevumi un tīrie aizdevumi pēc valdības funkcijām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</si>
  <si>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</si>
  <si>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</si>
  <si>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</si>
  <si>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</si>
  <si>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</si>
  <si>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</si>
  <si>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</si>
  <si>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</si>
  <si>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</si>
  <si>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</si>
  <si>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</si>
  <si>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</si>
  <si>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</si>
  <si>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</si>
  <si>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</si>
  <si>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</si>
  <si>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</si>
  <si>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</si>
  <si>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</si>
  <si>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</si>
  <si>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</si>
  <si>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</si>
  <si>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</si>
  <si>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</si>
  <si>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</si>
  <si>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</si>
  <si>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</si>
  <si>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</si>
  <si>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</si>
  <si>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</si>
  <si>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</si>
  <si>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</si>
  <si>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</si>
  <si>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</si>
  <si>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</si>
  <si>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</si>
  <si>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</si>
  <si>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</si>
  <si>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</si>
  <si>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</si>
  <si>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</si>
  <si>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</si>
  <si>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</si>
  <si>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</si>
  <si>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</si>
  <si>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</si>
  <si>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</si>
  <si>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</si>
  <si>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</si>
  <si>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</si>
  <si>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</si>
  <si>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</si>
  <si>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</si>
  <si>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</si>
  <si>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</si>
  <si>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</si>
  <si>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</si>
  <si>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</si>
  <si>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</si>
  <si>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</si>
  <si>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</si>
  <si>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0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</si>
  <si>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</si>
  <si>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</si>
  <si>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</si>
  <si>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</si>
  <si>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</si>
  <si>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</si>
  <si>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</si>
  <si>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</si>
  <si>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</si>
  <si>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</si>
  <si>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</si>
  <si>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</si>
  <si>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</si>
  <si>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>(2004.gada  janvāris-jūnijs)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</si>
  <si>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</si>
  <si>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</si>
  <si>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</si>
  <si>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</si>
  <si>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</si>
  <si>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</si>
  <si>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</si>
  <si>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 jūnijs)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</si>
  <si>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</si>
  <si>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</si>
  <si>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</si>
  <si>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</si>
  <si>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</si>
  <si>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</si>
  <si>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</si>
  <si>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</si>
  <si>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</si>
  <si>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</si>
  <si>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</si>
  <si>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</si>
  <si>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</si>
  <si>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</si>
  <si>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</si>
  <si>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</si>
  <si>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</si>
  <si>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</si>
  <si>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</si>
  <si>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</si>
  <si>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</si>
  <si>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</si>
  <si>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</si>
  <si>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</si>
  <si>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</si>
  <si>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</si>
  <si>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</si>
  <si>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</si>
  <si>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</si>
  <si>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</si>
  <si>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</si>
  <si>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</si>
  <si>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</si>
  <si>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</si>
  <si>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</si>
  <si>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</si>
  <si>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</si>
  <si>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</si>
  <si>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</si>
  <si>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</si>
  <si>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</si>
  <si>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</si>
  <si>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</si>
  <si>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</si>
  <si>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</si>
  <si>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</si>
  <si>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</si>
  <si>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</si>
  <si>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</si>
  <si>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</si>
  <si>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</si>
  <si>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</si>
  <si>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</si>
  <si>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</si>
  <si>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jūnijs)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</si>
  <si>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</si>
  <si>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</si>
  <si>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</si>
  <si>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</si>
  <si>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</si>
  <si>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</si>
  <si>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</si>
  <si>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</si>
  <si>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</si>
  <si>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22.tabula</t>
  </si>
  <si>
    <t xml:space="preserve">Ārvalstu finanšu palīdzības un valsts budžeta investīciju projekti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</si>
  <si>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</si>
  <si>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</si>
  <si>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</si>
  <si>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</si>
  <si>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</si>
  <si>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</si>
  <si>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</si>
  <si>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</si>
  <si>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</si>
  <si>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</si>
  <si>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</si>
  <si>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</si>
  <si>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</si>
  <si>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</si>
  <si>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</si>
  <si>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</si>
  <si>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</si>
  <si>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</si>
  <si>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SAPARD programma - kopā</t>
  </si>
  <si>
    <t xml:space="preserve">     Izdevumi - kopā*</t>
  </si>
  <si>
    <t>ISPA programma - kopā</t>
  </si>
  <si>
    <t>Investīcijas (izņemot ārvalstu finanšu palīdzības
 programmu projektus) - kopā</t>
  </si>
  <si>
    <t xml:space="preserve">         Dotācija īpašiem mērķiem</t>
  </si>
  <si>
    <t>Kohēzijas fonds - kopā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</si>
  <si>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</si>
  <si>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</si>
  <si>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</si>
  <si>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</si>
  <si>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</si>
  <si>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</si>
  <si>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</si>
  <si>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</si>
  <si>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</si>
  <si>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</si>
  <si>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</si>
  <si>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</si>
  <si>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</si>
  <si>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</si>
  <si>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</si>
  <si>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</si>
  <si>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23 Valsts zemes dienests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</si>
  <si>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</si>
  <si>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</si>
  <si>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</si>
  <si>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</si>
  <si>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</si>
  <si>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</si>
  <si>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</si>
  <si>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</si>
  <si>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</si>
  <si>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</si>
  <si>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</si>
  <si>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</si>
  <si>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 xml:space="preserve">*- t.sk. valūtas kursa svārstības- 31 704 lati </t>
  </si>
  <si>
    <t>23.tabula</t>
  </si>
  <si>
    <t>Programma “Valsts aizsardzība, drošība un integrācija NATO” 2004.gadam</t>
  </si>
  <si>
    <t>2004.gada janvāris - jūnijs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</si>
  <si>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</si>
  <si>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</si>
  <si>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</si>
  <si>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</si>
  <si>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</si>
  <si>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</si>
  <si>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</si>
  <si>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</si>
  <si>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</si>
  <si>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</si>
  <si>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</si>
  <si>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</si>
  <si>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</si>
  <si>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</si>
  <si>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</si>
  <si>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</si>
  <si>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</si>
  <si>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</si>
  <si>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</si>
  <si>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</si>
  <si>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</si>
  <si>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</si>
  <si>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</si>
  <si>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</si>
  <si>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</si>
  <si>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</si>
  <si>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</si>
  <si>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jūnijs)</t>
  </si>
  <si>
    <t>(tūkst.latu)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</si>
  <si>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</si>
  <si>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</si>
  <si>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</si>
  <si>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</si>
  <si>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</si>
  <si>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</si>
  <si>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</si>
  <si>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</si>
  <si>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</si>
  <si>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</si>
  <si>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</si>
  <si>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</si>
  <si>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"Vereinsbank Rīga"</t>
  </si>
  <si>
    <t>Nordea bank Finland Plc Latvijas filiāle</t>
  </si>
  <si>
    <t>1.2. Depozītu konti</t>
  </si>
  <si>
    <t>Nord/LB Latvija</t>
  </si>
  <si>
    <t>A/s "Latvijas Krājbanka"</t>
  </si>
  <si>
    <t>A/s "Aizkraukles banka"</t>
  </si>
  <si>
    <t>2. Ārvalstīs (2.1.)</t>
  </si>
  <si>
    <t>2.1. Norēķinu konti</t>
  </si>
  <si>
    <t>Bank of America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</si>
  <si>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</si>
  <si>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</si>
  <si>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</si>
  <si>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</si>
  <si>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</si>
  <si>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</si>
  <si>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</si>
  <si>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</si>
  <si>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</si>
  <si>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</si>
  <si>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</si>
  <si>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</si>
  <si>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</si>
  <si>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</si>
  <si>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</si>
  <si>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</si>
  <si>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>Naujenes pagasts</t>
  </si>
  <si>
    <t>Slampes pagasts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</si>
  <si>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</si>
  <si>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</si>
  <si>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</si>
  <si>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</si>
  <si>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</si>
  <si>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</si>
  <si>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</si>
  <si>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</si>
  <si>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</si>
  <si>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</si>
  <si>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</si>
  <si>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- Eiropas Savienības līdzfinansēto projektu īstenošanai *</t>
  </si>
  <si>
    <t>Alojas pilsēta</t>
  </si>
  <si>
    <t>Codes pagasts</t>
  </si>
  <si>
    <t>Engures pagasts</t>
  </si>
  <si>
    <t>Glūdas pagasts</t>
  </si>
  <si>
    <t>Kandavas novads</t>
  </si>
  <si>
    <t>Kokneses pagasts</t>
  </si>
  <si>
    <t>Lībagu pagasts</t>
  </si>
  <si>
    <t>Maltas pagasts</t>
  </si>
  <si>
    <t>Matīšu pagasts</t>
  </si>
  <si>
    <t>Naukšēnu pagasts</t>
  </si>
  <si>
    <t>Ošupes pagasts</t>
  </si>
  <si>
    <t>Preiļu novads</t>
  </si>
  <si>
    <t>Pūres pagasts</t>
  </si>
  <si>
    <t>Salacgrīvas pilsēta</t>
  </si>
  <si>
    <t>Salas pagasts</t>
  </si>
  <si>
    <t>Skrīveru pagasts</t>
  </si>
  <si>
    <t>Smārdes pagasts</t>
  </si>
  <si>
    <t>Vandzenes pagasts</t>
  </si>
  <si>
    <t xml:space="preserve">         -Pārējie aizdevumi pašvaldībām</t>
  </si>
  <si>
    <t>Ādažu pagasts</t>
  </si>
  <si>
    <t>Aglonas pagasts</t>
  </si>
  <si>
    <t>Aizkraukles novads</t>
  </si>
  <si>
    <t>Allažu pagasts</t>
  </si>
  <si>
    <t>Auces pilsēta</t>
  </si>
  <si>
    <t>Birzgales pagasts</t>
  </si>
  <si>
    <t>Birzgales pagasta padome</t>
  </si>
  <si>
    <t>Bunkas pagasts</t>
  </si>
  <si>
    <t>Cēsu pilsēta</t>
  </si>
  <si>
    <t>Dricānu pagasts</t>
  </si>
  <si>
    <t>Durbes novads</t>
  </si>
  <si>
    <t>Embūtes pagasts</t>
  </si>
  <si>
    <t>Grobiņas pilsētas dome</t>
  </si>
  <si>
    <t>Grobiņas pilsēta</t>
  </si>
  <si>
    <t>Gudenieku pagasts</t>
  </si>
  <si>
    <t>Ilzenes pagasts</t>
  </si>
  <si>
    <t>Irlavas pagasts</t>
  </si>
  <si>
    <t>Īvandes pagasts</t>
  </si>
  <si>
    <t>Izvaltas pagasts</t>
  </si>
  <si>
    <t>Jaunpils pagasts</t>
  </si>
  <si>
    <t>Jaunsvirlaukass pagasts</t>
  </si>
  <si>
    <t>Jaunsātu pagasts</t>
  </si>
  <si>
    <t>Jeru pagasts</t>
  </si>
  <si>
    <t>Jūrmalas pilsēta</t>
  </si>
  <si>
    <t>Kabiles pagasts</t>
  </si>
  <si>
    <t>Kuldīgas pilsēta</t>
  </si>
  <si>
    <t>Ķeipenes pagasts</t>
  </si>
  <si>
    <t>Kokneses pagastas</t>
  </si>
  <si>
    <t>Lapmežciema pagasts</t>
  </si>
  <si>
    <t>Lielvārdes pilsēta</t>
  </si>
  <si>
    <t>Limbažu pilsēta</t>
  </si>
  <si>
    <t>Limbažu rajons</t>
  </si>
  <si>
    <t>Līvānu novads</t>
  </si>
  <si>
    <t>Līvbērzes pagasts</t>
  </si>
  <si>
    <t>Lubānas pilsēta</t>
  </si>
  <si>
    <t>Madlienas pagasts</t>
  </si>
  <si>
    <t>Madonas pilsēta</t>
  </si>
  <si>
    <t>Malienas pagasts</t>
  </si>
  <si>
    <t>Medzes pagasts</t>
  </si>
  <si>
    <t>Neretas pagasts</t>
  </si>
  <si>
    <t>Novadnieku pagasts</t>
  </si>
  <si>
    <t>Ogres novada dome</t>
  </si>
  <si>
    <t>Penkules pagasts</t>
  </si>
  <si>
    <t>Preiļu rajona padome</t>
  </si>
  <si>
    <t>Puzes pagasta padome</t>
  </si>
  <si>
    <t>Pūres pagasta padome</t>
  </si>
  <si>
    <t>Rankas pagasts</t>
  </si>
  <si>
    <t>Rikavas pagasts</t>
  </si>
  <si>
    <t>Rīgas pilsētas dome</t>
  </si>
  <si>
    <t>Rīgas rajona padome</t>
  </si>
  <si>
    <t>Rubas pagasts</t>
  </si>
  <si>
    <t>Salaspils pilsēta</t>
  </si>
  <si>
    <t>Saldus pagasts</t>
  </si>
  <si>
    <t>Saulkrastu pilsēta</t>
  </si>
  <si>
    <t>Skultes pagasts</t>
  </si>
  <si>
    <t>Sokolku pagasts</t>
  </si>
  <si>
    <t>Straupes pagasts</t>
  </si>
  <si>
    <t>Stružānu pagasts</t>
  </si>
  <si>
    <t>Sunākstes pagasts</t>
  </si>
  <si>
    <t>Talsu pilsēta</t>
  </si>
  <si>
    <t>Turlavas pagasts</t>
  </si>
  <si>
    <t>Užavas pagasts</t>
  </si>
  <si>
    <t>Vadakstes pagasts</t>
  </si>
  <si>
    <t>Vaives pagasts</t>
  </si>
  <si>
    <t xml:space="preserve">Valkas pilsēta </t>
  </si>
  <si>
    <t>Vārkavas novads</t>
  </si>
  <si>
    <t>Vārmes pagasts</t>
  </si>
  <si>
    <t>Vecpiebalgas pagasts</t>
  </si>
  <si>
    <t>Vijciema pagasts</t>
  </si>
  <si>
    <t>Vilces pagasts</t>
  </si>
  <si>
    <t>Viļānu pilsēta</t>
  </si>
  <si>
    <t>Vircavas pagasts</t>
  </si>
  <si>
    <t>Vītiņu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</si>
  <si>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</si>
  <si>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</si>
  <si>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</si>
  <si>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</si>
  <si>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</si>
  <si>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</si>
  <si>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</si>
  <si>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</si>
  <si>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 40-01 Ūdensapgādes un kanalizācijas pakalpojumu attīstība Rīgā (ISPA) </t>
  </si>
  <si>
    <t>Pārējie  projekti</t>
  </si>
  <si>
    <t>Valsts kases oficiālais mēneša pārskats</t>
  </si>
  <si>
    <t>Konsolidētā kopbudžeta izpilde</t>
  </si>
  <si>
    <t>(ieskaitot ziedojumus un dāvinājumus)</t>
  </si>
  <si>
    <t>(2004.gada janvāris - jūnijs)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</si>
  <si>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</si>
  <si>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</si>
  <si>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</si>
  <si>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</si>
  <si>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</si>
  <si>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</si>
  <si>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</si>
  <si>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</si>
  <si>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</si>
  <si>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</si>
  <si>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</si>
  <si>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</si>
  <si>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</si>
  <si>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</si>
  <si>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</si>
  <si>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</si>
  <si>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</si>
  <si>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</si>
  <si>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</si>
  <si>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</si>
  <si>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</si>
  <si>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</si>
  <si>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</si>
  <si>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</si>
  <si>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</si>
  <si>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</si>
  <si>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</si>
  <si>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</si>
  <si>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</si>
  <si>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</si>
  <si>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</si>
  <si>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</si>
  <si>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</si>
  <si>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</si>
  <si>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</si>
  <si>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</si>
  <si>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</si>
  <si>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</si>
  <si>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</si>
  <si>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</si>
  <si>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</si>
  <si>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</si>
  <si>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</si>
  <si>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</si>
  <si>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*- t.sk.kredītlīnijas izmantošana valsts budžetā</t>
  </si>
  <si>
    <t>Valsts kases pārvaldniece</t>
  </si>
  <si>
    <t>I.Krūmane</t>
  </si>
  <si>
    <t>Valsts kase/Pārskatu departaments</t>
  </si>
  <si>
    <t>2004.gada 15.jūlijs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</si>
  <si>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</si>
  <si>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</si>
  <si>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</si>
  <si>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jūnijs)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</si>
  <si>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</si>
  <si>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</si>
  <si>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</si>
  <si>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</si>
  <si>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</si>
  <si>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</si>
  <si>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</si>
  <si>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</si>
  <si>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</si>
  <si>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</si>
  <si>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</si>
  <si>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</si>
  <si>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</si>
  <si>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</si>
  <si>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</si>
  <si>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</si>
  <si>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</si>
  <si>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</si>
  <si>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</si>
  <si>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</si>
  <si>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</si>
  <si>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</si>
  <si>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</si>
  <si>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</si>
  <si>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</si>
  <si>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</si>
  <si>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</si>
  <si>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</si>
  <si>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</si>
  <si>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</si>
  <si>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</si>
  <si>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</si>
  <si>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</si>
  <si>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</si>
  <si>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</si>
  <si>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</si>
  <si>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</si>
  <si>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</si>
  <si>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</si>
  <si>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</si>
  <si>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</si>
  <si>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</si>
  <si>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</si>
  <si>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</si>
  <si>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</si>
  <si>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</si>
  <si>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</si>
  <si>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</si>
  <si>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</si>
  <si>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</si>
  <si>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Privatizācijas fonda līdzekļi valsts parāda
pārfinansēšanai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</si>
  <si>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</si>
  <si>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</si>
  <si>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</si>
  <si>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</si>
  <si>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</si>
  <si>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</si>
  <si>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</si>
  <si>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</si>
  <si>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</si>
  <si>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</si>
  <si>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</si>
  <si>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</si>
  <si>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</si>
  <si>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</si>
  <si>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</si>
  <si>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</si>
  <si>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</si>
  <si>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</si>
  <si>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</si>
  <si>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</si>
  <si>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</si>
  <si>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</si>
  <si>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</si>
  <si>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</si>
  <si>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</si>
  <si>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</si>
  <si>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</si>
  <si>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</si>
  <si>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</si>
  <si>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</si>
  <si>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</si>
  <si>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</si>
  <si>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</si>
  <si>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</si>
  <si>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</si>
  <si>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</si>
  <si>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</si>
  <si>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</si>
  <si>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</si>
  <si>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</si>
  <si>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</si>
  <si>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C.5.</t>
  </si>
  <si>
    <t>Valsts speciālā budžeta fiskālais deficīts (-), pārpalikums (+), (C.3.- C.4.)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</si>
  <si>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</si>
  <si>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</si>
  <si>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</si>
  <si>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</si>
  <si>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(2004.gada janvāris-jūnijs)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</si>
  <si>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</si>
  <si>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</si>
  <si>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</si>
  <si>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</si>
  <si>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</si>
  <si>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</si>
  <si>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</si>
  <si>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</si>
  <si>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</si>
  <si>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</si>
  <si>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</si>
  <si>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</si>
  <si>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</si>
  <si>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</si>
  <si>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</si>
  <si>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</si>
  <si>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6.0.0.0.</t>
  </si>
  <si>
    <t xml:space="preserve">   Muitas nodoklis</t>
  </si>
  <si>
    <t>1.1.3.Pārējie nodokļi*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</si>
  <si>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</si>
  <si>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</si>
  <si>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</si>
  <si>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</si>
  <si>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</si>
  <si>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</si>
  <si>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</si>
  <si>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1.1.0.0.</t>
  </si>
  <si>
    <t>4.0.0.0.</t>
  </si>
  <si>
    <t>1.3. Nenodokļu ieņēmumi</t>
  </si>
  <si>
    <t>8.2.0.0.</t>
  </si>
  <si>
    <t xml:space="preserve">   Latvijas Bankas maksājums</t>
  </si>
  <si>
    <t>8.3.0.0.</t>
  </si>
  <si>
    <t xml:space="preserve">   Maksājumi par valsts kapitāla izmantošanu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</si>
  <si>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</si>
  <si>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</si>
  <si>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</si>
  <si>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</si>
  <si>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</si>
  <si>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</si>
  <si>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</si>
  <si>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</si>
  <si>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</si>
  <si>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</si>
  <si>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</si>
  <si>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</si>
  <si>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</si>
  <si>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</si>
  <si>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</si>
  <si>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</si>
  <si>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</si>
  <si>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</si>
  <si>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</si>
  <si>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</si>
  <si>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</si>
  <si>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</si>
  <si>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</si>
  <si>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</si>
  <si>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</si>
  <si>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</si>
  <si>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</si>
  <si>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</si>
  <si>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</si>
  <si>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</si>
  <si>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</si>
  <si>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</si>
  <si>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</si>
  <si>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</si>
  <si>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</t>
  </si>
  <si>
    <t xml:space="preserve">   Pārējie nenodokļu ieņēmumi**</t>
  </si>
  <si>
    <t>12.1.0.1</t>
  </si>
  <si>
    <t xml:space="preserve">   t.sk.  VAS "Latvijas valsts  meži"  maksājums</t>
  </si>
  <si>
    <t>12.1.0.7.</t>
  </si>
  <si>
    <t xml:space="preserve">           Ieņēmumi no UMTS licences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</si>
  <si>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</si>
  <si>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</si>
  <si>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</si>
  <si>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</si>
  <si>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>*-t.sk.vieglo automobīļu  nodoklis-1051776, motociklu nodoklis- 13812Ls</t>
  </si>
  <si>
    <t>**-t.sk.nodokļu maksājumu pamatparāda kapitalizācijas rezultātā saņemtie maksājumi latos18248 - , ES vienreizējais pievienošanās akta maksājums-5341226</t>
  </si>
  <si>
    <t xml:space="preserve">Valsts kases pārvaldniece                                         </t>
  </si>
  <si>
    <t>Valsts kase /Pārskatu departaments</t>
  </si>
  <si>
    <r>
      <t xml:space="preserve"> t.sk.       </t>
    </r>
    <r>
      <rPr>
        <i/>
        <sz val="10"/>
        <rFont val="Times New Roman"/>
        <family val="1"/>
      </rPr>
      <t xml:space="preserve">   Iedzīvotāju ienākuma nodoklis</t>
    </r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</si>
  <si>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</si>
  <si>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</si>
  <si>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</si>
  <si>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</si>
  <si>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</si>
  <si>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</si>
  <si>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</si>
  <si>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</si>
  <si>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</si>
  <si>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</si>
  <si>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</si>
  <si>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</si>
  <si>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</si>
  <si>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</si>
  <si>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</si>
  <si>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</si>
  <si>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</si>
  <si>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</si>
  <si>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</si>
  <si>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</si>
  <si>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</si>
  <si>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</si>
  <si>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</si>
  <si>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</si>
  <si>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</si>
  <si>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</si>
  <si>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</si>
  <si>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</si>
  <si>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</si>
  <si>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9.1.8.2.</t>
  </si>
  <si>
    <t>Nodeva par personas apliecību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</si>
  <si>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</si>
  <si>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</si>
  <si>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</si>
  <si>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</si>
  <si>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</si>
  <si>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</si>
  <si>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</si>
  <si>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</si>
  <si>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</si>
  <si>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</si>
  <si>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</si>
  <si>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</si>
  <si>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</si>
  <si>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</si>
  <si>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</si>
  <si>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</si>
  <si>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10.1.0.8.</t>
  </si>
  <si>
    <t>Naudas sodi par meža resursiem nodarītajiem kaitējumiem</t>
  </si>
  <si>
    <t>10.1.1.7., 12.1.1.9.</t>
  </si>
  <si>
    <t>Soda nauda par zvejas resursiem nodarītajiem zaudējumiem un kompensācija par zivju resursiem nodarītajiem zaudējumiem</t>
  </si>
  <si>
    <t>12.1.1.8.</t>
  </si>
  <si>
    <t xml:space="preserve">Maksa par rūpnieciskās zvejas tiesību nomu un izmantošanu </t>
  </si>
  <si>
    <t>Satiksmes ministrija – kopā</t>
  </si>
  <si>
    <t>12.1.0.2.</t>
  </si>
  <si>
    <t>Iemaksas no Dzelzceļa infrastruktūras fonda</t>
  </si>
  <si>
    <t>12.1.1.4.</t>
  </si>
  <si>
    <t>Atskaitījumi no ostu maksām</t>
  </si>
  <si>
    <t>12.1.1.6.</t>
  </si>
  <si>
    <t>Ieņēmumi no Civilās aviācijas administrācijas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</si>
  <si>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</si>
  <si>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</si>
  <si>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</si>
  <si>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</si>
  <si>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</si>
  <si>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</si>
  <si>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</si>
  <si>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</si>
  <si>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</si>
  <si>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</si>
  <si>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</si>
  <si>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</si>
  <si>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</si>
  <si>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</si>
  <si>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</si>
  <si>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</si>
  <si>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</si>
  <si>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</si>
  <si>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</si>
  <si>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</si>
  <si>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</si>
  <si>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</si>
  <si>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</si>
  <si>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</si>
  <si>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</si>
  <si>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</si>
  <si>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</si>
  <si>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12.1.1.5</t>
  </si>
  <si>
    <t>2004. gada 15.jūlijs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</si>
  <si>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</si>
  <si>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</si>
  <si>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</si>
  <si>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</si>
  <si>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(2004.gada janvāris-jūnijs)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</si>
  <si>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</si>
  <si>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</si>
  <si>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</si>
  <si>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</si>
  <si>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</si>
  <si>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</si>
  <si>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</si>
  <si>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</si>
  <si>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</si>
  <si>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</si>
  <si>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kopā*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</si>
  <si>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</si>
  <si>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</si>
  <si>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</si>
  <si>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</si>
  <si>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</si>
  <si>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budžetiem</t>
  </si>
  <si>
    <t xml:space="preserve">    no tiem pašvaldību budžetiem</t>
  </si>
  <si>
    <t xml:space="preserve">    tai skaitā dotācijas iestādēm, organizācijam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</si>
  <si>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</si>
  <si>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</si>
  <si>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</si>
  <si>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</si>
  <si>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</si>
  <si>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</si>
  <si>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</si>
  <si>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</si>
  <si>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>: **</t>
    </r>
  </si>
  <si>
    <t>Privatizācijas fonda līdzekļi valsts parāda pārfinansēšanai</t>
  </si>
  <si>
    <t xml:space="preserve">  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</si>
  <si>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</si>
  <si>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</si>
  <si>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</si>
  <si>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</si>
  <si>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</si>
  <si>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</si>
  <si>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</si>
  <si>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</si>
  <si>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</si>
  <si>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</si>
  <si>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</si>
  <si>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</si>
  <si>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</si>
  <si>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 xml:space="preserve">   tai skaitā dotācijas iestādēm, organizācijam un uzņēmumiem</t>
  </si>
  <si>
    <t>10.  Aizsardzības ministrija</t>
  </si>
  <si>
    <t xml:space="preserve">  Subsīdijas un dotācijas </t>
  </si>
  <si>
    <t xml:space="preserve">    no tiem speciālam budžetaem</t>
  </si>
  <si>
    <t>11.  Ārlietu ministrija</t>
  </si>
  <si>
    <t>12.  Ekonomikas ministrija</t>
  </si>
  <si>
    <t xml:space="preserve"> Ārvalstu finanšu palīdzība 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</si>
  <si>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</si>
  <si>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</si>
  <si>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</si>
  <si>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</si>
  <si>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</si>
  <si>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</si>
  <si>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</si>
  <si>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</si>
  <si>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</si>
  <si>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   aizņēmums no pamatbudžeta</t>
  </si>
  <si>
    <t>16.  Zemkopības ministrija</t>
  </si>
  <si>
    <t>17.  Satiksmes ministrija</t>
  </si>
  <si>
    <t>18.  Labklājības ministrija</t>
  </si>
  <si>
    <t xml:space="preserve">    no tiem speciālam budžetam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</si>
  <si>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</si>
  <si>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</si>
  <si>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</si>
  <si>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</si>
  <si>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</si>
  <si>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</si>
  <si>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</si>
  <si>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</si>
  <si>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</si>
  <si>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</si>
  <si>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</si>
  <si>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</si>
  <si>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</si>
  <si>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</si>
  <si>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</si>
  <si>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</si>
  <si>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</si>
  <si>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</si>
  <si>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</si>
  <si>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</si>
  <si>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</si>
  <si>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</si>
  <si>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</si>
  <si>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</si>
  <si>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</si>
  <si>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</si>
  <si>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*-gada plāns mainīts saskaņā ar LR Finanšu ministra rīk.Nr.85., Nr.390., Nr.521., Nr.579, Nr.610</t>
  </si>
  <si>
    <t>**-tai skaitā privatizācijas fonda  līdzekļi valsts parāda pārfinansēšanai-360903 Ls</t>
  </si>
  <si>
    <t xml:space="preserve">Valsts kases pārvaldniece                                 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</si>
  <si>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</si>
  <si>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</si>
  <si>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</si>
  <si>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</si>
  <si>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janvāris-jūnijs)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</si>
  <si>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</si>
  <si>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</si>
  <si>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</si>
  <si>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</si>
  <si>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</si>
  <si>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</si>
  <si>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</si>
  <si>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</si>
  <si>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</si>
  <si>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(2.1.+2.2.)*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</si>
  <si>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</si>
  <si>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</si>
  <si>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</si>
  <si>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</si>
  <si>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</si>
  <si>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</si>
  <si>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</si>
  <si>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</si>
  <si>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</si>
  <si>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</si>
  <si>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</si>
  <si>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</si>
  <si>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</si>
  <si>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</si>
  <si>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</si>
  <si>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</si>
  <si>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</si>
  <si>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</si>
  <si>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</si>
  <si>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</si>
  <si>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</si>
  <si>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</si>
  <si>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</si>
  <si>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</si>
  <si>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</si>
  <si>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</si>
  <si>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</si>
  <si>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</si>
  <si>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</si>
  <si>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</si>
  <si>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</si>
  <si>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</si>
  <si>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</si>
  <si>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</si>
  <si>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</si>
  <si>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</si>
  <si>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</si>
  <si>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</si>
  <si>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</si>
  <si>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</si>
  <si>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</si>
  <si>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Finansēšana**</t>
  </si>
  <si>
    <t xml:space="preserve">                   Privatizācijas fonda līdzekļi valsts parāda pārfinansēšanai</t>
  </si>
  <si>
    <t xml:space="preserve">Aizņēmumi 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</si>
  <si>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</si>
  <si>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</si>
  <si>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*-gada plāns mainīts saskaņā ar LR Finanšu ministra rīk.Nr.85, Nr.390,521,579,610</t>
  </si>
  <si>
    <t xml:space="preserve">Valsts kases pārvaldniece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</si>
  <si>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</si>
  <si>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</si>
  <si>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</si>
  <si>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</si>
  <si>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</si>
  <si>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</si>
  <si>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</si>
  <si>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</si>
  <si>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</si>
  <si>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</si>
  <si>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</si>
  <si>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</si>
  <si>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</si>
  <si>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</si>
  <si>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</si>
  <si>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</si>
  <si>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</si>
  <si>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</si>
  <si>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</si>
  <si>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</si>
  <si>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</si>
  <si>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</si>
  <si>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</si>
  <si>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</si>
  <si>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</si>
  <si>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</si>
  <si>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</si>
  <si>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</si>
  <si>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</si>
  <si>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</si>
  <si>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</si>
  <si>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</si>
  <si>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</si>
  <si>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</si>
  <si>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</si>
  <si>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</si>
  <si>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</si>
  <si>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</si>
  <si>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</si>
  <si>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</si>
  <si>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</si>
  <si>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</si>
  <si>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</si>
  <si>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</si>
  <si>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</si>
  <si>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</si>
  <si>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</si>
  <si>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</si>
  <si>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</si>
  <si>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</si>
  <si>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</si>
  <si>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</si>
  <si>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</si>
  <si>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</si>
  <si>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</si>
  <si>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</si>
  <si>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</si>
  <si>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</si>
  <si>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</si>
  <si>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</si>
  <si>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</si>
  <si>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aizņēmumu atmaksa pamatbudžetā</t>
  </si>
  <si>
    <t xml:space="preserve">   Maksājumi par aizņēmumiem un kredītiem</t>
  </si>
  <si>
    <t xml:space="preserve">   Subsīdijas un dotācijas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</si>
  <si>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</si>
  <si>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</si>
  <si>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</si>
  <si>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</si>
  <si>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</si>
  <si>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</si>
  <si>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</si>
  <si>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</si>
  <si>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</si>
  <si>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</si>
  <si>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</si>
  <si>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</si>
  <si>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</si>
  <si>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</si>
  <si>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</si>
  <si>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</si>
  <si>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</si>
  <si>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</si>
  <si>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</si>
  <si>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</si>
  <si>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</si>
  <si>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</si>
  <si>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</si>
  <si>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</si>
  <si>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</si>
  <si>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</si>
  <si>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</si>
  <si>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</si>
  <si>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</si>
  <si>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</si>
  <si>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</si>
  <si>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</si>
  <si>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</si>
  <si>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</si>
  <si>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</si>
  <si>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</si>
  <si>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</si>
  <si>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</si>
  <si>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</si>
  <si>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</si>
  <si>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</si>
  <si>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</si>
  <si>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</si>
  <si>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</si>
  <si>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</si>
  <si>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</si>
  <si>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>Īpašā (likumu un Ministru kabineta noteikumu) kārtībā noteiktie speciālā budžeta un iestāžu ieņēmumi *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</si>
  <si>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</si>
  <si>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</si>
  <si>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Citi īpašiem (likumu un Ministru kabineta noteikumu) mērķiem noteiktie ieņēmumi 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</si>
  <si>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</si>
  <si>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</si>
  <si>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</si>
  <si>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</si>
  <si>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</si>
  <si>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</si>
  <si>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</si>
  <si>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Īpašā (likumu un Ministru kabineta noteikumu) kārtībā noteiktie speciālā budžeta un iestāžu ieņēmumi */*****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</si>
  <si>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</si>
  <si>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</si>
  <si>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</si>
  <si>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</si>
  <si>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</si>
  <si>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>Pārējās valsts pamatbudžeta dotācijas</t>
  </si>
  <si>
    <t xml:space="preserve">     tai skaitā:  dotācijas iestādēm, organizācijām un uzņēmumiem</t>
  </si>
  <si>
    <t xml:space="preserve">     tai skaitā dotācijas iedzīvotājiem</t>
  </si>
  <si>
    <t xml:space="preserve"> Izdevumi kapitālieguldījumiem</t>
  </si>
  <si>
    <t xml:space="preserve">  Investīcijas</t>
  </si>
  <si>
    <t>Darba negadījumu speciālais budžets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</si>
  <si>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</si>
  <si>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</si>
  <si>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</si>
  <si>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</si>
  <si>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</si>
  <si>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</si>
  <si>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</si>
  <si>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</si>
  <si>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</si>
  <si>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</si>
  <si>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</si>
  <si>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</si>
  <si>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 Kapitālie izdevumi</t>
  </si>
  <si>
    <t xml:space="preserve">* -  Ietverti arī pārējie iepriekš neklasificētie īpašiem mērķiem noteiktie ieņēmumi:                                                                                                                  </t>
  </si>
  <si>
    <t>04.01.00 apakšprogrammā Ls 265 - peļņa no kapitāla daļu pārdošanas un Ls 75857 - % maksājumi no VK par konta atlikumu izmantošanu;</t>
  </si>
  <si>
    <t>04.02.00 apakšprogrammā ieskaitīti Ls 28898 - % maksājumi no VK par konta atlikumu izmantošanu;</t>
  </si>
  <si>
    <t>04.03.00 apakšprogrammā Ls 2791 - % maksājumi no VK par konta atlikumu izmantošanu.</t>
  </si>
  <si>
    <t>04.04.00 apakšprogrammā Ls 9379 - % maksājumi no VK par konta atlikumu izmantošanu.</t>
  </si>
  <si>
    <t xml:space="preserve">      </t>
  </si>
  <si>
    <t>** - Izpilde  no  gada  sākuma  konsolidēta  par valsts sociālās apdrošināšanas iekšējiem transfertiem - Ls</t>
  </si>
  <si>
    <t xml:space="preserve">; t.sk. fondēto pensiju  iemaksas </t>
  </si>
  <si>
    <t>*** - Valsts  fondēto  pensiju  shēmas  līdzekļi - Ls</t>
  </si>
  <si>
    <t>**** - t.sk. no pārdoto kapitāldaļu bilances vērtības - Ls 54803</t>
  </si>
  <si>
    <t>***** - t.sk. NVA atgrieztā summa par ieprieksējā gada līguma neizpildi - Ls 48960</t>
  </si>
  <si>
    <t>8.tabula</t>
  </si>
  <si>
    <t>Valsts budžeta ziedojumu un dāvinājumu ieņēmumi un izdevumi pa ministrijām</t>
  </si>
  <si>
    <t xml:space="preserve">un citām centrālajām valsts iestādēm </t>
  </si>
  <si>
    <t xml:space="preserve">Finansēšanas plāns pārskata periodam </t>
  </si>
  <si>
    <t>Izpilde % pret finansēšanas plānu (3/2)</t>
  </si>
  <si>
    <t>Finansēšanas plāns mēnesim</t>
  </si>
  <si>
    <t>Ieņēmumi kopā</t>
  </si>
  <si>
    <t xml:space="preserve">    pārējie kārtējie izdevumi</t>
  </si>
  <si>
    <t xml:space="preserve">    tai skaitā dotācijas iestādēm, organizācijām un uzņēmumiem</t>
  </si>
  <si>
    <t xml:space="preserve">    tai skaitā pārējās subsīdijas un dotācijas</t>
  </si>
  <si>
    <t xml:space="preserve">Naudas līdzekļu atlikumu izmaiņas palielinājums (-) vai samazinājums (+)* </t>
  </si>
  <si>
    <t>02.Saeima</t>
  </si>
  <si>
    <t>Naudas līdzekļu atlikumu izmaiņas palielinājums (-) vai samazinājums (+)</t>
  </si>
  <si>
    <t>03.Ministru kabinets</t>
  </si>
  <si>
    <t>10.Aizsardzības ministrija</t>
  </si>
  <si>
    <t>11.Ārlietu ministrija</t>
  </si>
  <si>
    <t>12.Ekonomikas ministrija</t>
  </si>
  <si>
    <t>13.Finanšu ministrija</t>
  </si>
  <si>
    <t xml:space="preserve">Ieņēmumi kopā 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</si>
  <si>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</si>
  <si>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</si>
  <si>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</si>
  <si>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</si>
  <si>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</si>
  <si>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</si>
  <si>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 xml:space="preserve">Naudas līdzekļu atlikumu izmaiņas palielinājums (-) vai samazinājums (+) </t>
  </si>
  <si>
    <t>21.Vides ministrija</t>
  </si>
  <si>
    <t>Ieņēmumi kopā**</t>
  </si>
  <si>
    <t>22.Kultūras ministrija</t>
  </si>
  <si>
    <t xml:space="preserve">Izdevumi - kopā** </t>
  </si>
  <si>
    <t>29.Veselības ministrija</t>
  </si>
  <si>
    <t xml:space="preserve">Ieņēmumi kopā** </t>
  </si>
  <si>
    <t>36.Īpašu uzdevumu ministra bērnu un ģimenes lietās sekretariāts</t>
  </si>
  <si>
    <t>45.Īpašu uzdevumu ministra sabiedrības integrācijas lietās sekretariāts</t>
  </si>
  <si>
    <t>47.Radio un televīzija</t>
  </si>
  <si>
    <t>58.Reģionālās attīstības un pašvaldību lietu ministrija</t>
  </si>
  <si>
    <t>*neatbilstība finasēšanas plānu pozīcijās</t>
  </si>
  <si>
    <t xml:space="preserve">**konsolidēts par Kultūrkapitāla fonda līdzekļiem: ieņēmumi- Kultūras ministrija Ls 8134, Vides ministrija Ls 3217, Veselības ministrija Ls1319; izdevumi- Kultūras ministrija Ls 12670 </t>
  </si>
  <si>
    <t>9.tabula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</si>
</sst>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72" formatCode="#\ ##0"/>
    <numFmt numFmtId="175" formatCode="###,###,###"/>
    <numFmt numFmtId="177" formatCode="0.0"/>
    <numFmt numFmtId="179" formatCode="#,##0.0"/>
    <numFmt numFmtId="180" formatCode="00.000"/>
    <numFmt numFmtId="204" formatCode="0.00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i/>
      <sz val="10"/>
      <color indexed="16"/>
      <name val="Times New Roman"/>
      <family val="1"/>
    </font>
    <font>
      <b/>
      <sz val="11"/>
      <name val="Times New Roman"/>
      <family val="1"/>
    </font>
    <font>
      <sz val="10"/>
      <color indexed="6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0"/>
      <name val="Times New Roman Baltic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77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77" fontId="9" fillId="0" borderId="1" xfId="23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77" fontId="9" fillId="0" borderId="1" xfId="23" applyNumberFormat="1" applyFont="1" applyFill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wrapText="1"/>
    </xf>
    <xf numFmtId="3" fontId="8" fillId="3" borderId="1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3" borderId="1" xfId="2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77" fontId="9" fillId="0" borderId="1" xfId="0" applyNumberFormat="1" applyFont="1" applyFill="1" applyBorder="1" applyAlignment="1">
      <alignment/>
    </xf>
    <xf numFmtId="179" fontId="9" fillId="0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177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79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wrapText="1"/>
    </xf>
    <xf numFmtId="177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3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179" fontId="7" fillId="0" borderId="1" xfId="0" applyNumberFormat="1" applyFont="1" applyBorder="1" applyAlignment="1">
      <alignment/>
    </xf>
    <xf numFmtId="179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3" borderId="4" xfId="0" applyFont="1" applyFill="1" applyBorder="1" applyAlignment="1">
      <alignment wrapText="1"/>
    </xf>
    <xf numFmtId="179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3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3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3" borderId="4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3" borderId="4" xfId="0" applyFont="1" applyFill="1" applyBorder="1" applyAlignment="1">
      <alignment vertical="center" wrapText="1"/>
    </xf>
    <xf numFmtId="179" fontId="9" fillId="0" borderId="1" xfId="0" applyNumberFormat="1" applyFont="1" applyBorder="1" applyAlignment="1">
      <alignment/>
    </xf>
    <xf numFmtId="0" fontId="3" fillId="3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179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7" fontId="7" fillId="0" borderId="1" xfId="23" applyNumberFormat="1" applyFont="1" applyBorder="1" applyAlignment="1">
      <alignment/>
    </xf>
    <xf numFmtId="180" fontId="3" fillId="0" borderId="1" xfId="0" applyNumberFormat="1" applyFont="1" applyBorder="1" applyAlignment="1">
      <alignment horizontal="center"/>
    </xf>
    <xf numFmtId="177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7" fontId="9" fillId="0" borderId="1" xfId="23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3" fillId="0" borderId="1" xfId="0" applyFont="1" applyBorder="1" applyAlignment="1">
      <alignment vertical="top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77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 indent="2"/>
    </xf>
    <xf numFmtId="3" fontId="18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vertical="top"/>
    </xf>
    <xf numFmtId="3" fontId="4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77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inden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79" fontId="7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172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9" fontId="7" fillId="0" borderId="1" xfId="23" applyNumberFormat="1" applyFont="1" applyFill="1" applyBorder="1" applyAlignment="1">
      <alignment/>
    </xf>
    <xf numFmtId="180" fontId="3" fillId="0" borderId="1" xfId="0" applyNumberFormat="1" applyFont="1" applyFill="1" applyBorder="1" applyAlignment="1">
      <alignment horizontal="center"/>
    </xf>
    <xf numFmtId="179" fontId="3" fillId="0" borderId="1" xfId="23" applyNumberFormat="1" applyFont="1" applyFill="1" applyBorder="1" applyAlignment="1">
      <alignment/>
    </xf>
    <xf numFmtId="179" fontId="3" fillId="0" borderId="1" xfId="23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79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11" fillId="0" borderId="1" xfId="0" applyNumberFormat="1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79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0" fontId="22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17" fillId="0" borderId="0" xfId="0" applyFont="1" applyBorder="1" applyAlignment="1">
      <alignment wrapText="1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2" fillId="0" borderId="7" xfId="0" applyFont="1" applyBorder="1" applyAlignment="1">
      <alignment/>
    </xf>
    <xf numFmtId="0" fontId="22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7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7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top"/>
    </xf>
    <xf numFmtId="177" fontId="7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6" fillId="0" borderId="1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9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79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7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7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79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179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79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204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1" fillId="0" borderId="0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179" fontId="7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vertical="top" wrapText="1"/>
    </xf>
    <xf numFmtId="179" fontId="3" fillId="0" borderId="6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wrapText="1" indent="1"/>
    </xf>
    <xf numFmtId="179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indent="1"/>
    </xf>
    <xf numFmtId="179" fontId="9" fillId="0" borderId="6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wrapText="1" indent="3"/>
    </xf>
    <xf numFmtId="49" fontId="7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left" vertical="top" wrapText="1" indent="1"/>
    </xf>
    <xf numFmtId="179" fontId="3" fillId="0" borderId="6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left" vertical="top" wrapText="1" indent="3"/>
    </xf>
    <xf numFmtId="3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9" fillId="0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 horizontal="left" wrapText="1"/>
    </xf>
    <xf numFmtId="179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 vertical="top"/>
    </xf>
    <xf numFmtId="179" fontId="7" fillId="0" borderId="6" xfId="0" applyNumberFormat="1" applyFont="1" applyBorder="1" applyAlignment="1">
      <alignment horizontal="right" vertical="top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179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3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179" fontId="7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77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right"/>
    </xf>
    <xf numFmtId="177" fontId="3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right"/>
    </xf>
    <xf numFmtId="0" fontId="28" fillId="0" borderId="8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177" fontId="28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17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 indent="4"/>
    </xf>
    <xf numFmtId="177" fontId="12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27" fillId="0" borderId="13" xfId="22" applyNumberFormat="1" applyFont="1" applyFill="1" applyBorder="1">
      <alignment/>
      <protection/>
    </xf>
    <xf numFmtId="3" fontId="2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2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0" fillId="0" borderId="1" xfId="22" applyNumberFormat="1" applyFont="1" applyFill="1" applyBorder="1">
      <alignment/>
      <protection/>
    </xf>
    <xf numFmtId="179" fontId="3" fillId="0" borderId="0" xfId="0" applyNumberFormat="1" applyFont="1" applyFill="1" applyAlignment="1">
      <alignment/>
    </xf>
    <xf numFmtId="0" fontId="32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3" fontId="32" fillId="0" borderId="1" xfId="0" applyNumberFormat="1" applyFont="1" applyFill="1" applyBorder="1" applyAlignment="1" quotePrefix="1">
      <alignment horizontal="right"/>
    </xf>
    <xf numFmtId="0" fontId="32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externalLink" Target="externalLinks/externalLink23.xml" /><Relationship Id="rId52" Type="http://schemas.openxmlformats.org/officeDocument/2006/relationships/externalLink" Target="externalLinks/externalLink24.xml" /><Relationship Id="rId53" Type="http://schemas.openxmlformats.org/officeDocument/2006/relationships/externalLink" Target="externalLinks/externalLink25.xml" /><Relationship Id="rId54" Type="http://schemas.openxmlformats.org/officeDocument/2006/relationships/externalLink" Target="externalLinks/externalLink26.xml" /><Relationship Id="rId55" Type="http://schemas.openxmlformats.org/officeDocument/2006/relationships/externalLink" Target="externalLinks/externalLink27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.tab._kopbudzets_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.tab.pb.ien.,izd.pa%20m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.tab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.tab.-zied&amp;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9.tab.-zied&amp;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0.tab.-zied&amp;d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1.tab-konsolidacij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2.tab-PB-ie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5.tab-Sp.bu-ie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7.tab-spec.bu-EK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4.tab-PB-EK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%20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3.tab-PB-vald.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6.tab-spec.bu-vald.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8.tab-zied.-ek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19.tab-zied.-vald.f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trasferti-pasvaldiba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22.tab.-arvalstu%20fin.palidziba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23.tab.-NAT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25.tab.-aizdevumi-atmak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nsol._vals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svaldiba-04\konsolid._pasvald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tab.-konsolid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.tab.-spec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.tab._pamb.ien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.tab._pambudz.ien.izd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.tab.-nodev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."/>
      <sheetName val="februaris"/>
      <sheetName val="marts"/>
      <sheetName val="Aprilis"/>
      <sheetName val="Maijs"/>
      <sheetName val="Junij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Paraug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tab."/>
      <sheetName val="janvāris"/>
      <sheetName val="februāris"/>
      <sheetName val="marts"/>
      <sheetName val="Aprilis"/>
      <sheetName val="Maijs"/>
      <sheetName val="Junij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Junijs"/>
      <sheetName val="Sheet2"/>
      <sheetName val="Sheet1"/>
      <sheetName val="Jun (2)"/>
    </sheetNames>
    <sheetDataSet>
      <sheetData sheetId="4">
        <row r="10">
          <cell r="C10">
            <v>5361891</v>
          </cell>
          <cell r="D10">
            <v>3798678</v>
          </cell>
        </row>
        <row r="11">
          <cell r="C11">
            <v>4923451</v>
          </cell>
          <cell r="D11">
            <v>3506708</v>
          </cell>
        </row>
        <row r="12">
          <cell r="C12">
            <v>438440</v>
          </cell>
          <cell r="D12">
            <v>291970</v>
          </cell>
        </row>
        <row r="13">
          <cell r="C13">
            <v>5970875</v>
          </cell>
          <cell r="D13">
            <v>3054768</v>
          </cell>
        </row>
        <row r="14">
          <cell r="C14">
            <v>5414384</v>
          </cell>
          <cell r="D14">
            <v>2872358</v>
          </cell>
        </row>
        <row r="15">
          <cell r="C15">
            <v>4656710</v>
          </cell>
          <cell r="D15">
            <v>2379745</v>
          </cell>
        </row>
        <row r="16">
          <cell r="C16">
            <v>604419</v>
          </cell>
          <cell r="D16">
            <v>280455</v>
          </cell>
        </row>
        <row r="17">
          <cell r="D17">
            <v>41955</v>
          </cell>
        </row>
        <row r="18">
          <cell r="C18">
            <v>4052291</v>
          </cell>
          <cell r="D18">
            <v>2057335</v>
          </cell>
        </row>
        <row r="19">
          <cell r="D19">
            <v>1777891</v>
          </cell>
        </row>
        <row r="20">
          <cell r="D20">
            <v>279444</v>
          </cell>
        </row>
        <row r="21">
          <cell r="C21">
            <v>757674</v>
          </cell>
          <cell r="D21">
            <v>492613</v>
          </cell>
        </row>
        <row r="22">
          <cell r="C22">
            <v>0</v>
          </cell>
          <cell r="D22">
            <v>0</v>
          </cell>
        </row>
        <row r="23">
          <cell r="C23">
            <v>433192</v>
          </cell>
          <cell r="D23">
            <v>232466</v>
          </cell>
        </row>
        <row r="24">
          <cell r="C24">
            <v>203563</v>
          </cell>
          <cell r="D24">
            <v>140453</v>
          </cell>
        </row>
        <row r="25">
          <cell r="C25">
            <v>0</v>
          </cell>
          <cell r="D25">
            <v>0</v>
          </cell>
        </row>
        <row r="26">
          <cell r="C26">
            <v>120919</v>
          </cell>
          <cell r="D26">
            <v>119694</v>
          </cell>
        </row>
        <row r="27">
          <cell r="C27">
            <v>556491</v>
          </cell>
          <cell r="D27">
            <v>182410</v>
          </cell>
        </row>
        <row r="28">
          <cell r="C28">
            <v>556491</v>
          </cell>
          <cell r="D28">
            <v>182410</v>
          </cell>
        </row>
        <row r="29">
          <cell r="C29">
            <v>-608984</v>
          </cell>
          <cell r="D29">
            <v>743910</v>
          </cell>
        </row>
        <row r="30">
          <cell r="C30">
            <v>608984</v>
          </cell>
          <cell r="D30">
            <v>-743910</v>
          </cell>
        </row>
        <row r="31">
          <cell r="C31">
            <v>667531</v>
          </cell>
          <cell r="D31">
            <v>-743910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Sheet2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āris"/>
      <sheetName val="marts"/>
      <sheetName val="Aprilis"/>
      <sheetName val="maijs"/>
      <sheetName val="jūnij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āris"/>
      <sheetName val="Marts"/>
      <sheetName val="Aprīlis"/>
      <sheetName val="Maijs"/>
      <sheetName val="Junijs"/>
      <sheetName val="Sheet1"/>
      <sheetName val="Sheet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."/>
      <sheetName val="febr."/>
      <sheetName val="marts"/>
      <sheetName val="Aprilis"/>
      <sheetName val="Maijs"/>
      <sheetName val="Junij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Palīgtab"/>
      <sheetName val="Junijs"/>
      <sheetName val="Sheet1"/>
      <sheetName val="Jun(2)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līg."/>
      <sheetName val="janv."/>
      <sheetName val="febr."/>
      <sheetName val="marts"/>
      <sheetName val="Aprilis"/>
      <sheetName val="Maijs"/>
      <sheetName val="Junij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t.spec"/>
      <sheetName val="dot.iedz."/>
      <sheetName val="janv."/>
      <sheetName val="febr."/>
      <sheetName val="marts"/>
      <sheetName val="Aprilis"/>
      <sheetName val="Maijs"/>
      <sheetName val="Junij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B8" sqref="B8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4" t="s">
        <v>1175</v>
      </c>
      <c r="E1" s="2"/>
    </row>
    <row r="2" spans="1:5" ht="15.75">
      <c r="A2" s="5"/>
      <c r="E2" s="2"/>
    </row>
    <row r="3" spans="2:5" s="7" customFormat="1" ht="15.75" customHeight="1">
      <c r="B3" s="6" t="s">
        <v>1176</v>
      </c>
      <c r="C3" s="6"/>
      <c r="D3" s="6"/>
      <c r="E3" s="6"/>
    </row>
    <row r="4" spans="2:5" s="7" customFormat="1" ht="15.75">
      <c r="B4" s="6" t="s">
        <v>1177</v>
      </c>
      <c r="C4" s="6"/>
      <c r="D4" s="6"/>
      <c r="E4" s="6"/>
    </row>
    <row r="5" spans="2:5" ht="15" customHeight="1">
      <c r="B5" s="8" t="s">
        <v>1178</v>
      </c>
      <c r="C5" s="8"/>
      <c r="D5" s="8"/>
      <c r="E5" s="8"/>
    </row>
    <row r="6" spans="1:5" ht="12.75">
      <c r="A6" s="9"/>
      <c r="E6" s="10" t="s">
        <v>1179</v>
      </c>
    </row>
    <row r="7" spans="1:5" ht="38.25">
      <c r="A7" s="11" t="s">
        <v>1180</v>
      </c>
      <c r="B7" s="12" t="s">
        <v>1181</v>
      </c>
      <c r="C7" s="12" t="s">
        <v>1182</v>
      </c>
      <c r="D7" s="12" t="s">
        <v>1183</v>
      </c>
      <c r="E7" s="12" t="s">
        <v>1184</v>
      </c>
    </row>
    <row r="8" spans="1:5" ht="12.75">
      <c r="A8" s="13" t="s">
        <v>1185</v>
      </c>
      <c r="B8" s="14">
        <v>917343</v>
      </c>
      <c r="C8" s="14">
        <v>334946</v>
      </c>
      <c r="D8" s="14">
        <v>1252289</v>
      </c>
      <c r="E8" s="14">
        <v>226778</v>
      </c>
    </row>
    <row r="9" spans="1:5" ht="13.5" customHeight="1">
      <c r="A9" s="16" t="s">
        <v>1186</v>
      </c>
      <c r="B9" s="17" t="s">
        <v>1187</v>
      </c>
      <c r="C9" s="17" t="s">
        <v>1187</v>
      </c>
      <c r="D9" s="15">
        <v>115245</v>
      </c>
      <c r="E9" s="15">
        <v>35494</v>
      </c>
    </row>
    <row r="10" spans="1:5" ht="16.5" customHeight="1">
      <c r="A10" s="18" t="s">
        <v>1188</v>
      </c>
      <c r="B10" s="14">
        <v>917343</v>
      </c>
      <c r="C10" s="14">
        <v>334946</v>
      </c>
      <c r="D10" s="14">
        <v>1137044</v>
      </c>
      <c r="E10" s="14">
        <v>191284</v>
      </c>
    </row>
    <row r="11" spans="1:5" ht="12.75">
      <c r="A11" s="13" t="s">
        <v>1189</v>
      </c>
      <c r="B11" s="14">
        <v>935149</v>
      </c>
      <c r="C11" s="14">
        <v>312365</v>
      </c>
      <c r="D11" s="14">
        <v>1247515</v>
      </c>
      <c r="E11" s="14">
        <v>250928</v>
      </c>
    </row>
    <row r="12" spans="1:5" ht="12.75" customHeight="1">
      <c r="A12" s="16" t="s">
        <v>1186</v>
      </c>
      <c r="B12" s="17" t="s">
        <v>1187</v>
      </c>
      <c r="C12" s="17" t="s">
        <v>1187</v>
      </c>
      <c r="D12" s="15">
        <v>115245</v>
      </c>
      <c r="E12" s="15">
        <v>35494</v>
      </c>
    </row>
    <row r="13" spans="1:5" ht="12.75">
      <c r="A13" s="18" t="s">
        <v>1190</v>
      </c>
      <c r="B13" s="14">
        <v>935149</v>
      </c>
      <c r="C13" s="14">
        <v>312365</v>
      </c>
      <c r="D13" s="14">
        <v>1132270</v>
      </c>
      <c r="E13" s="14">
        <v>215434</v>
      </c>
    </row>
    <row r="14" spans="1:5" ht="24.75" customHeight="1">
      <c r="A14" s="18" t="s">
        <v>1191</v>
      </c>
      <c r="B14" s="19">
        <v>-17806</v>
      </c>
      <c r="C14" s="19">
        <v>22581</v>
      </c>
      <c r="D14" s="20">
        <v>4774</v>
      </c>
      <c r="E14" s="20">
        <v>-24150</v>
      </c>
    </row>
    <row r="15" spans="1:5" ht="12.75" customHeight="1">
      <c r="A15" s="18" t="s">
        <v>1192</v>
      </c>
      <c r="B15" s="21">
        <v>-9691</v>
      </c>
      <c r="C15" s="21">
        <v>-233</v>
      </c>
      <c r="D15" s="21">
        <v>-7229</v>
      </c>
      <c r="E15" s="21">
        <v>-211</v>
      </c>
    </row>
    <row r="16" spans="1:5" ht="12.75">
      <c r="A16" s="22" t="s">
        <v>1193</v>
      </c>
      <c r="B16" s="13">
        <v>8469</v>
      </c>
      <c r="C16" s="13">
        <v>1154</v>
      </c>
      <c r="D16" s="13">
        <v>9623</v>
      </c>
      <c r="E16" s="13">
        <v>1796</v>
      </c>
    </row>
    <row r="17" spans="1:5" ht="24.75" customHeight="1">
      <c r="A17" s="16" t="s">
        <v>1194</v>
      </c>
      <c r="B17" s="17" t="s">
        <v>1187</v>
      </c>
      <c r="C17" s="17" t="s">
        <v>1187</v>
      </c>
      <c r="D17" s="15">
        <v>6631</v>
      </c>
      <c r="E17" s="15">
        <v>1537</v>
      </c>
    </row>
    <row r="18" spans="1:5" ht="12.75">
      <c r="A18" s="18" t="s">
        <v>1195</v>
      </c>
      <c r="B18" s="21">
        <v>8469</v>
      </c>
      <c r="C18" s="21">
        <v>1154</v>
      </c>
      <c r="D18" s="21">
        <v>2992</v>
      </c>
      <c r="E18" s="21">
        <v>259</v>
      </c>
    </row>
    <row r="19" spans="1:5" ht="12.75" customHeight="1">
      <c r="A19" s="22" t="s">
        <v>1196</v>
      </c>
      <c r="B19" s="13">
        <v>18160</v>
      </c>
      <c r="C19" s="13">
        <v>1387</v>
      </c>
      <c r="D19" s="13">
        <v>19547</v>
      </c>
      <c r="E19" s="13">
        <v>1233</v>
      </c>
    </row>
    <row r="20" spans="1:5" ht="24.75" customHeight="1">
      <c r="A20" s="16" t="s">
        <v>1197</v>
      </c>
      <c r="B20" s="17" t="s">
        <v>1187</v>
      </c>
      <c r="C20" s="17" t="s">
        <v>1187</v>
      </c>
      <c r="D20" s="15">
        <v>9326</v>
      </c>
      <c r="E20" s="15">
        <v>763</v>
      </c>
    </row>
    <row r="21" spans="1:5" ht="12.75" customHeight="1">
      <c r="A21" s="18" t="s">
        <v>1198</v>
      </c>
      <c r="B21" s="24">
        <v>18160</v>
      </c>
      <c r="C21" s="24">
        <v>1387</v>
      </c>
      <c r="D21" s="21">
        <v>10221</v>
      </c>
      <c r="E21" s="21">
        <v>470</v>
      </c>
    </row>
    <row r="22" spans="1:5" ht="12.75" customHeight="1">
      <c r="A22" s="18" t="s">
        <v>1199</v>
      </c>
      <c r="B22" s="24">
        <v>-8115</v>
      </c>
      <c r="C22" s="24">
        <v>22813</v>
      </c>
      <c r="D22" s="24">
        <v>12003</v>
      </c>
      <c r="E22" s="24">
        <v>-23939</v>
      </c>
    </row>
    <row r="23" spans="1:5" ht="12.75">
      <c r="A23" s="14" t="s">
        <v>1200</v>
      </c>
      <c r="B23" s="21">
        <v>8115</v>
      </c>
      <c r="C23" s="21">
        <v>-22813</v>
      </c>
      <c r="D23" s="21">
        <v>-12003</v>
      </c>
      <c r="E23" s="21">
        <v>23939</v>
      </c>
    </row>
    <row r="24" spans="1:5" ht="12.75">
      <c r="A24" s="14" t="s">
        <v>1201</v>
      </c>
      <c r="B24" s="21">
        <v>-99672</v>
      </c>
      <c r="C24" s="21">
        <v>-22324</v>
      </c>
      <c r="D24" s="21">
        <v>-119301</v>
      </c>
      <c r="E24" s="21">
        <v>26613</v>
      </c>
    </row>
    <row r="25" spans="1:5" ht="12.75">
      <c r="A25" s="25" t="s">
        <v>1202</v>
      </c>
      <c r="B25" s="28">
        <v>0</v>
      </c>
      <c r="C25" s="13">
        <v>-2321</v>
      </c>
      <c r="D25" s="27">
        <v>-2321</v>
      </c>
      <c r="E25" s="27">
        <v>689</v>
      </c>
    </row>
    <row r="26" spans="1:5" ht="24.75" customHeight="1">
      <c r="A26" s="16" t="s">
        <v>1203</v>
      </c>
      <c r="B26" s="29" t="s">
        <v>1187</v>
      </c>
      <c r="C26" s="29" t="s">
        <v>1187</v>
      </c>
      <c r="D26" s="27">
        <v>-2695</v>
      </c>
      <c r="E26" s="27">
        <v>773</v>
      </c>
    </row>
    <row r="27" spans="1:5" ht="12.75" customHeight="1">
      <c r="A27" s="30" t="s">
        <v>1204</v>
      </c>
      <c r="B27" s="28">
        <v>0</v>
      </c>
      <c r="C27" s="28">
        <v>-2321</v>
      </c>
      <c r="D27" s="28">
        <v>374</v>
      </c>
      <c r="E27" s="28">
        <v>-84</v>
      </c>
    </row>
    <row r="28" spans="1:5" ht="12" customHeight="1">
      <c r="A28" s="31" t="s">
        <v>1205</v>
      </c>
      <c r="B28" s="13">
        <v>7965</v>
      </c>
      <c r="C28" s="13">
        <v>0</v>
      </c>
      <c r="D28" s="13">
        <v>7965</v>
      </c>
      <c r="E28" s="28">
        <v>-26873</v>
      </c>
    </row>
    <row r="29" spans="1:5" ht="12.75">
      <c r="A29" s="30" t="s">
        <v>1206</v>
      </c>
      <c r="B29" s="27">
        <v>-5804</v>
      </c>
      <c r="C29" s="27">
        <v>0</v>
      </c>
      <c r="D29" s="27">
        <v>-5804</v>
      </c>
      <c r="E29" s="27">
        <v>-756</v>
      </c>
    </row>
    <row r="30" spans="1:5" ht="24.75" customHeight="1">
      <c r="A30" s="30" t="s">
        <v>1207</v>
      </c>
      <c r="B30" s="27">
        <v>16752</v>
      </c>
      <c r="C30" s="27">
        <v>0</v>
      </c>
      <c r="D30" s="27">
        <v>16752</v>
      </c>
      <c r="E30" s="27">
        <v>3660</v>
      </c>
    </row>
    <row r="31" spans="1:5" ht="12.75" customHeight="1">
      <c r="A31" s="30" t="s">
        <v>1208</v>
      </c>
      <c r="B31" s="27">
        <v>-2906</v>
      </c>
      <c r="C31" s="27">
        <v>0</v>
      </c>
      <c r="D31" s="27">
        <v>-2906</v>
      </c>
      <c r="E31" s="27">
        <v>-3078</v>
      </c>
    </row>
    <row r="32" spans="1:5" ht="24.75" customHeight="1">
      <c r="A32" s="30" t="s">
        <v>1209</v>
      </c>
      <c r="B32" s="27">
        <v>-19567</v>
      </c>
      <c r="C32" s="27">
        <v>0</v>
      </c>
      <c r="D32" s="27">
        <v>-19567</v>
      </c>
      <c r="E32" s="27">
        <v>-1109</v>
      </c>
    </row>
    <row r="33" spans="1:5" ht="12.75" customHeight="1">
      <c r="A33" s="30" t="s">
        <v>1210</v>
      </c>
      <c r="B33" s="27">
        <v>19490</v>
      </c>
      <c r="C33" s="27">
        <v>0</v>
      </c>
      <c r="D33" s="27">
        <v>19490</v>
      </c>
      <c r="E33" s="27">
        <v>-25590</v>
      </c>
    </row>
    <row r="34" spans="1:5" ht="12.75">
      <c r="A34" s="32" t="s">
        <v>1211</v>
      </c>
      <c r="B34" s="28">
        <v>-141992</v>
      </c>
      <c r="C34" s="28">
        <v>-23470</v>
      </c>
      <c r="D34" s="28">
        <v>-165462</v>
      </c>
      <c r="E34" s="28">
        <v>-39958</v>
      </c>
    </row>
    <row r="35" spans="1:5" ht="12.75">
      <c r="A35" s="32" t="s">
        <v>1212</v>
      </c>
      <c r="B35" s="27">
        <v>-52744</v>
      </c>
      <c r="C35" s="27">
        <v>325</v>
      </c>
      <c r="D35" s="27">
        <v>-52419</v>
      </c>
      <c r="E35" s="27">
        <v>459</v>
      </c>
    </row>
    <row r="36" spans="1:5" ht="12.75">
      <c r="A36" s="30" t="s">
        <v>1213</v>
      </c>
      <c r="B36" s="27">
        <v>-87758</v>
      </c>
      <c r="C36" s="27">
        <v>0</v>
      </c>
      <c r="D36" s="27">
        <v>-87758</v>
      </c>
      <c r="E36" s="27">
        <v>19032</v>
      </c>
    </row>
    <row r="37" spans="1:5" ht="12.75" customHeight="1">
      <c r="A37" s="30" t="s">
        <v>1214</v>
      </c>
      <c r="B37" s="27">
        <v>4641</v>
      </c>
      <c r="C37" s="27">
        <v>-23795</v>
      </c>
      <c r="D37" s="27">
        <v>-19154</v>
      </c>
      <c r="E37" s="27">
        <v>-5757</v>
      </c>
    </row>
    <row r="38" spans="1:5" ht="24.75" customHeight="1">
      <c r="A38" s="30" t="s">
        <v>1215</v>
      </c>
      <c r="B38" s="27">
        <v>-54</v>
      </c>
      <c r="C38" s="27">
        <v>0</v>
      </c>
      <c r="D38" s="27">
        <v>-54</v>
      </c>
      <c r="E38" s="27">
        <v>146</v>
      </c>
    </row>
    <row r="39" spans="1:5" ht="12.75" customHeight="1">
      <c r="A39" s="30" t="s">
        <v>1210</v>
      </c>
      <c r="B39" s="27">
        <v>-6077</v>
      </c>
      <c r="C39" s="27">
        <v>0</v>
      </c>
      <c r="D39" s="27">
        <v>-6077</v>
      </c>
      <c r="E39" s="27">
        <v>-53838</v>
      </c>
    </row>
    <row r="40" spans="1:5" ht="12.75">
      <c r="A40" s="32" t="s">
        <v>1216</v>
      </c>
      <c r="B40" s="28">
        <v>34355</v>
      </c>
      <c r="C40" s="28">
        <v>3467</v>
      </c>
      <c r="D40" s="28">
        <v>37822</v>
      </c>
      <c r="E40" s="28">
        <v>93528</v>
      </c>
    </row>
    <row r="41" spans="1:5" ht="24.75" customHeight="1">
      <c r="A41" s="30" t="s">
        <v>1217</v>
      </c>
      <c r="B41" s="28">
        <v>361</v>
      </c>
      <c r="C41" s="28">
        <v>2908</v>
      </c>
      <c r="D41" s="28">
        <v>3269</v>
      </c>
      <c r="E41" s="28">
        <v>765</v>
      </c>
    </row>
    <row r="42" spans="1:5" ht="24.75" customHeight="1">
      <c r="A42" s="30" t="s">
        <v>1218</v>
      </c>
      <c r="B42" s="28">
        <v>12223</v>
      </c>
      <c r="C42" s="28">
        <v>0</v>
      </c>
      <c r="D42" s="28">
        <v>12223</v>
      </c>
      <c r="E42" s="28">
        <v>95300</v>
      </c>
    </row>
    <row r="43" spans="1:5" ht="12.75">
      <c r="A43" s="30" t="s">
        <v>1219</v>
      </c>
      <c r="B43" s="28">
        <v>21771</v>
      </c>
      <c r="C43" s="28">
        <v>559</v>
      </c>
      <c r="D43" s="28">
        <v>22330</v>
      </c>
      <c r="E43" s="28">
        <v>-2537</v>
      </c>
    </row>
    <row r="44" spans="1:5" ht="12.75">
      <c r="A44" s="14" t="s">
        <v>1220</v>
      </c>
      <c r="B44" s="21">
        <v>107787</v>
      </c>
      <c r="C44" s="21">
        <v>-489</v>
      </c>
      <c r="D44" s="21">
        <v>107298</v>
      </c>
      <c r="E44" s="21">
        <v>-2674</v>
      </c>
    </row>
    <row r="45" spans="1:5" ht="12.75">
      <c r="A45" s="32" t="s">
        <v>1221</v>
      </c>
      <c r="B45" s="28">
        <v>107608</v>
      </c>
      <c r="C45" s="28">
        <v>-489</v>
      </c>
      <c r="D45" s="28">
        <v>107119</v>
      </c>
      <c r="E45" s="28">
        <v>-2783</v>
      </c>
    </row>
    <row r="46" spans="1:5" ht="12.75">
      <c r="A46" s="32" t="s">
        <v>1222</v>
      </c>
      <c r="B46" s="28">
        <v>179</v>
      </c>
      <c r="C46" s="28">
        <v>0</v>
      </c>
      <c r="D46" s="28">
        <v>179</v>
      </c>
      <c r="E46" s="28">
        <v>109</v>
      </c>
    </row>
    <row r="47" spans="1:3" ht="12.75">
      <c r="A47" s="33" t="s">
        <v>1223</v>
      </c>
      <c r="C47" s="33"/>
    </row>
    <row r="48" spans="1:6" ht="12.75">
      <c r="A48" s="35"/>
      <c r="B48" s="36"/>
      <c r="C48" s="36"/>
      <c r="D48" s="37"/>
      <c r="E48" s="36"/>
      <c r="F48" s="34"/>
    </row>
    <row r="49" spans="1:6" s="41" customFormat="1" ht="15.75">
      <c r="A49" s="40"/>
      <c r="B49" s="40"/>
      <c r="C49" s="40"/>
      <c r="D49" s="40"/>
      <c r="E49" s="40"/>
      <c r="F49" s="39"/>
    </row>
    <row r="50" spans="1:6" s="41" customFormat="1" ht="15.75">
      <c r="A50" s="42"/>
      <c r="C50" s="8"/>
      <c r="D50" s="8"/>
      <c r="E50" s="8"/>
      <c r="F50" s="39"/>
    </row>
    <row r="51" spans="1:6" s="41" customFormat="1" ht="15.75">
      <c r="A51" s="38" t="s">
        <v>1224</v>
      </c>
      <c r="B51" s="38"/>
      <c r="C51" s="8"/>
      <c r="D51" s="43" t="s">
        <v>1225</v>
      </c>
      <c r="E51" s="8"/>
      <c r="F51" s="39"/>
    </row>
    <row r="52" spans="1:4" ht="12.75">
      <c r="A52" s="44"/>
      <c r="D52" s="10"/>
    </row>
    <row r="54" spans="1:5" s="39" customFormat="1" ht="15.75">
      <c r="A54" s="1" t="s">
        <v>1226</v>
      </c>
      <c r="B54" s="46"/>
      <c r="C54" s="46"/>
      <c r="D54" s="46"/>
      <c r="E54" s="33"/>
    </row>
    <row r="55" spans="1:3" ht="12.75">
      <c r="A55" s="1" t="s">
        <v>1227</v>
      </c>
      <c r="C55" s="33"/>
    </row>
    <row r="56" ht="12.75">
      <c r="C56" s="33"/>
    </row>
  </sheetData>
  <mergeCells count="1">
    <mergeCell ref="A49:E49"/>
  </mergeCells>
  <printOptions/>
  <pageMargins left="1.1023622047244095" right="0.2755905511811024" top="0.3937007874015748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1"/>
  <dimension ref="A1:IT724"/>
  <sheetViews>
    <sheetView zoomScaleSheetLayoutView="100" workbookViewId="0" topLeftCell="A1">
      <selection activeCell="C10" sqref="C10"/>
    </sheetView>
  </sheetViews>
  <sheetFormatPr defaultColWidth="9.140625" defaultRowHeight="17.25" customHeight="1"/>
  <cols>
    <col min="1" max="1" width="6.140625" style="434" customWidth="1"/>
    <col min="2" max="2" width="35.140625" style="199" customWidth="1"/>
    <col min="3" max="3" width="13.00390625" style="199" customWidth="1"/>
    <col min="4" max="4" width="9.8515625" style="458" customWidth="1"/>
    <col min="5" max="5" width="11.28125" style="443" customWidth="1"/>
    <col min="6" max="6" width="11.00390625" style="443" customWidth="1"/>
    <col min="7" max="7" width="10.00390625" style="458" customWidth="1"/>
    <col min="8" max="8" width="9.140625" style="153" customWidth="1"/>
    <col min="9" max="9" width="14.28125" style="153" customWidth="1"/>
    <col min="10" max="14" width="9.140625" style="153" customWidth="1"/>
    <col min="15" max="15" width="44.00390625" style="153" customWidth="1"/>
    <col min="16" max="16" width="11.421875" style="153" customWidth="1"/>
    <col min="17" max="17" width="10.28125" style="153" customWidth="1"/>
    <col min="18" max="18" width="10.140625" style="153" customWidth="1"/>
    <col min="19" max="19" width="12.00390625" style="153" customWidth="1"/>
    <col min="20" max="20" width="9.421875" style="153" customWidth="1"/>
    <col min="21" max="22" width="9.140625" style="153" customWidth="1"/>
    <col min="23" max="16384" width="9.140625" style="148" customWidth="1"/>
  </cols>
  <sheetData>
    <row r="1" spans="1:22" s="159" customFormat="1" ht="14.25" customHeight="1">
      <c r="A1" s="434"/>
      <c r="B1" s="435"/>
      <c r="C1" s="436"/>
      <c r="D1" s="437"/>
      <c r="E1" s="162"/>
      <c r="F1" s="162"/>
      <c r="G1" s="327" t="s">
        <v>1858</v>
      </c>
      <c r="H1" s="438"/>
      <c r="I1" s="438"/>
      <c r="J1" s="438"/>
      <c r="K1" s="438"/>
      <c r="L1" s="438"/>
      <c r="M1" s="438"/>
      <c r="N1" s="438"/>
      <c r="O1" s="153"/>
      <c r="P1" s="439"/>
      <c r="Q1" s="439"/>
      <c r="R1" s="440"/>
      <c r="S1" s="380"/>
      <c r="T1" s="441"/>
      <c r="U1" s="438"/>
      <c r="V1" s="438"/>
    </row>
    <row r="2" spans="1:20" ht="15" customHeight="1">
      <c r="A2" s="442"/>
      <c r="B2" s="148"/>
      <c r="C2" s="443" t="s">
        <v>1175</v>
      </c>
      <c r="D2" s="444"/>
      <c r="E2" s="444"/>
      <c r="F2" s="444"/>
      <c r="G2" s="148"/>
      <c r="O2" s="445"/>
      <c r="P2" s="445"/>
      <c r="Q2" s="445"/>
      <c r="R2" s="445"/>
      <c r="S2" s="445"/>
      <c r="T2" s="445"/>
    </row>
    <row r="3" spans="1:22" s="159" customFormat="1" ht="13.5" customHeight="1">
      <c r="A3" s="434"/>
      <c r="B3" s="162"/>
      <c r="C3" s="162"/>
      <c r="D3" s="198"/>
      <c r="E3" s="162"/>
      <c r="F3" s="162"/>
      <c r="G3" s="446"/>
      <c r="H3" s="438"/>
      <c r="I3" s="438"/>
      <c r="J3" s="438"/>
      <c r="K3" s="438"/>
      <c r="L3" s="438"/>
      <c r="M3" s="438"/>
      <c r="N3" s="438"/>
      <c r="O3" s="447"/>
      <c r="P3" s="439"/>
      <c r="Q3" s="439"/>
      <c r="R3" s="440"/>
      <c r="S3" s="439"/>
      <c r="T3" s="380"/>
      <c r="U3" s="438"/>
      <c r="V3" s="438"/>
    </row>
    <row r="4" spans="1:22" s="159" customFormat="1" ht="15.75">
      <c r="A4" s="448"/>
      <c r="B4" s="449" t="s">
        <v>384</v>
      </c>
      <c r="C4" s="450"/>
      <c r="D4" s="450"/>
      <c r="E4" s="450"/>
      <c r="F4" s="450"/>
      <c r="G4" s="451"/>
      <c r="H4" s="438"/>
      <c r="I4" s="438"/>
      <c r="J4" s="438"/>
      <c r="K4" s="438"/>
      <c r="L4" s="438"/>
      <c r="M4" s="438"/>
      <c r="N4" s="438"/>
      <c r="O4" s="452"/>
      <c r="P4" s="453"/>
      <c r="Q4" s="453"/>
      <c r="R4" s="453"/>
      <c r="S4" s="453"/>
      <c r="T4" s="453"/>
      <c r="U4" s="438"/>
      <c r="V4" s="438"/>
    </row>
    <row r="5" spans="1:22" s="159" customFormat="1" ht="15.75">
      <c r="A5" s="454" t="s">
        <v>385</v>
      </c>
      <c r="C5" s="455" t="s">
        <v>386</v>
      </c>
      <c r="D5" s="456"/>
      <c r="E5" s="456"/>
      <c r="F5" s="456"/>
      <c r="G5" s="451"/>
      <c r="H5" s="438"/>
      <c r="I5" s="438"/>
      <c r="J5" s="438"/>
      <c r="K5" s="438"/>
      <c r="L5" s="438"/>
      <c r="M5" s="438"/>
      <c r="N5" s="438"/>
      <c r="O5" s="452"/>
      <c r="P5" s="457"/>
      <c r="Q5" s="457"/>
      <c r="R5" s="457"/>
      <c r="S5" s="457"/>
      <c r="T5" s="457"/>
      <c r="U5" s="438"/>
      <c r="V5" s="438"/>
    </row>
    <row r="6" spans="1:254" ht="18" customHeight="1">
      <c r="A6" s="442"/>
      <c r="B6" s="443"/>
      <c r="C6" s="161" t="s">
        <v>1178</v>
      </c>
      <c r="D6" s="161"/>
      <c r="E6" s="161"/>
      <c r="F6" s="161"/>
      <c r="G6" s="148"/>
      <c r="H6" s="148"/>
      <c r="I6" s="148"/>
      <c r="J6" s="161"/>
      <c r="K6" s="161"/>
      <c r="L6" s="161"/>
      <c r="M6" s="161"/>
      <c r="N6" s="161"/>
      <c r="O6" s="148"/>
      <c r="P6" s="148"/>
      <c r="Q6" s="148"/>
      <c r="R6" s="161"/>
      <c r="S6" s="161"/>
      <c r="T6" s="161"/>
      <c r="U6" s="161"/>
      <c r="V6" s="161"/>
      <c r="Z6" s="161"/>
      <c r="AA6" s="161"/>
      <c r="AB6" s="161"/>
      <c r="AC6" s="161"/>
      <c r="AD6" s="161"/>
      <c r="AH6" s="161"/>
      <c r="AI6" s="161"/>
      <c r="AJ6" s="161"/>
      <c r="AK6" s="161"/>
      <c r="AL6" s="161"/>
      <c r="AP6" s="161"/>
      <c r="AQ6" s="161"/>
      <c r="AR6" s="161"/>
      <c r="AS6" s="161"/>
      <c r="AT6" s="161"/>
      <c r="AX6" s="161"/>
      <c r="AY6" s="161"/>
      <c r="AZ6" s="161"/>
      <c r="BA6" s="161"/>
      <c r="BB6" s="161"/>
      <c r="BF6" s="161"/>
      <c r="BG6" s="161"/>
      <c r="BH6" s="161"/>
      <c r="BI6" s="161"/>
      <c r="BJ6" s="161"/>
      <c r="BN6" s="161"/>
      <c r="BO6" s="161"/>
      <c r="BP6" s="161"/>
      <c r="BQ6" s="161"/>
      <c r="BR6" s="161"/>
      <c r="BV6" s="161"/>
      <c r="BW6" s="161"/>
      <c r="BX6" s="161"/>
      <c r="BY6" s="161"/>
      <c r="BZ6" s="161"/>
      <c r="CD6" s="161"/>
      <c r="CE6" s="161"/>
      <c r="CF6" s="161"/>
      <c r="CG6" s="161"/>
      <c r="CH6" s="161"/>
      <c r="CL6" s="161"/>
      <c r="CM6" s="161"/>
      <c r="CN6" s="161"/>
      <c r="CO6" s="161"/>
      <c r="CP6" s="161"/>
      <c r="CT6" s="161"/>
      <c r="CU6" s="161"/>
      <c r="CV6" s="161"/>
      <c r="CW6" s="161"/>
      <c r="CX6" s="161"/>
      <c r="DB6" s="161"/>
      <c r="DC6" s="161"/>
      <c r="DD6" s="161"/>
      <c r="DE6" s="161"/>
      <c r="DF6" s="161"/>
      <c r="DJ6" s="161"/>
      <c r="DK6" s="161"/>
      <c r="DL6" s="161"/>
      <c r="DM6" s="161"/>
      <c r="DN6" s="161"/>
      <c r="DR6" s="161"/>
      <c r="DS6" s="161"/>
      <c r="DT6" s="161"/>
      <c r="DU6" s="161"/>
      <c r="DV6" s="161"/>
      <c r="DZ6" s="161"/>
      <c r="EA6" s="161"/>
      <c r="EB6" s="161"/>
      <c r="EC6" s="161"/>
      <c r="ED6" s="161"/>
      <c r="EH6" s="161"/>
      <c r="EI6" s="161"/>
      <c r="EJ6" s="161"/>
      <c r="EK6" s="161"/>
      <c r="EL6" s="161"/>
      <c r="EP6" s="161"/>
      <c r="EQ6" s="161"/>
      <c r="ER6" s="161"/>
      <c r="ES6" s="161"/>
      <c r="ET6" s="161"/>
      <c r="EX6" s="161"/>
      <c r="EY6" s="161"/>
      <c r="EZ6" s="161"/>
      <c r="FA6" s="161"/>
      <c r="FB6" s="161"/>
      <c r="FF6" s="161"/>
      <c r="FG6" s="161"/>
      <c r="FH6" s="161"/>
      <c r="FI6" s="161"/>
      <c r="FJ6" s="161"/>
      <c r="FN6" s="161"/>
      <c r="FO6" s="161"/>
      <c r="FP6" s="161"/>
      <c r="FQ6" s="161"/>
      <c r="FR6" s="161"/>
      <c r="FV6" s="161"/>
      <c r="FW6" s="161"/>
      <c r="FX6" s="161"/>
      <c r="FY6" s="161"/>
      <c r="FZ6" s="161"/>
      <c r="GD6" s="161"/>
      <c r="GE6" s="161"/>
      <c r="GF6" s="161"/>
      <c r="GG6" s="161"/>
      <c r="GH6" s="161"/>
      <c r="GL6" s="161"/>
      <c r="GM6" s="161"/>
      <c r="GN6" s="161"/>
      <c r="GO6" s="161"/>
      <c r="GP6" s="161"/>
      <c r="GT6" s="161"/>
      <c r="GU6" s="161"/>
      <c r="GV6" s="161"/>
      <c r="GW6" s="161"/>
      <c r="GX6" s="161"/>
      <c r="HB6" s="161"/>
      <c r="HC6" s="161"/>
      <c r="HD6" s="161"/>
      <c r="HE6" s="161"/>
      <c r="HF6" s="161"/>
      <c r="HJ6" s="161"/>
      <c r="HK6" s="161"/>
      <c r="HL6" s="161"/>
      <c r="HM6" s="161"/>
      <c r="HN6" s="161"/>
      <c r="HR6" s="161"/>
      <c r="HS6" s="161"/>
      <c r="HT6" s="161"/>
      <c r="HU6" s="161"/>
      <c r="HV6" s="161"/>
      <c r="HZ6" s="161"/>
      <c r="IA6" s="161"/>
      <c r="IB6" s="161"/>
      <c r="IC6" s="161"/>
      <c r="ID6" s="161"/>
      <c r="IH6" s="161"/>
      <c r="II6" s="161"/>
      <c r="IJ6" s="161"/>
      <c r="IK6" s="161"/>
      <c r="IL6" s="161"/>
      <c r="IP6" s="161"/>
      <c r="IQ6" s="161"/>
      <c r="IR6" s="161"/>
      <c r="IS6" s="161"/>
      <c r="IT6" s="161"/>
    </row>
    <row r="7" spans="1:20" ht="18" customHeight="1">
      <c r="A7" s="442"/>
      <c r="G7" s="163" t="s">
        <v>1232</v>
      </c>
      <c r="O7" s="445"/>
      <c r="P7" s="459"/>
      <c r="Q7" s="459"/>
      <c r="R7" s="460"/>
      <c r="S7" s="380"/>
      <c r="T7" s="461"/>
    </row>
    <row r="8" spans="1:20" ht="63.75" customHeight="1">
      <c r="A8" s="462" t="s">
        <v>387</v>
      </c>
      <c r="B8" s="338" t="s">
        <v>1180</v>
      </c>
      <c r="C8" s="338" t="s">
        <v>1823</v>
      </c>
      <c r="D8" s="339" t="s">
        <v>388</v>
      </c>
      <c r="E8" s="338" t="s">
        <v>389</v>
      </c>
      <c r="F8" s="338" t="s">
        <v>390</v>
      </c>
      <c r="G8" s="338" t="s">
        <v>1334</v>
      </c>
      <c r="O8" s="463"/>
      <c r="P8" s="464"/>
      <c r="Q8" s="464"/>
      <c r="R8" s="465"/>
      <c r="S8" s="464"/>
      <c r="T8" s="463"/>
    </row>
    <row r="9" spans="1:22" s="471" customFormat="1" ht="11.25">
      <c r="A9" s="466">
        <v>1</v>
      </c>
      <c r="B9" s="467">
        <v>2</v>
      </c>
      <c r="C9" s="467">
        <v>3</v>
      </c>
      <c r="D9" s="344">
        <v>4</v>
      </c>
      <c r="E9" s="467">
        <v>5</v>
      </c>
      <c r="F9" s="344">
        <v>6</v>
      </c>
      <c r="G9" s="344">
        <v>7</v>
      </c>
      <c r="H9" s="468"/>
      <c r="I9" s="468"/>
      <c r="J9" s="468"/>
      <c r="K9" s="468"/>
      <c r="L9" s="468"/>
      <c r="M9" s="468"/>
      <c r="N9" s="468"/>
      <c r="O9" s="469"/>
      <c r="P9" s="470"/>
      <c r="Q9" s="470"/>
      <c r="R9" s="470"/>
      <c r="S9" s="470"/>
      <c r="T9" s="470"/>
      <c r="U9" s="468"/>
      <c r="V9" s="468"/>
    </row>
    <row r="10" spans="1:20" ht="15" customHeight="1">
      <c r="A10" s="472"/>
      <c r="B10" s="473" t="s">
        <v>391</v>
      </c>
      <c r="C10" s="175">
        <f>SUM(C11:C12)</f>
        <v>6133869</v>
      </c>
      <c r="D10" s="175">
        <f>SUM(D11:D12)</f>
        <v>4140364</v>
      </c>
      <c r="E10" s="474">
        <f aca="true" t="shared" si="0" ref="E10:E16">D10/C10*100</f>
        <v>67.50003953459066</v>
      </c>
      <c r="F10" s="175">
        <f>C10-'[13]Maijs'!C10</f>
        <v>771978</v>
      </c>
      <c r="G10" s="175">
        <f>D10-'[13]Maijs'!D10</f>
        <v>341686</v>
      </c>
      <c r="I10" s="380"/>
      <c r="J10" s="380"/>
      <c r="K10" s="380"/>
      <c r="L10" s="380"/>
      <c r="M10" s="380"/>
      <c r="O10" s="475"/>
      <c r="P10" s="476"/>
      <c r="Q10" s="476"/>
      <c r="R10" s="477"/>
      <c r="S10" s="476"/>
      <c r="T10" s="476"/>
    </row>
    <row r="11" spans="1:20" ht="25.5">
      <c r="A11" s="472"/>
      <c r="B11" s="350" t="s">
        <v>392</v>
      </c>
      <c r="C11" s="181">
        <v>5603729</v>
      </c>
      <c r="D11" s="181">
        <f>3860833-12670</f>
        <v>3848163</v>
      </c>
      <c r="E11" s="478">
        <f t="shared" si="0"/>
        <v>68.67146858814907</v>
      </c>
      <c r="F11" s="181">
        <f>C11-'[13]Maijs'!C11</f>
        <v>680278</v>
      </c>
      <c r="G11" s="181">
        <f>D11-'[13]Maijs'!D11</f>
        <v>341455</v>
      </c>
      <c r="O11" s="479"/>
      <c r="P11" s="480"/>
      <c r="Q11" s="480"/>
      <c r="R11" s="477"/>
      <c r="S11" s="480"/>
      <c r="T11" s="480"/>
    </row>
    <row r="12" spans="1:20" ht="25.5" customHeight="1">
      <c r="A12" s="472"/>
      <c r="B12" s="350" t="s">
        <v>393</v>
      </c>
      <c r="C12" s="181">
        <f>484290+45850</f>
        <v>530140</v>
      </c>
      <c r="D12" s="181">
        <f>292085+116</f>
        <v>292201</v>
      </c>
      <c r="E12" s="478">
        <f t="shared" si="0"/>
        <v>55.117704757233945</v>
      </c>
      <c r="F12" s="181">
        <f>C12-'[13]Maijs'!C12</f>
        <v>91700</v>
      </c>
      <c r="G12" s="181">
        <f>D12-'[13]Maijs'!D12</f>
        <v>231</v>
      </c>
      <c r="O12" s="481"/>
      <c r="P12" s="482"/>
      <c r="Q12" s="482"/>
      <c r="R12" s="483"/>
      <c r="S12" s="482"/>
      <c r="T12" s="482"/>
    </row>
    <row r="13" spans="1:20" ht="14.25" customHeight="1">
      <c r="A13" s="472"/>
      <c r="B13" s="473" t="s">
        <v>394</v>
      </c>
      <c r="C13" s="191">
        <f>SUM(C14,C27)</f>
        <v>6777929</v>
      </c>
      <c r="D13" s="191">
        <f>SUM(D14,D27)</f>
        <v>3502327.99</v>
      </c>
      <c r="E13" s="474">
        <f t="shared" si="0"/>
        <v>51.67253876515968</v>
      </c>
      <c r="F13" s="175">
        <f>C13-'[13]Maijs'!C13</f>
        <v>807054</v>
      </c>
      <c r="G13" s="175">
        <f>D13-'[13]Maijs'!D13</f>
        <v>447559.9900000002</v>
      </c>
      <c r="I13" s="380"/>
      <c r="J13" s="380"/>
      <c r="K13" s="380"/>
      <c r="L13" s="380"/>
      <c r="M13" s="380"/>
      <c r="O13" s="484"/>
      <c r="P13" s="461"/>
      <c r="Q13" s="461"/>
      <c r="R13" s="483"/>
      <c r="S13" s="461"/>
      <c r="T13" s="461"/>
    </row>
    <row r="14" spans="1:20" ht="15" customHeight="1">
      <c r="A14" s="472"/>
      <c r="B14" s="485" t="s">
        <v>395</v>
      </c>
      <c r="C14" s="191">
        <f>SUM(C15,C21)</f>
        <v>6131494</v>
      </c>
      <c r="D14" s="191">
        <f>SUM(D15,D21)</f>
        <v>3274713.99</v>
      </c>
      <c r="E14" s="474">
        <f t="shared" si="0"/>
        <v>53.408092546449524</v>
      </c>
      <c r="F14" s="175">
        <f>C14-'[13]Maijs'!C14</f>
        <v>717110</v>
      </c>
      <c r="G14" s="175">
        <f>D14-'[13]Maijs'!D14</f>
        <v>402355.9900000002</v>
      </c>
      <c r="I14" s="380"/>
      <c r="J14" s="380"/>
      <c r="K14" s="380"/>
      <c r="L14" s="380"/>
      <c r="M14" s="380"/>
      <c r="P14" s="482"/>
      <c r="Q14" s="482"/>
      <c r="R14" s="483"/>
      <c r="S14" s="482"/>
      <c r="T14" s="482"/>
    </row>
    <row r="15" spans="1:20" ht="15" customHeight="1">
      <c r="A15" s="472">
        <v>1000</v>
      </c>
      <c r="B15" s="485" t="s">
        <v>1708</v>
      </c>
      <c r="C15" s="175">
        <f>SUM(C18,C16)</f>
        <v>5323843</v>
      </c>
      <c r="D15" s="175">
        <f>SUM(D16:D18)</f>
        <v>2689466.99</v>
      </c>
      <c r="E15" s="474">
        <f t="shared" si="0"/>
        <v>50.51739861599977</v>
      </c>
      <c r="F15" s="175">
        <f>C15-'[13]Maijs'!C15</f>
        <v>667133</v>
      </c>
      <c r="G15" s="175">
        <f>D15-'[13]Maijs'!D15</f>
        <v>309721.9900000002</v>
      </c>
      <c r="I15" s="380"/>
      <c r="J15" s="380"/>
      <c r="K15" s="380"/>
      <c r="L15" s="380"/>
      <c r="M15" s="380"/>
      <c r="P15" s="482"/>
      <c r="Q15" s="482"/>
      <c r="R15" s="483"/>
      <c r="S15" s="482"/>
      <c r="T15" s="482"/>
    </row>
    <row r="16" spans="1:20" ht="15" customHeight="1">
      <c r="A16" s="472">
        <v>1100</v>
      </c>
      <c r="B16" s="486" t="s">
        <v>396</v>
      </c>
      <c r="C16" s="181">
        <f>540497+63922+70563</f>
        <v>674982</v>
      </c>
      <c r="D16" s="181">
        <f>268800+11655+68278</f>
        <v>348733</v>
      </c>
      <c r="E16" s="478">
        <f t="shared" si="0"/>
        <v>51.66552589550536</v>
      </c>
      <c r="F16" s="181">
        <f>C16-'[13]Maijs'!C16</f>
        <v>70563</v>
      </c>
      <c r="G16" s="181">
        <f>D16-'[13]Maijs'!D16</f>
        <v>68278</v>
      </c>
      <c r="I16" s="487"/>
      <c r="J16" s="488"/>
      <c r="K16" s="488"/>
      <c r="L16" s="489"/>
      <c r="M16" s="490"/>
      <c r="N16" s="490"/>
      <c r="P16" s="380"/>
      <c r="Q16" s="380"/>
      <c r="R16" s="483"/>
      <c r="S16" s="380"/>
      <c r="T16" s="380"/>
    </row>
    <row r="17" spans="1:20" ht="25.5" customHeight="1">
      <c r="A17" s="472">
        <v>1200</v>
      </c>
      <c r="B17" s="350" t="s">
        <v>397</v>
      </c>
      <c r="C17" s="375" t="s">
        <v>1187</v>
      </c>
      <c r="D17" s="365">
        <f>41955+10126</f>
        <v>52081</v>
      </c>
      <c r="E17" s="478" t="s">
        <v>1187</v>
      </c>
      <c r="F17" s="181" t="s">
        <v>1187</v>
      </c>
      <c r="G17" s="181">
        <f>D17-'[13]Maijs'!D17</f>
        <v>10126</v>
      </c>
      <c r="I17" s="379"/>
      <c r="J17" s="491"/>
      <c r="K17" s="488"/>
      <c r="L17" s="491"/>
      <c r="M17" s="492"/>
      <c r="N17" s="490"/>
      <c r="P17" s="482"/>
      <c r="Q17" s="482"/>
      <c r="R17" s="483"/>
      <c r="S17" s="482"/>
      <c r="T17" s="482"/>
    </row>
    <row r="18" spans="1:20" ht="15" customHeight="1">
      <c r="A18" s="472"/>
      <c r="B18" s="350" t="s">
        <v>1827</v>
      </c>
      <c r="C18" s="193">
        <f>3677773+374518+596570</f>
        <v>4648861</v>
      </c>
      <c r="D18" s="193">
        <f>SUM(D19:D20)</f>
        <v>2288652.99</v>
      </c>
      <c r="E18" s="478">
        <f>D18/C18*100</f>
        <v>49.23040267282674</v>
      </c>
      <c r="F18" s="181">
        <f>C18-'[13]Maijs'!C18</f>
        <v>596570</v>
      </c>
      <c r="G18" s="181">
        <f>D18-'[13]Maijs'!D18</f>
        <v>231317.99000000022</v>
      </c>
      <c r="I18" s="379"/>
      <c r="J18" s="461"/>
      <c r="K18" s="461"/>
      <c r="L18" s="489"/>
      <c r="M18" s="493"/>
      <c r="N18" s="493"/>
      <c r="O18" s="379"/>
      <c r="P18" s="482"/>
      <c r="Q18" s="482"/>
      <c r="R18" s="483"/>
      <c r="S18" s="482"/>
      <c r="T18" s="482"/>
    </row>
    <row r="19" spans="1:20" ht="25.5">
      <c r="A19" s="472" t="s">
        <v>398</v>
      </c>
      <c r="B19" s="494" t="s">
        <v>399</v>
      </c>
      <c r="C19" s="375" t="s">
        <v>1187</v>
      </c>
      <c r="D19" s="365">
        <f>1783008.35+176722.64</f>
        <v>1959730.9900000002</v>
      </c>
      <c r="E19" s="478" t="s">
        <v>1187</v>
      </c>
      <c r="F19" s="181" t="s">
        <v>1187</v>
      </c>
      <c r="G19" s="181">
        <f>D19-'[13]Maijs'!D19</f>
        <v>181839.99000000022</v>
      </c>
      <c r="I19" s="495"/>
      <c r="J19" s="491"/>
      <c r="K19" s="488"/>
      <c r="L19" s="491"/>
      <c r="M19" s="492"/>
      <c r="N19" s="490"/>
      <c r="O19" s="379"/>
      <c r="P19" s="380"/>
      <c r="Q19" s="380"/>
      <c r="R19" s="483"/>
      <c r="S19" s="380"/>
      <c r="T19" s="380"/>
    </row>
    <row r="20" spans="1:20" ht="25.5" customHeight="1">
      <c r="A20" s="472" t="s">
        <v>400</v>
      </c>
      <c r="B20" s="496" t="s">
        <v>401</v>
      </c>
      <c r="C20" s="375" t="s">
        <v>1187</v>
      </c>
      <c r="D20" s="365">
        <f>279444+49478</f>
        <v>328922</v>
      </c>
      <c r="E20" s="478" t="s">
        <v>1187</v>
      </c>
      <c r="F20" s="181" t="s">
        <v>1187</v>
      </c>
      <c r="G20" s="181">
        <f>D20-'[13]Maijs'!D20</f>
        <v>49478</v>
      </c>
      <c r="I20" s="497"/>
      <c r="J20" s="491"/>
      <c r="K20" s="488"/>
      <c r="L20" s="491"/>
      <c r="M20" s="492"/>
      <c r="N20" s="490"/>
      <c r="O20" s="481"/>
      <c r="P20" s="461"/>
      <c r="Q20" s="461"/>
      <c r="R20" s="483"/>
      <c r="S20" s="461"/>
      <c r="T20" s="461"/>
    </row>
    <row r="21" spans="1:20" ht="15" customHeight="1">
      <c r="A21" s="472">
        <v>3000</v>
      </c>
      <c r="B21" s="498" t="s">
        <v>402</v>
      </c>
      <c r="C21" s="175">
        <f>SUM(C22:C26)</f>
        <v>807651</v>
      </c>
      <c r="D21" s="175">
        <f>SUM(D22:D26)</f>
        <v>585247</v>
      </c>
      <c r="E21" s="474">
        <f>D21/C21*100</f>
        <v>72.46285833856454</v>
      </c>
      <c r="F21" s="175">
        <f>C21-'[13]Maijs'!C21</f>
        <v>49977</v>
      </c>
      <c r="G21" s="175">
        <f>D21-'[13]Maijs'!D21</f>
        <v>92634</v>
      </c>
      <c r="I21" s="499"/>
      <c r="J21" s="500"/>
      <c r="K21" s="480"/>
      <c r="L21" s="501"/>
      <c r="M21" s="480"/>
      <c r="N21" s="480"/>
      <c r="P21" s="380"/>
      <c r="Q21" s="380"/>
      <c r="R21" s="483"/>
      <c r="S21" s="380"/>
      <c r="T21" s="380"/>
    </row>
    <row r="22" spans="1:20" ht="15" customHeight="1">
      <c r="A22" s="472">
        <v>3100</v>
      </c>
      <c r="B22" s="486" t="s">
        <v>403</v>
      </c>
      <c r="C22" s="193">
        <v>0</v>
      </c>
      <c r="D22" s="193">
        <v>0</v>
      </c>
      <c r="E22" s="478" t="s">
        <v>1187</v>
      </c>
      <c r="F22" s="181">
        <f>C22-'[13]Maijs'!C22</f>
        <v>0</v>
      </c>
      <c r="G22" s="181">
        <f>D22-'[13]Maijs'!D22</f>
        <v>0</v>
      </c>
      <c r="P22" s="380"/>
      <c r="Q22" s="380"/>
      <c r="R22" s="483"/>
      <c r="S22" s="380"/>
      <c r="T22" s="380"/>
    </row>
    <row r="23" spans="1:20" ht="25.5">
      <c r="A23" s="472">
        <v>3400</v>
      </c>
      <c r="B23" s="350" t="s">
        <v>404</v>
      </c>
      <c r="C23" s="193">
        <f>433192+35346</f>
        <v>468538</v>
      </c>
      <c r="D23" s="193">
        <f>232466+90447-12670</f>
        <v>310243</v>
      </c>
      <c r="E23" s="478">
        <f>D23/C23*100</f>
        <v>66.21512022504045</v>
      </c>
      <c r="F23" s="181">
        <f>C23-'[13]Maijs'!C23</f>
        <v>35346</v>
      </c>
      <c r="G23" s="181">
        <f>D23-'[13]Maijs'!D23</f>
        <v>77777</v>
      </c>
      <c r="I23" s="380"/>
      <c r="J23" s="380"/>
      <c r="K23" s="380"/>
      <c r="L23" s="380"/>
      <c r="M23" s="380"/>
      <c r="P23" s="380"/>
      <c r="Q23" s="380"/>
      <c r="R23" s="483"/>
      <c r="S23" s="502"/>
      <c r="T23" s="502"/>
    </row>
    <row r="24" spans="1:20" ht="15" customHeight="1">
      <c r="A24" s="472">
        <v>3500</v>
      </c>
      <c r="B24" s="350" t="s">
        <v>405</v>
      </c>
      <c r="C24" s="193">
        <f>203563+15531</f>
        <v>219094</v>
      </c>
      <c r="D24" s="193">
        <f>140453+14857</f>
        <v>155310</v>
      </c>
      <c r="E24" s="478">
        <f>D24/C24*100</f>
        <v>70.88738167179383</v>
      </c>
      <c r="F24" s="181">
        <f>C24-'[13]Maijs'!C24</f>
        <v>15531</v>
      </c>
      <c r="G24" s="181">
        <f>D24-'[13]Maijs'!D24</f>
        <v>14857</v>
      </c>
      <c r="I24" s="380"/>
      <c r="J24" s="380"/>
      <c r="K24" s="380"/>
      <c r="L24" s="380"/>
      <c r="M24" s="380"/>
      <c r="O24" s="503"/>
      <c r="P24" s="504"/>
      <c r="Q24" s="504"/>
      <c r="R24" s="483"/>
      <c r="S24" s="502"/>
      <c r="T24" s="502"/>
    </row>
    <row r="25" spans="1:20" ht="15" customHeight="1">
      <c r="A25" s="472">
        <v>3600</v>
      </c>
      <c r="B25" s="350" t="s">
        <v>406</v>
      </c>
      <c r="C25" s="193">
        <v>0</v>
      </c>
      <c r="D25" s="193">
        <v>0</v>
      </c>
      <c r="E25" s="478" t="s">
        <v>1187</v>
      </c>
      <c r="F25" s="181">
        <f>C25-'[13]Maijs'!C25</f>
        <v>0</v>
      </c>
      <c r="G25" s="181">
        <f>D25-'[13]Maijs'!D25</f>
        <v>0</v>
      </c>
      <c r="I25" s="380"/>
      <c r="J25" s="380"/>
      <c r="K25" s="380"/>
      <c r="L25" s="380"/>
      <c r="M25" s="380"/>
      <c r="O25" s="503"/>
      <c r="P25" s="504"/>
      <c r="Q25" s="504"/>
      <c r="R25" s="483"/>
      <c r="S25" s="502"/>
      <c r="T25" s="502"/>
    </row>
    <row r="26" spans="1:20" ht="15" customHeight="1">
      <c r="A26" s="472">
        <v>3900</v>
      </c>
      <c r="B26" s="350" t="s">
        <v>407</v>
      </c>
      <c r="C26" s="193">
        <f>120919-900</f>
        <v>120019</v>
      </c>
      <c r="D26" s="193">
        <v>119694</v>
      </c>
      <c r="E26" s="478">
        <f>D26/C26*100</f>
        <v>99.72920954182256</v>
      </c>
      <c r="F26" s="181">
        <f>C26-'[13]Maijs'!C26</f>
        <v>-900</v>
      </c>
      <c r="G26" s="181">
        <f>D26-'[13]Maijs'!D26</f>
        <v>0</v>
      </c>
      <c r="I26" s="380"/>
      <c r="J26" s="380"/>
      <c r="K26" s="380"/>
      <c r="L26" s="380"/>
      <c r="M26" s="380"/>
      <c r="O26" s="475"/>
      <c r="P26" s="504"/>
      <c r="Q26" s="504"/>
      <c r="R26" s="477"/>
      <c r="S26" s="504"/>
      <c r="T26" s="504"/>
    </row>
    <row r="27" spans="1:20" ht="15" customHeight="1">
      <c r="A27" s="472"/>
      <c r="B27" s="473" t="s">
        <v>408</v>
      </c>
      <c r="C27" s="191">
        <f>C28</f>
        <v>646435</v>
      </c>
      <c r="D27" s="191">
        <f>D28</f>
        <v>227614</v>
      </c>
      <c r="E27" s="474">
        <f>D27/C27*100</f>
        <v>35.21065536364832</v>
      </c>
      <c r="F27" s="175">
        <f>C27-'[13]Maijs'!C27</f>
        <v>89944</v>
      </c>
      <c r="G27" s="175">
        <f>D27-'[13]Maijs'!D27</f>
        <v>45204</v>
      </c>
      <c r="I27" s="380"/>
      <c r="J27" s="380"/>
      <c r="K27" s="380"/>
      <c r="L27" s="380"/>
      <c r="M27" s="380"/>
      <c r="O27" s="479"/>
      <c r="P27" s="504"/>
      <c r="Q27" s="504"/>
      <c r="R27" s="477"/>
      <c r="S27" s="504"/>
      <c r="T27" s="504"/>
    </row>
    <row r="28" spans="1:20" ht="25.5" customHeight="1">
      <c r="A28" s="472" t="s">
        <v>1734</v>
      </c>
      <c r="B28" s="350" t="s">
        <v>409</v>
      </c>
      <c r="C28" s="181">
        <f>556491+89944</f>
        <v>646435</v>
      </c>
      <c r="D28" s="181">
        <f>182410+45204</f>
        <v>227614</v>
      </c>
      <c r="E28" s="478">
        <f>D28/C28*100</f>
        <v>35.21065536364832</v>
      </c>
      <c r="F28" s="181">
        <f>C28-'[13]Maijs'!C28</f>
        <v>89944</v>
      </c>
      <c r="G28" s="181">
        <f>D28-'[13]Maijs'!D28</f>
        <v>45204</v>
      </c>
      <c r="O28" s="481"/>
      <c r="P28" s="380"/>
      <c r="Q28" s="380"/>
      <c r="R28" s="483"/>
      <c r="S28" s="380"/>
      <c r="T28" s="380"/>
    </row>
    <row r="29" spans="1:20" ht="15" customHeight="1">
      <c r="A29" s="472"/>
      <c r="B29" s="473" t="s">
        <v>410</v>
      </c>
      <c r="C29" s="191">
        <f>C10-C13</f>
        <v>-644060</v>
      </c>
      <c r="D29" s="191">
        <f>D10-D13</f>
        <v>638036.0099999998</v>
      </c>
      <c r="E29" s="474" t="s">
        <v>1187</v>
      </c>
      <c r="F29" s="175">
        <f>C29-'[13]Maijs'!C29</f>
        <v>-35076</v>
      </c>
      <c r="G29" s="175">
        <f>D29-'[13]Maijs'!D29</f>
        <v>-105873.99000000022</v>
      </c>
      <c r="O29" s="484"/>
      <c r="P29" s="380"/>
      <c r="Q29" s="380"/>
      <c r="R29" s="483"/>
      <c r="S29" s="380"/>
      <c r="T29" s="380"/>
    </row>
    <row r="30" spans="1:20" ht="15" customHeight="1">
      <c r="A30" s="472"/>
      <c r="B30" s="473" t="s">
        <v>411</v>
      </c>
      <c r="C30" s="191">
        <f>-C29</f>
        <v>644060</v>
      </c>
      <c r="D30" s="191">
        <f>-D29</f>
        <v>-638036.0099999998</v>
      </c>
      <c r="E30" s="474" t="s">
        <v>1187</v>
      </c>
      <c r="F30" s="175">
        <f>C30-'[13]Maijs'!C30</f>
        <v>35076</v>
      </c>
      <c r="G30" s="175">
        <f>D30-'[13]Maijs'!D30</f>
        <v>105873.99000000022</v>
      </c>
      <c r="P30" s="380"/>
      <c r="Q30" s="380"/>
      <c r="R30" s="483"/>
      <c r="S30" s="380"/>
      <c r="T30" s="380"/>
    </row>
    <row r="31" spans="1:20" ht="25.5">
      <c r="A31" s="472"/>
      <c r="B31" s="505" t="s">
        <v>1832</v>
      </c>
      <c r="C31" s="193">
        <v>709029</v>
      </c>
      <c r="D31" s="193">
        <f>-D29</f>
        <v>-638036.0099999998</v>
      </c>
      <c r="E31" s="478">
        <f>D31/C31*100</f>
        <v>-89.98729389065888</v>
      </c>
      <c r="F31" s="181">
        <f>C31-'[13]Maijs'!C31</f>
        <v>41498</v>
      </c>
      <c r="G31" s="181">
        <f>D31-'[13]Maijs'!D31</f>
        <v>105873.99000000022</v>
      </c>
      <c r="P31" s="380"/>
      <c r="Q31" s="380"/>
      <c r="R31" s="483"/>
      <c r="S31" s="380"/>
      <c r="T31" s="380"/>
    </row>
    <row r="32" spans="1:20" ht="12.75">
      <c r="A32" s="506"/>
      <c r="B32" s="507"/>
      <c r="C32" s="461"/>
      <c r="D32" s="461"/>
      <c r="E32" s="489"/>
      <c r="F32" s="461"/>
      <c r="G32" s="461"/>
      <c r="P32" s="380"/>
      <c r="Q32" s="380"/>
      <c r="R32" s="483"/>
      <c r="S32" s="380"/>
      <c r="T32" s="380"/>
    </row>
    <row r="33" spans="1:20" ht="12.75">
      <c r="A33" s="506"/>
      <c r="B33" s="507"/>
      <c r="C33" s="461"/>
      <c r="D33" s="461"/>
      <c r="E33" s="489"/>
      <c r="F33" s="461"/>
      <c r="G33" s="461"/>
      <c r="P33" s="380"/>
      <c r="Q33" s="380"/>
      <c r="R33" s="483"/>
      <c r="S33" s="380"/>
      <c r="T33" s="380"/>
    </row>
    <row r="34" spans="1:20" ht="12.75">
      <c r="A34" s="506"/>
      <c r="B34" s="507"/>
      <c r="C34" s="461"/>
      <c r="D34" s="461"/>
      <c r="E34" s="489"/>
      <c r="F34" s="461"/>
      <c r="G34" s="461"/>
      <c r="P34" s="380"/>
      <c r="Q34" s="380"/>
      <c r="R34" s="483"/>
      <c r="S34" s="380"/>
      <c r="T34" s="380"/>
    </row>
    <row r="35" spans="1:22" ht="12.75">
      <c r="A35" s="508"/>
      <c r="B35" s="509"/>
      <c r="C35" s="509"/>
      <c r="D35" s="509"/>
      <c r="E35" s="201"/>
      <c r="F35" s="202"/>
      <c r="G35" s="202"/>
      <c r="H35" s="201"/>
      <c r="I35" s="201"/>
      <c r="J35" s="148"/>
      <c r="K35" s="203"/>
      <c r="L35" s="167"/>
      <c r="M35" s="167"/>
      <c r="N35" s="167"/>
      <c r="O35" s="167"/>
      <c r="P35" s="167"/>
      <c r="Q35" s="167"/>
      <c r="R35" s="167"/>
      <c r="S35" s="148"/>
      <c r="T35" s="148"/>
      <c r="U35" s="148"/>
      <c r="V35" s="148"/>
    </row>
    <row r="36" spans="1:22" ht="17.25" customHeight="1">
      <c r="A36" s="199" t="s">
        <v>1224</v>
      </c>
      <c r="B36" s="148"/>
      <c r="C36" s="201"/>
      <c r="D36" s="163"/>
      <c r="E36" s="204" t="s">
        <v>1225</v>
      </c>
      <c r="F36" s="204"/>
      <c r="G36" s="148"/>
      <c r="H36" s="201"/>
      <c r="I36" s="201"/>
      <c r="J36" s="148"/>
      <c r="K36" s="203"/>
      <c r="L36" s="167"/>
      <c r="M36" s="167"/>
      <c r="N36" s="167"/>
      <c r="O36" s="167"/>
      <c r="P36" s="167"/>
      <c r="Q36" s="167"/>
      <c r="R36" s="167"/>
      <c r="S36" s="148"/>
      <c r="T36" s="148"/>
      <c r="U36" s="148"/>
      <c r="V36" s="148"/>
    </row>
    <row r="37" spans="1:20" ht="15.75">
      <c r="A37" s="199"/>
      <c r="B37" s="148"/>
      <c r="C37" s="201"/>
      <c r="D37" s="163"/>
      <c r="E37" s="204"/>
      <c r="F37" s="162"/>
      <c r="G37" s="510"/>
      <c r="O37" s="379"/>
      <c r="P37" s="380"/>
      <c r="Q37" s="380"/>
      <c r="R37" s="483"/>
      <c r="S37" s="380"/>
      <c r="T37" s="380"/>
    </row>
    <row r="38" spans="2:20" ht="12.75">
      <c r="B38" s="487"/>
      <c r="C38" s="511"/>
      <c r="D38" s="459"/>
      <c r="E38" s="512"/>
      <c r="F38" s="512"/>
      <c r="G38" s="459"/>
      <c r="O38" s="379"/>
      <c r="P38" s="380"/>
      <c r="Q38" s="380"/>
      <c r="R38" s="483"/>
      <c r="S38" s="380"/>
      <c r="T38" s="380"/>
    </row>
    <row r="39" spans="1:5" s="171" customFormat="1" ht="12.75">
      <c r="A39" s="513" t="s">
        <v>1327</v>
      </c>
      <c r="B39" s="509"/>
      <c r="C39" s="172"/>
      <c r="D39" s="172"/>
      <c r="E39" s="172"/>
    </row>
    <row r="40" spans="1:2" s="172" customFormat="1" ht="12.75">
      <c r="A40" s="513" t="s">
        <v>1227</v>
      </c>
      <c r="B40" s="509"/>
    </row>
    <row r="41" spans="2:20" ht="17.25" customHeight="1">
      <c r="B41" s="487"/>
      <c r="C41" s="511"/>
      <c r="D41" s="459"/>
      <c r="E41" s="512"/>
      <c r="F41" s="512"/>
      <c r="O41" s="503"/>
      <c r="P41" s="504"/>
      <c r="Q41" s="504"/>
      <c r="R41" s="483"/>
      <c r="S41" s="380"/>
      <c r="T41" s="380"/>
    </row>
    <row r="42" spans="3:20" ht="17.25" customHeight="1">
      <c r="C42" s="514"/>
      <c r="D42" s="515"/>
      <c r="E42" s="516"/>
      <c r="F42" s="516"/>
      <c r="G42" s="515"/>
      <c r="O42" s="475"/>
      <c r="P42" s="504"/>
      <c r="Q42" s="504"/>
      <c r="R42" s="477"/>
      <c r="S42" s="504"/>
      <c r="T42" s="504"/>
    </row>
    <row r="43" spans="3:20" ht="17.25" customHeight="1">
      <c r="C43" s="458"/>
      <c r="E43" s="516"/>
      <c r="F43" s="516"/>
      <c r="O43" s="479"/>
      <c r="P43" s="504"/>
      <c r="Q43" s="504"/>
      <c r="R43" s="477"/>
      <c r="S43" s="504"/>
      <c r="T43" s="504"/>
    </row>
    <row r="44" spans="3:20" ht="17.25" customHeight="1">
      <c r="C44" s="458"/>
      <c r="E44" s="516"/>
      <c r="F44" s="516"/>
      <c r="O44" s="481"/>
      <c r="P44" s="380"/>
      <c r="Q44" s="380"/>
      <c r="R44" s="483"/>
      <c r="S44" s="380"/>
      <c r="T44" s="380"/>
    </row>
    <row r="45" spans="3:20" ht="17.25" customHeight="1">
      <c r="C45" s="458"/>
      <c r="E45" s="516"/>
      <c r="F45" s="516"/>
      <c r="O45" s="484"/>
      <c r="P45" s="380"/>
      <c r="Q45" s="380"/>
      <c r="R45" s="483"/>
      <c r="S45" s="380"/>
      <c r="T45" s="380"/>
    </row>
    <row r="46" spans="2:20" ht="17.25" customHeight="1">
      <c r="B46" s="167"/>
      <c r="C46" s="458"/>
      <c r="E46" s="516"/>
      <c r="F46" s="516"/>
      <c r="P46" s="380"/>
      <c r="Q46" s="380"/>
      <c r="R46" s="483"/>
      <c r="S46" s="380"/>
      <c r="T46" s="380"/>
    </row>
    <row r="47" spans="2:20" ht="17.25" customHeight="1">
      <c r="B47" s="167"/>
      <c r="P47" s="380"/>
      <c r="Q47" s="380"/>
      <c r="R47" s="483"/>
      <c r="S47" s="380"/>
      <c r="T47" s="380"/>
    </row>
    <row r="48" spans="2:20" ht="17.25" customHeight="1">
      <c r="B48" s="517"/>
      <c r="P48" s="380"/>
      <c r="Q48" s="380"/>
      <c r="R48" s="483"/>
      <c r="S48" s="380"/>
      <c r="T48" s="380"/>
    </row>
    <row r="49" spans="3:20" ht="17.25" customHeight="1">
      <c r="C49" s="458"/>
      <c r="E49" s="516"/>
      <c r="F49" s="516"/>
      <c r="P49" s="380"/>
      <c r="Q49" s="380"/>
      <c r="R49" s="483"/>
      <c r="S49" s="380"/>
      <c r="T49" s="380"/>
    </row>
    <row r="50" spans="15:20" ht="17.25" customHeight="1">
      <c r="O50" s="379"/>
      <c r="P50" s="380"/>
      <c r="Q50" s="380"/>
      <c r="R50" s="483"/>
      <c r="S50" s="380"/>
      <c r="T50" s="380"/>
    </row>
    <row r="51" spans="15:20" ht="17.25" customHeight="1">
      <c r="O51" s="481"/>
      <c r="P51" s="380"/>
      <c r="Q51" s="380"/>
      <c r="R51" s="483"/>
      <c r="S51" s="380"/>
      <c r="T51" s="380"/>
    </row>
    <row r="52" spans="16:20" ht="17.25" customHeight="1">
      <c r="P52" s="380"/>
      <c r="Q52" s="380"/>
      <c r="R52" s="483"/>
      <c r="S52" s="380"/>
      <c r="T52" s="380"/>
    </row>
    <row r="53" spans="15:20" ht="17.25" customHeight="1">
      <c r="O53" s="503"/>
      <c r="P53" s="504"/>
      <c r="Q53" s="504"/>
      <c r="R53" s="483"/>
      <c r="S53" s="380"/>
      <c r="T53" s="380"/>
    </row>
    <row r="54" spans="15:20" ht="17.25" customHeight="1">
      <c r="O54" s="475"/>
      <c r="P54" s="504"/>
      <c r="Q54" s="504"/>
      <c r="R54" s="477"/>
      <c r="S54" s="504"/>
      <c r="T54" s="504"/>
    </row>
    <row r="55" spans="15:20" ht="17.25" customHeight="1">
      <c r="O55" s="479"/>
      <c r="P55" s="504"/>
      <c r="Q55" s="504"/>
      <c r="R55" s="477"/>
      <c r="S55" s="504"/>
      <c r="T55" s="504"/>
    </row>
    <row r="56" spans="15:20" ht="17.25" customHeight="1">
      <c r="O56" s="481"/>
      <c r="P56" s="380"/>
      <c r="Q56" s="380"/>
      <c r="R56" s="483"/>
      <c r="S56" s="380"/>
      <c r="T56" s="380"/>
    </row>
    <row r="57" spans="15:20" ht="17.25" customHeight="1">
      <c r="O57" s="484"/>
      <c r="P57" s="380"/>
      <c r="Q57" s="380"/>
      <c r="R57" s="483"/>
      <c r="S57" s="380"/>
      <c r="T57" s="380"/>
    </row>
    <row r="58" spans="16:20" ht="17.25" customHeight="1">
      <c r="P58" s="383"/>
      <c r="Q58" s="383"/>
      <c r="R58" s="483"/>
      <c r="S58" s="380"/>
      <c r="T58" s="380"/>
    </row>
    <row r="59" spans="16:20" ht="17.25" customHeight="1">
      <c r="P59" s="380"/>
      <c r="Q59" s="380"/>
      <c r="R59" s="483"/>
      <c r="S59" s="380"/>
      <c r="T59" s="380"/>
    </row>
    <row r="60" spans="16:20" ht="17.25" customHeight="1">
      <c r="P60" s="380"/>
      <c r="Q60" s="380"/>
      <c r="R60" s="483"/>
      <c r="S60" s="380"/>
      <c r="T60" s="380"/>
    </row>
    <row r="61" spans="16:20" ht="17.25" customHeight="1">
      <c r="P61" s="380"/>
      <c r="Q61" s="380"/>
      <c r="R61" s="483"/>
      <c r="S61" s="380"/>
      <c r="T61" s="380"/>
    </row>
    <row r="62" spans="15:20" ht="17.25" customHeight="1">
      <c r="O62" s="379"/>
      <c r="P62" s="380"/>
      <c r="Q62" s="380"/>
      <c r="R62" s="483"/>
      <c r="S62" s="380"/>
      <c r="T62" s="380"/>
    </row>
    <row r="63" spans="15:20" ht="17.25" customHeight="1">
      <c r="O63" s="481"/>
      <c r="P63" s="380"/>
      <c r="Q63" s="380"/>
      <c r="R63" s="483"/>
      <c r="S63" s="380"/>
      <c r="T63" s="380"/>
    </row>
    <row r="64" spans="16:20" ht="17.25" customHeight="1">
      <c r="P64" s="380"/>
      <c r="Q64" s="380"/>
      <c r="R64" s="483"/>
      <c r="S64" s="380"/>
      <c r="T64" s="380"/>
    </row>
    <row r="65" spans="15:20" ht="17.25" customHeight="1">
      <c r="O65" s="503"/>
      <c r="P65" s="504"/>
      <c r="Q65" s="504"/>
      <c r="R65" s="483"/>
      <c r="S65" s="380"/>
      <c r="T65" s="380"/>
    </row>
    <row r="66" spans="15:20" ht="17.25" customHeight="1">
      <c r="O66" s="475"/>
      <c r="P66" s="504"/>
      <c r="Q66" s="504"/>
      <c r="R66" s="477"/>
      <c r="S66" s="504"/>
      <c r="T66" s="504"/>
    </row>
    <row r="67" spans="15:20" ht="17.25" customHeight="1">
      <c r="O67" s="479"/>
      <c r="P67" s="504"/>
      <c r="Q67" s="504"/>
      <c r="R67" s="477"/>
      <c r="S67" s="504"/>
      <c r="T67" s="504"/>
    </row>
    <row r="68" spans="15:20" ht="17.25" customHeight="1">
      <c r="O68" s="481"/>
      <c r="P68" s="380"/>
      <c r="Q68" s="380"/>
      <c r="R68" s="483"/>
      <c r="S68" s="380"/>
      <c r="T68" s="380"/>
    </row>
    <row r="69" spans="15:20" ht="17.25" customHeight="1">
      <c r="O69" s="484"/>
      <c r="P69" s="380"/>
      <c r="Q69" s="380"/>
      <c r="R69" s="483"/>
      <c r="S69" s="380"/>
      <c r="T69" s="380"/>
    </row>
    <row r="70" spans="16:20" ht="17.25" customHeight="1">
      <c r="P70" s="380"/>
      <c r="Q70" s="380"/>
      <c r="R70" s="483"/>
      <c r="S70" s="380"/>
      <c r="T70" s="380"/>
    </row>
    <row r="71" spans="16:20" ht="17.25" customHeight="1">
      <c r="P71" s="380"/>
      <c r="Q71" s="380"/>
      <c r="R71" s="483"/>
      <c r="S71" s="380"/>
      <c r="T71" s="380"/>
    </row>
    <row r="72" spans="16:20" ht="17.25" customHeight="1">
      <c r="P72" s="380"/>
      <c r="Q72" s="380"/>
      <c r="R72" s="483"/>
      <c r="S72" s="380"/>
      <c r="T72" s="380"/>
    </row>
    <row r="73" spans="16:20" ht="17.25" customHeight="1">
      <c r="P73" s="380"/>
      <c r="Q73" s="380"/>
      <c r="R73" s="483"/>
      <c r="S73" s="380"/>
      <c r="T73" s="380"/>
    </row>
    <row r="74" spans="15:20" ht="17.25" customHeight="1">
      <c r="O74" s="379"/>
      <c r="P74" s="380"/>
      <c r="Q74" s="380"/>
      <c r="R74" s="483"/>
      <c r="S74" s="380"/>
      <c r="T74" s="380"/>
    </row>
    <row r="75" spans="15:20" ht="17.25" customHeight="1">
      <c r="O75" s="481"/>
      <c r="P75" s="380"/>
      <c r="Q75" s="380"/>
      <c r="R75" s="483"/>
      <c r="S75" s="380"/>
      <c r="T75" s="380"/>
    </row>
    <row r="76" spans="16:20" ht="17.25" customHeight="1">
      <c r="P76" s="380"/>
      <c r="Q76" s="380"/>
      <c r="R76" s="483"/>
      <c r="S76" s="380"/>
      <c r="T76" s="380"/>
    </row>
    <row r="77" spans="15:20" ht="17.25" customHeight="1">
      <c r="O77" s="503"/>
      <c r="P77" s="504"/>
      <c r="Q77" s="504"/>
      <c r="R77" s="483"/>
      <c r="S77" s="380"/>
      <c r="T77" s="380"/>
    </row>
    <row r="78" spans="15:20" ht="17.25" customHeight="1">
      <c r="O78" s="475"/>
      <c r="P78" s="504"/>
      <c r="Q78" s="504"/>
      <c r="R78" s="477"/>
      <c r="S78" s="504"/>
      <c r="T78" s="504"/>
    </row>
    <row r="79" spans="15:20" ht="17.25" customHeight="1">
      <c r="O79" s="479"/>
      <c r="P79" s="504"/>
      <c r="Q79" s="504"/>
      <c r="R79" s="477"/>
      <c r="S79" s="504"/>
      <c r="T79" s="504"/>
    </row>
    <row r="80" spans="15:20" ht="17.25" customHeight="1">
      <c r="O80" s="481"/>
      <c r="P80" s="380"/>
      <c r="Q80" s="380"/>
      <c r="R80" s="483"/>
      <c r="S80" s="380"/>
      <c r="T80" s="380"/>
    </row>
    <row r="81" spans="15:20" ht="17.25" customHeight="1">
      <c r="O81" s="484"/>
      <c r="P81" s="380"/>
      <c r="Q81" s="380"/>
      <c r="R81" s="483"/>
      <c r="S81" s="380"/>
      <c r="T81" s="380"/>
    </row>
    <row r="82" spans="16:20" ht="17.25" customHeight="1">
      <c r="P82" s="380"/>
      <c r="Q82" s="380"/>
      <c r="R82" s="483"/>
      <c r="S82" s="380"/>
      <c r="T82" s="380"/>
    </row>
    <row r="83" spans="16:20" ht="17.25" customHeight="1">
      <c r="P83" s="380"/>
      <c r="Q83" s="380"/>
      <c r="R83" s="483"/>
      <c r="S83" s="380"/>
      <c r="T83" s="380"/>
    </row>
    <row r="84" spans="16:20" ht="17.25" customHeight="1">
      <c r="P84" s="380"/>
      <c r="Q84" s="380"/>
      <c r="R84" s="483"/>
      <c r="S84" s="380"/>
      <c r="T84" s="380"/>
    </row>
    <row r="85" spans="16:20" ht="17.25" customHeight="1">
      <c r="P85" s="380"/>
      <c r="Q85" s="380"/>
      <c r="R85" s="483"/>
      <c r="S85" s="380"/>
      <c r="T85" s="380"/>
    </row>
    <row r="86" spans="15:20" ht="17.25" customHeight="1">
      <c r="O86" s="379"/>
      <c r="P86" s="380"/>
      <c r="Q86" s="380"/>
      <c r="R86" s="483"/>
      <c r="S86" s="380"/>
      <c r="T86" s="380"/>
    </row>
    <row r="87" spans="15:20" ht="17.25" customHeight="1">
      <c r="O87" s="481"/>
      <c r="P87" s="380"/>
      <c r="Q87" s="380"/>
      <c r="R87" s="483"/>
      <c r="S87" s="380"/>
      <c r="T87" s="380"/>
    </row>
    <row r="88" spans="16:20" ht="17.25" customHeight="1">
      <c r="P88" s="380"/>
      <c r="Q88" s="380"/>
      <c r="R88" s="483"/>
      <c r="S88" s="380"/>
      <c r="T88" s="380"/>
    </row>
    <row r="89" spans="15:20" ht="17.25" customHeight="1">
      <c r="O89" s="503"/>
      <c r="P89" s="380"/>
      <c r="Q89" s="380"/>
      <c r="R89" s="483"/>
      <c r="S89" s="380"/>
      <c r="T89" s="380"/>
    </row>
    <row r="90" spans="15:20" ht="17.25" customHeight="1">
      <c r="O90" s="475"/>
      <c r="P90" s="504"/>
      <c r="Q90" s="504"/>
      <c r="R90" s="477"/>
      <c r="S90" s="504"/>
      <c r="T90" s="504"/>
    </row>
    <row r="91" spans="15:20" ht="17.25" customHeight="1">
      <c r="O91" s="479"/>
      <c r="P91" s="504"/>
      <c r="Q91" s="504"/>
      <c r="R91" s="477"/>
      <c r="S91" s="504"/>
      <c r="T91" s="504"/>
    </row>
    <row r="92" spans="15:20" ht="17.25" customHeight="1">
      <c r="O92" s="481"/>
      <c r="P92" s="380"/>
      <c r="Q92" s="380"/>
      <c r="R92" s="483"/>
      <c r="S92" s="380"/>
      <c r="T92" s="380"/>
    </row>
    <row r="93" spans="15:20" ht="17.25" customHeight="1">
      <c r="O93" s="484"/>
      <c r="P93" s="380"/>
      <c r="Q93" s="380"/>
      <c r="R93" s="483"/>
      <c r="S93" s="380"/>
      <c r="T93" s="380"/>
    </row>
    <row r="94" spans="16:20" ht="17.25" customHeight="1">
      <c r="P94" s="380"/>
      <c r="Q94" s="380"/>
      <c r="R94" s="483"/>
      <c r="S94" s="380"/>
      <c r="T94" s="380"/>
    </row>
    <row r="95" spans="16:20" ht="17.25" customHeight="1">
      <c r="P95" s="380"/>
      <c r="Q95" s="380"/>
      <c r="R95" s="483"/>
      <c r="S95" s="380"/>
      <c r="T95" s="380"/>
    </row>
    <row r="96" spans="16:20" ht="17.25" customHeight="1">
      <c r="P96" s="380"/>
      <c r="Q96" s="380"/>
      <c r="R96" s="483"/>
      <c r="S96" s="380"/>
      <c r="T96" s="380"/>
    </row>
    <row r="97" spans="16:20" ht="17.25" customHeight="1">
      <c r="P97" s="380"/>
      <c r="Q97" s="380"/>
      <c r="R97" s="483"/>
      <c r="S97" s="380"/>
      <c r="T97" s="380"/>
    </row>
    <row r="98" spans="15:20" ht="17.25" customHeight="1">
      <c r="O98" s="379"/>
      <c r="P98" s="380"/>
      <c r="Q98" s="380"/>
      <c r="R98" s="483"/>
      <c r="S98" s="380"/>
      <c r="T98" s="380"/>
    </row>
    <row r="99" spans="16:20" ht="17.25" customHeight="1">
      <c r="P99" s="380"/>
      <c r="Q99" s="380"/>
      <c r="R99" s="483"/>
      <c r="S99" s="380"/>
      <c r="T99" s="380"/>
    </row>
    <row r="100" spans="15:20" ht="17.25" customHeight="1">
      <c r="O100" s="481"/>
      <c r="P100" s="380"/>
      <c r="Q100" s="380"/>
      <c r="R100" s="483"/>
      <c r="S100" s="380"/>
      <c r="T100" s="380"/>
    </row>
    <row r="101" spans="16:20" ht="17.25" customHeight="1">
      <c r="P101" s="380"/>
      <c r="Q101" s="380"/>
      <c r="R101" s="483"/>
      <c r="S101" s="380"/>
      <c r="T101" s="380"/>
    </row>
    <row r="102" spans="15:20" ht="17.25" customHeight="1">
      <c r="O102" s="503"/>
      <c r="P102" s="380"/>
      <c r="Q102" s="380"/>
      <c r="R102" s="483"/>
      <c r="S102" s="380"/>
      <c r="T102" s="380"/>
    </row>
    <row r="103" spans="15:20" ht="17.25" customHeight="1">
      <c r="O103" s="475"/>
      <c r="P103" s="504"/>
      <c r="Q103" s="504"/>
      <c r="R103" s="477"/>
      <c r="S103" s="504"/>
      <c r="T103" s="504"/>
    </row>
    <row r="104" spans="15:20" ht="17.25" customHeight="1">
      <c r="O104" s="479"/>
      <c r="P104" s="504"/>
      <c r="Q104" s="504"/>
      <c r="R104" s="477"/>
      <c r="S104" s="504"/>
      <c r="T104" s="504"/>
    </row>
    <row r="105" spans="15:20" ht="17.25" customHeight="1">
      <c r="O105" s="481"/>
      <c r="P105" s="380"/>
      <c r="Q105" s="380"/>
      <c r="R105" s="483"/>
      <c r="S105" s="380"/>
      <c r="T105" s="380"/>
    </row>
    <row r="106" spans="15:20" ht="17.25" customHeight="1">
      <c r="O106" s="484"/>
      <c r="P106" s="380"/>
      <c r="Q106" s="380"/>
      <c r="R106" s="483"/>
      <c r="S106" s="380"/>
      <c r="T106" s="380"/>
    </row>
    <row r="107" spans="16:20" ht="17.25" customHeight="1">
      <c r="P107" s="380"/>
      <c r="Q107" s="380"/>
      <c r="R107" s="483"/>
      <c r="S107" s="380"/>
      <c r="T107" s="380"/>
    </row>
    <row r="108" spans="16:20" ht="17.25" customHeight="1">
      <c r="P108" s="380"/>
      <c r="Q108" s="380"/>
      <c r="R108" s="483"/>
      <c r="S108" s="380"/>
      <c r="T108" s="380"/>
    </row>
    <row r="109" spans="16:20" ht="17.25" customHeight="1">
      <c r="P109" s="380"/>
      <c r="Q109" s="380"/>
      <c r="R109" s="483"/>
      <c r="S109" s="380"/>
      <c r="T109" s="380"/>
    </row>
    <row r="110" spans="16:20" ht="17.25" customHeight="1">
      <c r="P110" s="380"/>
      <c r="Q110" s="380"/>
      <c r="R110" s="483"/>
      <c r="S110" s="380"/>
      <c r="T110" s="380"/>
    </row>
    <row r="111" spans="15:20" ht="17.25" customHeight="1">
      <c r="O111" s="379"/>
      <c r="P111" s="380"/>
      <c r="Q111" s="380"/>
      <c r="R111" s="483"/>
      <c r="S111" s="380"/>
      <c r="T111" s="380"/>
    </row>
    <row r="112" spans="15:20" ht="17.25" customHeight="1">
      <c r="O112" s="481"/>
      <c r="P112" s="380"/>
      <c r="Q112" s="380"/>
      <c r="R112" s="483"/>
      <c r="S112" s="380"/>
      <c r="T112" s="380"/>
    </row>
    <row r="113" spans="16:20" ht="17.25" customHeight="1">
      <c r="P113" s="380"/>
      <c r="Q113" s="380"/>
      <c r="R113" s="483"/>
      <c r="S113" s="380"/>
      <c r="T113" s="380"/>
    </row>
    <row r="114" spans="15:20" ht="17.25" customHeight="1">
      <c r="O114" s="503"/>
      <c r="P114" s="380"/>
      <c r="Q114" s="380"/>
      <c r="R114" s="483"/>
      <c r="S114" s="380"/>
      <c r="T114" s="380"/>
    </row>
    <row r="115" spans="15:20" ht="17.25" customHeight="1">
      <c r="O115" s="475"/>
      <c r="P115" s="504"/>
      <c r="Q115" s="504"/>
      <c r="R115" s="477"/>
      <c r="S115" s="504"/>
      <c r="T115" s="504"/>
    </row>
    <row r="116" spans="15:20" ht="17.25" customHeight="1">
      <c r="O116" s="479"/>
      <c r="P116" s="504"/>
      <c r="Q116" s="504"/>
      <c r="R116" s="477"/>
      <c r="S116" s="504"/>
      <c r="T116" s="504"/>
    </row>
    <row r="117" spans="15:20" ht="17.25" customHeight="1">
      <c r="O117" s="481"/>
      <c r="P117" s="380"/>
      <c r="Q117" s="380"/>
      <c r="R117" s="483"/>
      <c r="S117" s="380"/>
      <c r="T117" s="380"/>
    </row>
    <row r="118" spans="15:20" ht="17.25" customHeight="1">
      <c r="O118" s="484"/>
      <c r="P118" s="380"/>
      <c r="Q118" s="380"/>
      <c r="R118" s="483"/>
      <c r="S118" s="380"/>
      <c r="T118" s="380"/>
    </row>
    <row r="119" spans="16:20" ht="17.25" customHeight="1">
      <c r="P119" s="380"/>
      <c r="Q119" s="380"/>
      <c r="R119" s="483"/>
      <c r="S119" s="380"/>
      <c r="T119" s="380"/>
    </row>
    <row r="120" spans="16:20" ht="17.25" customHeight="1">
      <c r="P120" s="380"/>
      <c r="Q120" s="380"/>
      <c r="R120" s="483"/>
      <c r="S120" s="380"/>
      <c r="T120" s="380"/>
    </row>
    <row r="121" spans="16:20" ht="17.25" customHeight="1">
      <c r="P121" s="380"/>
      <c r="Q121" s="380"/>
      <c r="R121" s="483"/>
      <c r="S121" s="380"/>
      <c r="T121" s="380"/>
    </row>
    <row r="122" spans="16:20" ht="17.25" customHeight="1">
      <c r="P122" s="380"/>
      <c r="Q122" s="380"/>
      <c r="R122" s="483"/>
      <c r="S122" s="380"/>
      <c r="T122" s="380"/>
    </row>
    <row r="123" spans="15:20" ht="17.25" customHeight="1">
      <c r="O123" s="379"/>
      <c r="P123" s="380"/>
      <c r="Q123" s="380"/>
      <c r="R123" s="483"/>
      <c r="S123" s="380"/>
      <c r="T123" s="380"/>
    </row>
    <row r="124" spans="15:20" ht="17.25" customHeight="1">
      <c r="O124" s="481"/>
      <c r="P124" s="380"/>
      <c r="Q124" s="380"/>
      <c r="R124" s="483"/>
      <c r="S124" s="380"/>
      <c r="T124" s="380"/>
    </row>
    <row r="125" spans="16:20" ht="17.25" customHeight="1">
      <c r="P125" s="380"/>
      <c r="Q125" s="380"/>
      <c r="R125" s="483"/>
      <c r="S125" s="380"/>
      <c r="T125" s="380"/>
    </row>
    <row r="126" spans="15:20" ht="17.25" customHeight="1">
      <c r="O126" s="503"/>
      <c r="P126" s="380"/>
      <c r="Q126" s="380"/>
      <c r="R126" s="483"/>
      <c r="S126" s="380"/>
      <c r="T126" s="380"/>
    </row>
    <row r="127" spans="15:20" ht="17.25" customHeight="1">
      <c r="O127" s="475"/>
      <c r="P127" s="504"/>
      <c r="Q127" s="504"/>
      <c r="R127" s="477"/>
      <c r="S127" s="504"/>
      <c r="T127" s="504"/>
    </row>
    <row r="128" spans="15:20" ht="17.25" customHeight="1">
      <c r="O128" s="479"/>
      <c r="P128" s="504"/>
      <c r="Q128" s="504"/>
      <c r="R128" s="477"/>
      <c r="S128" s="504"/>
      <c r="T128" s="504"/>
    </row>
    <row r="129" spans="15:20" ht="17.25" customHeight="1">
      <c r="O129" s="481"/>
      <c r="P129" s="380"/>
      <c r="Q129" s="380"/>
      <c r="R129" s="483"/>
      <c r="S129" s="380"/>
      <c r="T129" s="380"/>
    </row>
    <row r="130" spans="15:20" ht="17.25" customHeight="1">
      <c r="O130" s="484"/>
      <c r="P130" s="380"/>
      <c r="Q130" s="380"/>
      <c r="R130" s="483"/>
      <c r="S130" s="380"/>
      <c r="T130" s="380"/>
    </row>
    <row r="131" spans="16:20" ht="17.25" customHeight="1">
      <c r="P131" s="380"/>
      <c r="Q131" s="380"/>
      <c r="R131" s="483"/>
      <c r="S131" s="380"/>
      <c r="T131" s="380"/>
    </row>
    <row r="132" spans="16:20" ht="17.25" customHeight="1">
      <c r="P132" s="380"/>
      <c r="Q132" s="380"/>
      <c r="R132" s="483"/>
      <c r="S132" s="380"/>
      <c r="T132" s="380"/>
    </row>
    <row r="133" spans="16:20" ht="17.25" customHeight="1">
      <c r="P133" s="380"/>
      <c r="Q133" s="380"/>
      <c r="R133" s="483"/>
      <c r="S133" s="380"/>
      <c r="T133" s="380"/>
    </row>
    <row r="134" spans="16:20" ht="17.25" customHeight="1">
      <c r="P134" s="380"/>
      <c r="Q134" s="380"/>
      <c r="R134" s="483"/>
      <c r="S134" s="380"/>
      <c r="T134" s="380"/>
    </row>
    <row r="135" spans="15:20" ht="17.25" customHeight="1">
      <c r="O135" s="379"/>
      <c r="P135" s="380"/>
      <c r="Q135" s="380"/>
      <c r="R135" s="483"/>
      <c r="S135" s="380"/>
      <c r="T135" s="380"/>
    </row>
    <row r="136" spans="15:20" ht="17.25" customHeight="1">
      <c r="O136" s="481"/>
      <c r="P136" s="380"/>
      <c r="Q136" s="380"/>
      <c r="R136" s="483"/>
      <c r="S136" s="380"/>
      <c r="T136" s="380"/>
    </row>
    <row r="137" spans="16:20" ht="17.25" customHeight="1">
      <c r="P137" s="380"/>
      <c r="Q137" s="380"/>
      <c r="R137" s="483"/>
      <c r="S137" s="380"/>
      <c r="T137" s="380"/>
    </row>
    <row r="138" spans="15:20" ht="17.25" customHeight="1">
      <c r="O138" s="503"/>
      <c r="P138" s="380"/>
      <c r="Q138" s="380"/>
      <c r="R138" s="483"/>
      <c r="S138" s="380"/>
      <c r="T138" s="380"/>
    </row>
    <row r="139" spans="15:20" ht="17.25" customHeight="1">
      <c r="O139" s="475"/>
      <c r="P139" s="504"/>
      <c r="Q139" s="504"/>
      <c r="R139" s="477"/>
      <c r="S139" s="504"/>
      <c r="T139" s="504"/>
    </row>
    <row r="140" spans="15:20" ht="17.25" customHeight="1">
      <c r="O140" s="479"/>
      <c r="P140" s="504"/>
      <c r="Q140" s="504"/>
      <c r="R140" s="477"/>
      <c r="S140" s="504"/>
      <c r="T140" s="504"/>
    </row>
    <row r="141" spans="15:20" ht="17.25" customHeight="1">
      <c r="O141" s="481"/>
      <c r="P141" s="380"/>
      <c r="Q141" s="380"/>
      <c r="R141" s="483"/>
      <c r="S141" s="380"/>
      <c r="T141" s="380"/>
    </row>
    <row r="142" spans="15:20" ht="17.25" customHeight="1">
      <c r="O142" s="484"/>
      <c r="P142" s="380"/>
      <c r="Q142" s="380"/>
      <c r="R142" s="483"/>
      <c r="S142" s="380"/>
      <c r="T142" s="380"/>
    </row>
    <row r="143" spans="16:20" ht="17.25" customHeight="1">
      <c r="P143" s="380"/>
      <c r="Q143" s="380"/>
      <c r="R143" s="483"/>
      <c r="S143" s="380"/>
      <c r="T143" s="380"/>
    </row>
    <row r="144" spans="16:20" ht="17.25" customHeight="1">
      <c r="P144" s="380"/>
      <c r="Q144" s="380"/>
      <c r="R144" s="483"/>
      <c r="S144" s="380"/>
      <c r="T144" s="380"/>
    </row>
    <row r="145" spans="16:20" ht="17.25" customHeight="1">
      <c r="P145" s="380"/>
      <c r="Q145" s="380"/>
      <c r="R145" s="483"/>
      <c r="S145" s="380"/>
      <c r="T145" s="380"/>
    </row>
    <row r="146" spans="16:20" ht="17.25" customHeight="1">
      <c r="P146" s="380"/>
      <c r="Q146" s="380"/>
      <c r="R146" s="483"/>
      <c r="S146" s="380"/>
      <c r="T146" s="380"/>
    </row>
    <row r="147" spans="15:20" ht="17.25" customHeight="1">
      <c r="O147" s="379"/>
      <c r="P147" s="380"/>
      <c r="Q147" s="380"/>
      <c r="R147" s="483"/>
      <c r="S147" s="380"/>
      <c r="T147" s="380"/>
    </row>
    <row r="148" spans="15:20" ht="17.25" customHeight="1">
      <c r="O148" s="481"/>
      <c r="P148" s="380"/>
      <c r="Q148" s="380"/>
      <c r="R148" s="483"/>
      <c r="S148" s="380"/>
      <c r="T148" s="380"/>
    </row>
    <row r="149" spans="16:20" ht="17.25" customHeight="1">
      <c r="P149" s="380"/>
      <c r="Q149" s="380"/>
      <c r="R149" s="483"/>
      <c r="S149" s="380"/>
      <c r="T149" s="380"/>
    </row>
    <row r="150" spans="15:20" ht="17.25" customHeight="1">
      <c r="O150" s="503"/>
      <c r="P150" s="380"/>
      <c r="Q150" s="380"/>
      <c r="R150" s="483"/>
      <c r="S150" s="380"/>
      <c r="T150" s="380"/>
    </row>
    <row r="151" spans="15:20" ht="17.25" customHeight="1">
      <c r="O151" s="475"/>
      <c r="P151" s="504"/>
      <c r="Q151" s="504"/>
      <c r="R151" s="477"/>
      <c r="S151" s="504"/>
      <c r="T151" s="504"/>
    </row>
    <row r="152" spans="15:20" ht="17.25" customHeight="1">
      <c r="O152" s="479"/>
      <c r="P152" s="504"/>
      <c r="Q152" s="504"/>
      <c r="R152" s="477"/>
      <c r="S152" s="504"/>
      <c r="T152" s="504"/>
    </row>
    <row r="153" spans="15:20" ht="17.25" customHeight="1">
      <c r="O153" s="481"/>
      <c r="P153" s="380"/>
      <c r="Q153" s="380"/>
      <c r="R153" s="483"/>
      <c r="S153" s="380"/>
      <c r="T153" s="380"/>
    </row>
    <row r="154" spans="15:20" ht="17.25" customHeight="1">
      <c r="O154" s="484"/>
      <c r="P154" s="380"/>
      <c r="Q154" s="380"/>
      <c r="R154" s="483"/>
      <c r="S154" s="380"/>
      <c r="T154" s="380"/>
    </row>
    <row r="155" spans="16:20" ht="17.25" customHeight="1">
      <c r="P155" s="380"/>
      <c r="Q155" s="380"/>
      <c r="R155" s="483"/>
      <c r="S155" s="380"/>
      <c r="T155" s="380"/>
    </row>
    <row r="156" spans="16:20" ht="17.25" customHeight="1">
      <c r="P156" s="380"/>
      <c r="Q156" s="380"/>
      <c r="R156" s="483"/>
      <c r="S156" s="380"/>
      <c r="T156" s="380"/>
    </row>
    <row r="157" spans="16:20" ht="17.25" customHeight="1">
      <c r="P157" s="380"/>
      <c r="Q157" s="380"/>
      <c r="R157" s="483"/>
      <c r="S157" s="380"/>
      <c r="T157" s="380"/>
    </row>
    <row r="158" spans="16:20" ht="17.25" customHeight="1">
      <c r="P158" s="380"/>
      <c r="Q158" s="380"/>
      <c r="R158" s="483"/>
      <c r="S158" s="380"/>
      <c r="T158" s="380"/>
    </row>
    <row r="159" spans="15:20" ht="17.25" customHeight="1">
      <c r="O159" s="379"/>
      <c r="P159" s="380"/>
      <c r="Q159" s="380"/>
      <c r="R159" s="483"/>
      <c r="S159" s="380"/>
      <c r="T159" s="380"/>
    </row>
    <row r="160" spans="15:20" ht="17.25" customHeight="1">
      <c r="O160" s="481"/>
      <c r="P160" s="380"/>
      <c r="Q160" s="380"/>
      <c r="R160" s="483"/>
      <c r="S160" s="380"/>
      <c r="T160" s="380"/>
    </row>
    <row r="161" spans="16:20" ht="17.25" customHeight="1">
      <c r="P161" s="380"/>
      <c r="Q161" s="380"/>
      <c r="R161" s="483"/>
      <c r="S161" s="380"/>
      <c r="T161" s="380"/>
    </row>
    <row r="162" spans="15:20" ht="17.25" customHeight="1">
      <c r="O162" s="503"/>
      <c r="P162" s="380"/>
      <c r="Q162" s="380"/>
      <c r="R162" s="483"/>
      <c r="S162" s="380"/>
      <c r="T162" s="380"/>
    </row>
    <row r="163" spans="15:20" ht="17.25" customHeight="1">
      <c r="O163" s="475"/>
      <c r="P163" s="504"/>
      <c r="Q163" s="504"/>
      <c r="R163" s="477"/>
      <c r="S163" s="504"/>
      <c r="T163" s="504"/>
    </row>
    <row r="164" spans="15:20" ht="17.25" customHeight="1">
      <c r="O164" s="479"/>
      <c r="P164" s="504"/>
      <c r="Q164" s="504"/>
      <c r="R164" s="477"/>
      <c r="S164" s="504"/>
      <c r="T164" s="504"/>
    </row>
    <row r="165" spans="15:20" ht="17.25" customHeight="1">
      <c r="O165" s="481"/>
      <c r="P165" s="380"/>
      <c r="Q165" s="380"/>
      <c r="R165" s="483"/>
      <c r="S165" s="380"/>
      <c r="T165" s="380"/>
    </row>
    <row r="166" spans="15:20" ht="17.25" customHeight="1">
      <c r="O166" s="484"/>
      <c r="P166" s="380"/>
      <c r="Q166" s="380"/>
      <c r="R166" s="483"/>
      <c r="S166" s="380"/>
      <c r="T166" s="380"/>
    </row>
    <row r="167" spans="16:20" ht="17.25" customHeight="1">
      <c r="P167" s="380"/>
      <c r="Q167" s="380"/>
      <c r="R167" s="483"/>
      <c r="S167" s="380"/>
      <c r="T167" s="380"/>
    </row>
    <row r="168" spans="16:20" ht="17.25" customHeight="1">
      <c r="P168" s="380"/>
      <c r="Q168" s="380"/>
      <c r="R168" s="483"/>
      <c r="S168" s="380"/>
      <c r="T168" s="380"/>
    </row>
    <row r="169" spans="16:20" ht="17.25" customHeight="1">
      <c r="P169" s="380"/>
      <c r="Q169" s="380"/>
      <c r="R169" s="483"/>
      <c r="S169" s="380"/>
      <c r="T169" s="380"/>
    </row>
    <row r="170" spans="16:20" ht="17.25" customHeight="1">
      <c r="P170" s="380"/>
      <c r="Q170" s="380"/>
      <c r="R170" s="483"/>
      <c r="S170" s="380"/>
      <c r="T170" s="380"/>
    </row>
    <row r="171" spans="15:20" ht="17.25" customHeight="1">
      <c r="O171" s="379"/>
      <c r="P171" s="380"/>
      <c r="Q171" s="380"/>
      <c r="R171" s="483"/>
      <c r="S171" s="380"/>
      <c r="T171" s="380"/>
    </row>
    <row r="172" spans="15:20" ht="17.25" customHeight="1">
      <c r="O172" s="481"/>
      <c r="P172" s="380"/>
      <c r="Q172" s="380"/>
      <c r="R172" s="483"/>
      <c r="S172" s="380"/>
      <c r="T172" s="380"/>
    </row>
    <row r="173" spans="16:20" ht="17.25" customHeight="1">
      <c r="P173" s="380"/>
      <c r="Q173" s="380"/>
      <c r="R173" s="483"/>
      <c r="S173" s="380"/>
      <c r="T173" s="380"/>
    </row>
    <row r="174" spans="15:20" ht="17.25" customHeight="1">
      <c r="O174" s="518"/>
      <c r="P174" s="380"/>
      <c r="Q174" s="380"/>
      <c r="R174" s="483"/>
      <c r="S174" s="380"/>
      <c r="T174" s="380"/>
    </row>
    <row r="175" spans="15:20" ht="17.25" customHeight="1">
      <c r="O175" s="475"/>
      <c r="P175" s="504"/>
      <c r="Q175" s="504"/>
      <c r="R175" s="477"/>
      <c r="S175" s="504"/>
      <c r="T175" s="504"/>
    </row>
    <row r="176" spans="15:20" ht="17.25" customHeight="1">
      <c r="O176" s="479"/>
      <c r="P176" s="504"/>
      <c r="Q176" s="504"/>
      <c r="R176" s="477"/>
      <c r="S176" s="504"/>
      <c r="T176" s="504"/>
    </row>
    <row r="177" spans="15:20" ht="17.25" customHeight="1">
      <c r="O177" s="481"/>
      <c r="P177" s="380"/>
      <c r="Q177" s="380"/>
      <c r="R177" s="483"/>
      <c r="S177" s="380"/>
      <c r="T177" s="380"/>
    </row>
    <row r="178" spans="15:20" ht="17.25" customHeight="1">
      <c r="O178" s="484"/>
      <c r="P178" s="380"/>
      <c r="Q178" s="380"/>
      <c r="R178" s="483"/>
      <c r="S178" s="380"/>
      <c r="T178" s="380"/>
    </row>
    <row r="179" spans="16:20" ht="17.25" customHeight="1">
      <c r="P179" s="380"/>
      <c r="Q179" s="380"/>
      <c r="R179" s="483"/>
      <c r="S179" s="380"/>
      <c r="T179" s="380"/>
    </row>
    <row r="180" spans="16:20" ht="17.25" customHeight="1">
      <c r="P180" s="380"/>
      <c r="Q180" s="380"/>
      <c r="R180" s="483"/>
      <c r="S180" s="380"/>
      <c r="T180" s="380"/>
    </row>
    <row r="181" spans="16:20" ht="17.25" customHeight="1">
      <c r="P181" s="380"/>
      <c r="Q181" s="380"/>
      <c r="R181" s="483"/>
      <c r="S181" s="380"/>
      <c r="T181" s="380"/>
    </row>
    <row r="182" spans="16:20" ht="17.25" customHeight="1">
      <c r="P182" s="380"/>
      <c r="Q182" s="380"/>
      <c r="R182" s="483"/>
      <c r="S182" s="380"/>
      <c r="T182" s="380"/>
    </row>
    <row r="183" spans="15:20" ht="17.25" customHeight="1">
      <c r="O183" s="379"/>
      <c r="P183" s="380"/>
      <c r="Q183" s="380"/>
      <c r="R183" s="483"/>
      <c r="S183" s="380"/>
      <c r="T183" s="380"/>
    </row>
    <row r="184" spans="15:20" ht="17.25" customHeight="1">
      <c r="O184" s="379"/>
      <c r="P184" s="380"/>
      <c r="Q184" s="380"/>
      <c r="R184" s="483"/>
      <c r="S184" s="380"/>
      <c r="T184" s="380"/>
    </row>
    <row r="185" spans="15:20" ht="17.25" customHeight="1">
      <c r="O185" s="481"/>
      <c r="P185" s="380"/>
      <c r="Q185" s="380"/>
      <c r="R185" s="483"/>
      <c r="S185" s="380"/>
      <c r="T185" s="380"/>
    </row>
    <row r="186" spans="16:20" ht="17.25" customHeight="1">
      <c r="P186" s="380"/>
      <c r="Q186" s="380"/>
      <c r="R186" s="483"/>
      <c r="S186" s="380"/>
      <c r="T186" s="380"/>
    </row>
    <row r="187" spans="15:20" ht="17.25" customHeight="1">
      <c r="O187" s="503"/>
      <c r="P187" s="380"/>
      <c r="Q187" s="380"/>
      <c r="R187" s="483"/>
      <c r="S187" s="380"/>
      <c r="T187" s="380"/>
    </row>
    <row r="188" spans="15:20" ht="17.25" customHeight="1">
      <c r="O188" s="475"/>
      <c r="P188" s="504"/>
      <c r="Q188" s="504"/>
      <c r="R188" s="477"/>
      <c r="S188" s="504"/>
      <c r="T188" s="504"/>
    </row>
    <row r="189" spans="15:20" ht="17.25" customHeight="1">
      <c r="O189" s="479"/>
      <c r="P189" s="504"/>
      <c r="Q189" s="504"/>
      <c r="R189" s="477"/>
      <c r="S189" s="504"/>
      <c r="T189" s="504"/>
    </row>
    <row r="190" spans="15:20" ht="17.25" customHeight="1">
      <c r="O190" s="481"/>
      <c r="P190" s="380"/>
      <c r="Q190" s="380"/>
      <c r="R190" s="483"/>
      <c r="S190" s="380"/>
      <c r="T190" s="380"/>
    </row>
    <row r="191" spans="15:20" ht="17.25" customHeight="1">
      <c r="O191" s="484"/>
      <c r="P191" s="380"/>
      <c r="Q191" s="380"/>
      <c r="R191" s="483"/>
      <c r="S191" s="380"/>
      <c r="T191" s="380"/>
    </row>
    <row r="192" spans="16:20" ht="17.25" customHeight="1">
      <c r="P192" s="380"/>
      <c r="Q192" s="380"/>
      <c r="R192" s="483"/>
      <c r="S192" s="380"/>
      <c r="T192" s="380"/>
    </row>
    <row r="193" spans="16:20" ht="17.25" customHeight="1">
      <c r="P193" s="380"/>
      <c r="Q193" s="380"/>
      <c r="R193" s="483"/>
      <c r="S193" s="380"/>
      <c r="T193" s="380"/>
    </row>
    <row r="194" spans="16:20" ht="17.25" customHeight="1">
      <c r="P194" s="380"/>
      <c r="Q194" s="380"/>
      <c r="R194" s="483"/>
      <c r="S194" s="380"/>
      <c r="T194" s="380"/>
    </row>
    <row r="195" spans="16:20" ht="17.25" customHeight="1">
      <c r="P195" s="380"/>
      <c r="Q195" s="380"/>
      <c r="R195" s="483"/>
      <c r="S195" s="380"/>
      <c r="T195" s="380"/>
    </row>
    <row r="196" spans="15:20" ht="17.25" customHeight="1">
      <c r="O196" s="379"/>
      <c r="P196" s="380"/>
      <c r="Q196" s="380"/>
      <c r="R196" s="483"/>
      <c r="S196" s="380"/>
      <c r="T196" s="380"/>
    </row>
    <row r="197" spans="15:20" ht="17.25" customHeight="1">
      <c r="O197" s="481"/>
      <c r="P197" s="380"/>
      <c r="Q197" s="380"/>
      <c r="R197" s="483"/>
      <c r="S197" s="380"/>
      <c r="T197" s="380"/>
    </row>
    <row r="198" spans="16:20" ht="17.25" customHeight="1">
      <c r="P198" s="380"/>
      <c r="Q198" s="380"/>
      <c r="R198" s="483"/>
      <c r="S198" s="380"/>
      <c r="T198" s="380"/>
    </row>
    <row r="199" spans="15:20" ht="17.25" customHeight="1">
      <c r="O199" s="503"/>
      <c r="P199" s="380"/>
      <c r="Q199" s="380"/>
      <c r="R199" s="483"/>
      <c r="S199" s="380"/>
      <c r="T199" s="380"/>
    </row>
    <row r="200" spans="15:20" ht="17.25" customHeight="1">
      <c r="O200" s="475"/>
      <c r="P200" s="504"/>
      <c r="Q200" s="504"/>
      <c r="R200" s="477"/>
      <c r="S200" s="504"/>
      <c r="T200" s="504"/>
    </row>
    <row r="201" spans="15:20" ht="17.25" customHeight="1">
      <c r="O201" s="479"/>
      <c r="P201" s="504"/>
      <c r="Q201" s="504"/>
      <c r="R201" s="477"/>
      <c r="S201" s="504"/>
      <c r="T201" s="504"/>
    </row>
    <row r="202" spans="15:20" ht="17.25" customHeight="1">
      <c r="O202" s="481"/>
      <c r="P202" s="380"/>
      <c r="Q202" s="380"/>
      <c r="R202" s="483"/>
      <c r="S202" s="380"/>
      <c r="T202" s="380"/>
    </row>
    <row r="203" spans="15:20" ht="17.25" customHeight="1">
      <c r="O203" s="484"/>
      <c r="P203" s="380"/>
      <c r="Q203" s="380"/>
      <c r="R203" s="483"/>
      <c r="S203" s="380"/>
      <c r="T203" s="380"/>
    </row>
    <row r="204" spans="16:20" ht="17.25" customHeight="1">
      <c r="P204" s="380"/>
      <c r="Q204" s="380"/>
      <c r="R204" s="483"/>
      <c r="S204" s="380"/>
      <c r="T204" s="380"/>
    </row>
    <row r="205" spans="16:20" ht="17.25" customHeight="1">
      <c r="P205" s="380"/>
      <c r="Q205" s="380"/>
      <c r="R205" s="483"/>
      <c r="S205" s="380"/>
      <c r="T205" s="380"/>
    </row>
    <row r="206" spans="16:20" ht="17.25" customHeight="1">
      <c r="P206" s="380"/>
      <c r="Q206" s="380"/>
      <c r="R206" s="483"/>
      <c r="S206" s="380"/>
      <c r="T206" s="380"/>
    </row>
    <row r="207" spans="16:20" ht="17.25" customHeight="1">
      <c r="P207" s="380"/>
      <c r="Q207" s="380"/>
      <c r="R207" s="483"/>
      <c r="S207" s="380"/>
      <c r="T207" s="380"/>
    </row>
    <row r="208" spans="15:20" ht="17.25" customHeight="1">
      <c r="O208" s="379"/>
      <c r="P208" s="380"/>
      <c r="Q208" s="380"/>
      <c r="R208" s="483"/>
      <c r="S208" s="380"/>
      <c r="T208" s="380"/>
    </row>
    <row r="209" spans="15:20" ht="17.25" customHeight="1">
      <c r="O209" s="481"/>
      <c r="P209" s="380"/>
      <c r="Q209" s="380"/>
      <c r="R209" s="483"/>
      <c r="S209" s="380"/>
      <c r="T209" s="380"/>
    </row>
    <row r="210" spans="16:20" ht="17.25" customHeight="1">
      <c r="P210" s="380"/>
      <c r="Q210" s="380"/>
      <c r="R210" s="483"/>
      <c r="S210" s="380"/>
      <c r="T210" s="380"/>
    </row>
    <row r="211" spans="15:20" ht="17.25" customHeight="1">
      <c r="O211" s="518"/>
      <c r="P211" s="380"/>
      <c r="Q211" s="380"/>
      <c r="R211" s="483"/>
      <c r="S211" s="380"/>
      <c r="T211" s="380"/>
    </row>
    <row r="212" spans="15:20" ht="17.25" customHeight="1">
      <c r="O212" s="475"/>
      <c r="P212" s="504"/>
      <c r="Q212" s="504"/>
      <c r="R212" s="477"/>
      <c r="S212" s="504"/>
      <c r="T212" s="504"/>
    </row>
    <row r="213" spans="15:20" ht="17.25" customHeight="1">
      <c r="O213" s="479"/>
      <c r="P213" s="504"/>
      <c r="Q213" s="504"/>
      <c r="R213" s="477"/>
      <c r="S213" s="504"/>
      <c r="T213" s="504"/>
    </row>
    <row r="214" spans="15:20" ht="17.25" customHeight="1">
      <c r="O214" s="481"/>
      <c r="P214" s="380"/>
      <c r="Q214" s="380"/>
      <c r="R214" s="483"/>
      <c r="S214" s="380"/>
      <c r="T214" s="380"/>
    </row>
    <row r="215" spans="15:20" ht="17.25" customHeight="1">
      <c r="O215" s="484"/>
      <c r="P215" s="380"/>
      <c r="Q215" s="380"/>
      <c r="R215" s="483"/>
      <c r="S215" s="380"/>
      <c r="T215" s="380"/>
    </row>
    <row r="216" spans="16:20" ht="17.25" customHeight="1">
      <c r="P216" s="380"/>
      <c r="Q216" s="380"/>
      <c r="R216" s="483"/>
      <c r="S216" s="380"/>
      <c r="T216" s="380"/>
    </row>
    <row r="217" spans="16:20" ht="17.25" customHeight="1">
      <c r="P217" s="380"/>
      <c r="Q217" s="380"/>
      <c r="R217" s="483"/>
      <c r="S217" s="380"/>
      <c r="T217" s="380"/>
    </row>
    <row r="218" spans="16:20" ht="17.25" customHeight="1">
      <c r="P218" s="380"/>
      <c r="Q218" s="380"/>
      <c r="R218" s="483"/>
      <c r="S218" s="380"/>
      <c r="T218" s="380"/>
    </row>
    <row r="219" spans="16:20" ht="17.25" customHeight="1">
      <c r="P219" s="380"/>
      <c r="Q219" s="380"/>
      <c r="R219" s="483"/>
      <c r="S219" s="380"/>
      <c r="T219" s="380"/>
    </row>
    <row r="220" spans="15:20" ht="17.25" customHeight="1">
      <c r="O220" s="379"/>
      <c r="P220" s="380"/>
      <c r="Q220" s="380"/>
      <c r="R220" s="483"/>
      <c r="S220" s="380"/>
      <c r="T220" s="380"/>
    </row>
    <row r="221" spans="15:20" ht="17.25" customHeight="1">
      <c r="O221" s="481"/>
      <c r="P221" s="380"/>
      <c r="Q221" s="380"/>
      <c r="R221" s="483"/>
      <c r="S221" s="380"/>
      <c r="T221" s="380"/>
    </row>
    <row r="222" spans="16:20" ht="17.25" customHeight="1">
      <c r="P222" s="380"/>
      <c r="Q222" s="380"/>
      <c r="R222" s="483"/>
      <c r="S222" s="380"/>
      <c r="T222" s="380"/>
    </row>
    <row r="223" spans="15:20" ht="17.25" customHeight="1">
      <c r="O223" s="518"/>
      <c r="P223" s="380"/>
      <c r="Q223" s="380"/>
      <c r="R223" s="483"/>
      <c r="S223" s="380"/>
      <c r="T223" s="380"/>
    </row>
    <row r="224" spans="15:20" ht="17.25" customHeight="1">
      <c r="O224" s="475"/>
      <c r="P224" s="504"/>
      <c r="Q224" s="504"/>
      <c r="R224" s="477"/>
      <c r="S224" s="504"/>
      <c r="T224" s="504"/>
    </row>
    <row r="225" spans="15:20" ht="17.25" customHeight="1">
      <c r="O225" s="479"/>
      <c r="P225" s="504"/>
      <c r="Q225" s="504"/>
      <c r="R225" s="477"/>
      <c r="S225" s="504"/>
      <c r="T225" s="504"/>
    </row>
    <row r="226" spans="15:20" ht="17.25" customHeight="1">
      <c r="O226" s="481"/>
      <c r="P226" s="380"/>
      <c r="Q226" s="380"/>
      <c r="R226" s="483"/>
      <c r="S226" s="380"/>
      <c r="T226" s="380"/>
    </row>
    <row r="227" spans="15:20" ht="17.25" customHeight="1">
      <c r="O227" s="484"/>
      <c r="P227" s="380"/>
      <c r="Q227" s="380"/>
      <c r="R227" s="483"/>
      <c r="S227" s="380"/>
      <c r="T227" s="380"/>
    </row>
    <row r="228" spans="16:20" ht="17.25" customHeight="1">
      <c r="P228" s="380"/>
      <c r="Q228" s="380"/>
      <c r="R228" s="483"/>
      <c r="S228" s="380"/>
      <c r="T228" s="380"/>
    </row>
    <row r="229" spans="16:20" ht="17.25" customHeight="1">
      <c r="P229" s="380"/>
      <c r="Q229" s="380"/>
      <c r="R229" s="483"/>
      <c r="S229" s="380"/>
      <c r="T229" s="380"/>
    </row>
    <row r="230" spans="16:20" ht="17.25" customHeight="1">
      <c r="P230" s="380"/>
      <c r="Q230" s="380"/>
      <c r="R230" s="483"/>
      <c r="S230" s="380"/>
      <c r="T230" s="380"/>
    </row>
    <row r="231" spans="16:20" ht="17.25" customHeight="1">
      <c r="P231" s="380"/>
      <c r="Q231" s="380"/>
      <c r="R231" s="483"/>
      <c r="S231" s="380"/>
      <c r="T231" s="380"/>
    </row>
    <row r="232" spans="15:20" ht="17.25" customHeight="1">
      <c r="O232" s="379"/>
      <c r="P232" s="380"/>
      <c r="Q232" s="380"/>
      <c r="R232" s="483"/>
      <c r="S232" s="380"/>
      <c r="T232" s="380"/>
    </row>
    <row r="233" spans="15:20" ht="17.25" customHeight="1">
      <c r="O233" s="481"/>
      <c r="P233" s="380"/>
      <c r="Q233" s="380"/>
      <c r="R233" s="483"/>
      <c r="S233" s="380"/>
      <c r="T233" s="380"/>
    </row>
    <row r="234" spans="16:20" ht="17.25" customHeight="1">
      <c r="P234" s="380"/>
      <c r="Q234" s="380"/>
      <c r="R234" s="483"/>
      <c r="S234" s="380"/>
      <c r="T234" s="380"/>
    </row>
    <row r="235" spans="15:20" ht="17.25" customHeight="1">
      <c r="O235" s="518"/>
      <c r="P235" s="380"/>
      <c r="Q235" s="380"/>
      <c r="R235" s="483"/>
      <c r="S235" s="380"/>
      <c r="T235" s="380"/>
    </row>
    <row r="236" spans="15:20" ht="17.25" customHeight="1">
      <c r="O236" s="475"/>
      <c r="P236" s="504"/>
      <c r="Q236" s="504"/>
      <c r="R236" s="477"/>
      <c r="S236" s="504"/>
      <c r="T236" s="504"/>
    </row>
    <row r="237" spans="15:20" ht="17.25" customHeight="1">
      <c r="O237" s="479"/>
      <c r="P237" s="504"/>
      <c r="Q237" s="504"/>
      <c r="R237" s="477"/>
      <c r="S237" s="504"/>
      <c r="T237" s="504"/>
    </row>
    <row r="238" spans="15:20" ht="17.25" customHeight="1">
      <c r="O238" s="481"/>
      <c r="P238" s="380"/>
      <c r="Q238" s="380"/>
      <c r="R238" s="483"/>
      <c r="S238" s="380"/>
      <c r="T238" s="380"/>
    </row>
    <row r="239" spans="15:20" ht="17.25" customHeight="1">
      <c r="O239" s="484"/>
      <c r="P239" s="380"/>
      <c r="Q239" s="380"/>
      <c r="R239" s="483"/>
      <c r="S239" s="380"/>
      <c r="T239" s="380"/>
    </row>
    <row r="240" spans="16:20" ht="17.25" customHeight="1">
      <c r="P240" s="380"/>
      <c r="Q240" s="380"/>
      <c r="R240" s="483"/>
      <c r="S240" s="380"/>
      <c r="T240" s="380"/>
    </row>
    <row r="241" spans="16:20" ht="17.25" customHeight="1">
      <c r="P241" s="380"/>
      <c r="Q241" s="380"/>
      <c r="R241" s="483"/>
      <c r="S241" s="380"/>
      <c r="T241" s="380"/>
    </row>
    <row r="242" spans="16:20" ht="17.25" customHeight="1">
      <c r="P242" s="380"/>
      <c r="Q242" s="380"/>
      <c r="R242" s="483"/>
      <c r="S242" s="380"/>
      <c r="T242" s="380"/>
    </row>
    <row r="243" spans="16:20" ht="17.25" customHeight="1">
      <c r="P243" s="380"/>
      <c r="Q243" s="380"/>
      <c r="R243" s="483"/>
      <c r="S243" s="380"/>
      <c r="T243" s="380"/>
    </row>
    <row r="244" spans="15:20" ht="17.25" customHeight="1">
      <c r="O244" s="379"/>
      <c r="P244" s="380"/>
      <c r="Q244" s="380"/>
      <c r="R244" s="483"/>
      <c r="S244" s="380"/>
      <c r="T244" s="380"/>
    </row>
    <row r="245" spans="15:20" ht="17.25" customHeight="1">
      <c r="O245" s="481"/>
      <c r="P245" s="380"/>
      <c r="Q245" s="380"/>
      <c r="R245" s="483"/>
      <c r="S245" s="380"/>
      <c r="T245" s="380"/>
    </row>
    <row r="246" spans="16:20" ht="17.25" customHeight="1">
      <c r="P246" s="380"/>
      <c r="Q246" s="380"/>
      <c r="R246" s="483"/>
      <c r="S246" s="380"/>
      <c r="T246" s="380"/>
    </row>
    <row r="247" spans="15:20" ht="17.25" customHeight="1">
      <c r="O247" s="518"/>
      <c r="P247" s="380"/>
      <c r="Q247" s="380"/>
      <c r="R247" s="483"/>
      <c r="S247" s="380"/>
      <c r="T247" s="380"/>
    </row>
    <row r="248" spans="15:20" ht="17.25" customHeight="1">
      <c r="O248" s="475"/>
      <c r="P248" s="504"/>
      <c r="Q248" s="504"/>
      <c r="R248" s="477"/>
      <c r="S248" s="504"/>
      <c r="T248" s="504"/>
    </row>
    <row r="249" spans="15:20" ht="17.25" customHeight="1">
      <c r="O249" s="479"/>
      <c r="P249" s="504"/>
      <c r="Q249" s="504"/>
      <c r="R249" s="477"/>
      <c r="S249" s="504"/>
      <c r="T249" s="504"/>
    </row>
    <row r="250" spans="15:20" ht="17.25" customHeight="1">
      <c r="O250" s="481"/>
      <c r="P250" s="380"/>
      <c r="Q250" s="380"/>
      <c r="R250" s="483"/>
      <c r="S250" s="380"/>
      <c r="T250" s="380"/>
    </row>
    <row r="251" spans="15:20" ht="17.25" customHeight="1">
      <c r="O251" s="484"/>
      <c r="P251" s="380"/>
      <c r="Q251" s="380"/>
      <c r="R251" s="483"/>
      <c r="S251" s="380"/>
      <c r="T251" s="380"/>
    </row>
    <row r="252" spans="16:20" ht="17.25" customHeight="1">
      <c r="P252" s="380"/>
      <c r="Q252" s="380"/>
      <c r="R252" s="483"/>
      <c r="S252" s="380"/>
      <c r="T252" s="380"/>
    </row>
    <row r="253" spans="16:20" ht="17.25" customHeight="1">
      <c r="P253" s="380"/>
      <c r="Q253" s="380"/>
      <c r="R253" s="483"/>
      <c r="S253" s="380"/>
      <c r="T253" s="380"/>
    </row>
    <row r="254" spans="16:20" ht="17.25" customHeight="1">
      <c r="P254" s="380"/>
      <c r="Q254" s="380"/>
      <c r="R254" s="483"/>
      <c r="S254" s="380"/>
      <c r="T254" s="380"/>
    </row>
    <row r="255" spans="16:20" ht="17.25" customHeight="1">
      <c r="P255" s="380"/>
      <c r="Q255" s="380"/>
      <c r="R255" s="483"/>
      <c r="S255" s="380"/>
      <c r="T255" s="380"/>
    </row>
    <row r="256" spans="15:20" ht="17.25" customHeight="1">
      <c r="O256" s="379"/>
      <c r="P256" s="380"/>
      <c r="Q256" s="380"/>
      <c r="R256" s="483"/>
      <c r="S256" s="380"/>
      <c r="T256" s="380"/>
    </row>
    <row r="257" spans="15:20" ht="17.25" customHeight="1">
      <c r="O257" s="481"/>
      <c r="P257" s="380"/>
      <c r="Q257" s="380"/>
      <c r="R257" s="483"/>
      <c r="S257" s="380"/>
      <c r="T257" s="380"/>
    </row>
    <row r="258" spans="16:20" ht="17.25" customHeight="1">
      <c r="P258" s="380"/>
      <c r="Q258" s="380"/>
      <c r="R258" s="483"/>
      <c r="S258" s="380"/>
      <c r="T258" s="380"/>
    </row>
    <row r="259" spans="16:20" ht="17.25" customHeight="1">
      <c r="P259" s="380"/>
      <c r="Q259" s="380"/>
      <c r="R259" s="519"/>
      <c r="S259" s="380"/>
      <c r="T259" s="380"/>
    </row>
    <row r="260" spans="16:20" ht="17.25" customHeight="1">
      <c r="P260" s="380"/>
      <c r="Q260" s="380"/>
      <c r="R260" s="519"/>
      <c r="S260" s="380"/>
      <c r="T260" s="380"/>
    </row>
    <row r="261" spans="15:20" ht="17.25" customHeight="1">
      <c r="O261" s="520"/>
      <c r="P261" s="521"/>
      <c r="Q261" s="521"/>
      <c r="R261" s="522"/>
      <c r="S261" s="523"/>
      <c r="T261" s="523"/>
    </row>
    <row r="262" spans="15:20" ht="17.25" customHeight="1">
      <c r="O262" s="524"/>
      <c r="P262" s="521"/>
      <c r="Q262" s="521"/>
      <c r="R262" s="522"/>
      <c r="S262" s="525"/>
      <c r="T262" s="521"/>
    </row>
    <row r="263" spans="16:20" ht="17.25" customHeight="1">
      <c r="P263" s="380"/>
      <c r="Q263" s="380"/>
      <c r="R263" s="519"/>
      <c r="S263" s="380"/>
      <c r="T263" s="380"/>
    </row>
    <row r="264" spans="16:20" ht="17.25" customHeight="1">
      <c r="P264" s="380"/>
      <c r="Q264" s="380"/>
      <c r="R264" s="519"/>
      <c r="S264" s="380"/>
      <c r="T264" s="380"/>
    </row>
    <row r="265" spans="16:20" ht="17.25" customHeight="1">
      <c r="P265" s="380"/>
      <c r="Q265" s="380"/>
      <c r="R265" s="519"/>
      <c r="S265" s="380"/>
      <c r="T265" s="380"/>
    </row>
    <row r="266" spans="16:20" ht="17.25" customHeight="1">
      <c r="P266" s="380"/>
      <c r="Q266" s="380"/>
      <c r="R266" s="519"/>
      <c r="S266" s="380"/>
      <c r="T266" s="380"/>
    </row>
    <row r="267" spans="16:20" ht="17.25" customHeight="1">
      <c r="P267" s="380"/>
      <c r="Q267" s="380"/>
      <c r="R267" s="519"/>
      <c r="S267" s="380"/>
      <c r="T267" s="380"/>
    </row>
    <row r="268" spans="16:20" ht="17.25" customHeight="1">
      <c r="P268" s="380"/>
      <c r="Q268" s="380"/>
      <c r="R268" s="519"/>
      <c r="S268" s="380"/>
      <c r="T268" s="380"/>
    </row>
    <row r="269" spans="16:20" ht="17.25" customHeight="1">
      <c r="P269" s="380"/>
      <c r="Q269" s="380"/>
      <c r="R269" s="519"/>
      <c r="S269" s="380"/>
      <c r="T269" s="380"/>
    </row>
    <row r="270" spans="16:20" ht="17.25" customHeight="1">
      <c r="P270" s="380"/>
      <c r="Q270" s="380"/>
      <c r="R270" s="519"/>
      <c r="S270" s="380"/>
      <c r="T270" s="380"/>
    </row>
    <row r="271" spans="16:20" ht="17.25" customHeight="1">
      <c r="P271" s="380"/>
      <c r="Q271" s="380"/>
      <c r="R271" s="519"/>
      <c r="S271" s="380"/>
      <c r="T271" s="380"/>
    </row>
    <row r="272" spans="16:20" ht="17.25" customHeight="1">
      <c r="P272" s="380"/>
      <c r="Q272" s="380"/>
      <c r="R272" s="519"/>
      <c r="S272" s="380"/>
      <c r="T272" s="380"/>
    </row>
    <row r="273" spans="16:20" ht="17.25" customHeight="1">
      <c r="P273" s="380"/>
      <c r="Q273" s="380"/>
      <c r="R273" s="519"/>
      <c r="S273" s="380"/>
      <c r="T273" s="380"/>
    </row>
    <row r="274" spans="16:20" ht="17.25" customHeight="1">
      <c r="P274" s="380"/>
      <c r="Q274" s="380"/>
      <c r="R274" s="519"/>
      <c r="S274" s="380"/>
      <c r="T274" s="380"/>
    </row>
    <row r="275" spans="16:20" ht="17.25" customHeight="1">
      <c r="P275" s="380"/>
      <c r="Q275" s="380"/>
      <c r="R275" s="519"/>
      <c r="S275" s="380"/>
      <c r="T275" s="380"/>
    </row>
    <row r="276" spans="16:20" ht="17.25" customHeight="1">
      <c r="P276" s="380"/>
      <c r="Q276" s="380"/>
      <c r="R276" s="519"/>
      <c r="S276" s="380"/>
      <c r="T276" s="380"/>
    </row>
    <row r="277" spans="16:20" ht="17.25" customHeight="1">
      <c r="P277" s="380"/>
      <c r="Q277" s="380"/>
      <c r="R277" s="519"/>
      <c r="S277" s="380"/>
      <c r="T277" s="380"/>
    </row>
    <row r="278" spans="16:20" ht="17.25" customHeight="1">
      <c r="P278" s="380"/>
      <c r="Q278" s="380"/>
      <c r="R278" s="519"/>
      <c r="S278" s="380"/>
      <c r="T278" s="380"/>
    </row>
    <row r="279" spans="16:20" ht="17.25" customHeight="1">
      <c r="P279" s="380"/>
      <c r="Q279" s="380"/>
      <c r="R279" s="519"/>
      <c r="S279" s="380"/>
      <c r="T279" s="380"/>
    </row>
    <row r="280" spans="16:20" ht="17.25" customHeight="1">
      <c r="P280" s="380"/>
      <c r="Q280" s="380"/>
      <c r="R280" s="519"/>
      <c r="S280" s="380"/>
      <c r="T280" s="380"/>
    </row>
    <row r="281" spans="16:20" ht="17.25" customHeight="1">
      <c r="P281" s="380"/>
      <c r="Q281" s="380"/>
      <c r="R281" s="519"/>
      <c r="S281" s="380"/>
      <c r="T281" s="380"/>
    </row>
    <row r="282" spans="16:20" ht="17.25" customHeight="1">
      <c r="P282" s="380"/>
      <c r="Q282" s="380"/>
      <c r="R282" s="519"/>
      <c r="S282" s="380"/>
      <c r="T282" s="380"/>
    </row>
    <row r="283" spans="16:20" ht="17.25" customHeight="1">
      <c r="P283" s="380"/>
      <c r="Q283" s="380"/>
      <c r="R283" s="519"/>
      <c r="S283" s="380"/>
      <c r="T283" s="380"/>
    </row>
    <row r="284" spans="16:20" ht="17.25" customHeight="1">
      <c r="P284" s="380"/>
      <c r="Q284" s="380"/>
      <c r="R284" s="519"/>
      <c r="S284" s="380"/>
      <c r="T284" s="380"/>
    </row>
    <row r="285" spans="16:20" ht="17.25" customHeight="1">
      <c r="P285" s="380"/>
      <c r="Q285" s="380"/>
      <c r="R285" s="519"/>
      <c r="S285" s="380"/>
      <c r="T285" s="380"/>
    </row>
    <row r="286" spans="16:20" ht="17.25" customHeight="1">
      <c r="P286" s="380"/>
      <c r="Q286" s="380"/>
      <c r="R286" s="519"/>
      <c r="S286" s="380"/>
      <c r="T286" s="380"/>
    </row>
    <row r="287" spans="16:20" ht="17.25" customHeight="1">
      <c r="P287" s="380"/>
      <c r="Q287" s="380"/>
      <c r="R287" s="519"/>
      <c r="S287" s="380"/>
      <c r="T287" s="380"/>
    </row>
    <row r="288" spans="16:20" ht="17.25" customHeight="1">
      <c r="P288" s="380"/>
      <c r="Q288" s="380"/>
      <c r="R288" s="519"/>
      <c r="S288" s="380"/>
      <c r="T288" s="380"/>
    </row>
    <row r="289" spans="16:20" ht="17.25" customHeight="1">
      <c r="P289" s="380"/>
      <c r="Q289" s="380"/>
      <c r="R289" s="519"/>
      <c r="S289" s="380"/>
      <c r="T289" s="380"/>
    </row>
    <row r="290" spans="16:20" ht="17.25" customHeight="1">
      <c r="P290" s="380"/>
      <c r="Q290" s="380"/>
      <c r="R290" s="519"/>
      <c r="S290" s="380"/>
      <c r="T290" s="380"/>
    </row>
    <row r="291" spans="16:20" ht="17.25" customHeight="1">
      <c r="P291" s="380"/>
      <c r="Q291" s="380"/>
      <c r="R291" s="519"/>
      <c r="S291" s="380"/>
      <c r="T291" s="380"/>
    </row>
    <row r="292" spans="16:20" ht="17.25" customHeight="1">
      <c r="P292" s="380"/>
      <c r="Q292" s="380"/>
      <c r="R292" s="519"/>
      <c r="S292" s="380"/>
      <c r="T292" s="380"/>
    </row>
    <row r="293" spans="16:20" ht="17.25" customHeight="1">
      <c r="P293" s="380"/>
      <c r="Q293" s="380"/>
      <c r="R293" s="519"/>
      <c r="S293" s="380"/>
      <c r="T293" s="380"/>
    </row>
    <row r="294" spans="16:20" ht="17.25" customHeight="1">
      <c r="P294" s="380"/>
      <c r="Q294" s="380"/>
      <c r="R294" s="519"/>
      <c r="S294" s="380"/>
      <c r="T294" s="380"/>
    </row>
    <row r="295" spans="16:20" ht="17.25" customHeight="1">
      <c r="P295" s="380"/>
      <c r="Q295" s="380"/>
      <c r="R295" s="519"/>
      <c r="S295" s="380"/>
      <c r="T295" s="380"/>
    </row>
    <row r="296" spans="16:20" ht="17.25" customHeight="1">
      <c r="P296" s="380"/>
      <c r="Q296" s="380"/>
      <c r="R296" s="519"/>
      <c r="S296" s="380"/>
      <c r="T296" s="380"/>
    </row>
    <row r="297" spans="16:20" ht="17.25" customHeight="1">
      <c r="P297" s="380"/>
      <c r="Q297" s="380"/>
      <c r="R297" s="519"/>
      <c r="S297" s="380"/>
      <c r="T297" s="380"/>
    </row>
    <row r="298" spans="16:20" ht="17.25" customHeight="1">
      <c r="P298" s="380"/>
      <c r="Q298" s="380"/>
      <c r="R298" s="519"/>
      <c r="S298" s="380"/>
      <c r="T298" s="380"/>
    </row>
    <row r="299" spans="16:20" ht="17.25" customHeight="1">
      <c r="P299" s="380"/>
      <c r="Q299" s="380"/>
      <c r="R299" s="519"/>
      <c r="S299" s="380"/>
      <c r="T299" s="380"/>
    </row>
    <row r="300" spans="16:20" ht="17.25" customHeight="1">
      <c r="P300" s="380"/>
      <c r="Q300" s="380"/>
      <c r="R300" s="519"/>
      <c r="S300" s="380"/>
      <c r="T300" s="380"/>
    </row>
    <row r="301" spans="16:20" ht="17.25" customHeight="1">
      <c r="P301" s="380"/>
      <c r="Q301" s="380"/>
      <c r="R301" s="519"/>
      <c r="S301" s="380"/>
      <c r="T301" s="380"/>
    </row>
    <row r="302" spans="16:20" ht="17.25" customHeight="1">
      <c r="P302" s="380"/>
      <c r="Q302" s="380"/>
      <c r="R302" s="519"/>
      <c r="S302" s="380"/>
      <c r="T302" s="380"/>
    </row>
    <row r="303" spans="16:20" ht="17.25" customHeight="1">
      <c r="P303" s="380"/>
      <c r="Q303" s="380"/>
      <c r="R303" s="519"/>
      <c r="S303" s="380"/>
      <c r="T303" s="380"/>
    </row>
    <row r="304" spans="16:20" ht="17.25" customHeight="1">
      <c r="P304" s="380"/>
      <c r="Q304" s="380"/>
      <c r="R304" s="519"/>
      <c r="S304" s="380"/>
      <c r="T304" s="380"/>
    </row>
    <row r="305" spans="16:20" ht="17.25" customHeight="1">
      <c r="P305" s="380"/>
      <c r="Q305" s="380"/>
      <c r="R305" s="519"/>
      <c r="S305" s="380"/>
      <c r="T305" s="380"/>
    </row>
    <row r="306" spans="16:20" ht="17.25" customHeight="1">
      <c r="P306" s="380"/>
      <c r="Q306" s="380"/>
      <c r="R306" s="519"/>
      <c r="S306" s="380"/>
      <c r="T306" s="380"/>
    </row>
    <row r="307" spans="16:20" ht="17.25" customHeight="1">
      <c r="P307" s="380"/>
      <c r="Q307" s="380"/>
      <c r="R307" s="519"/>
      <c r="S307" s="380"/>
      <c r="T307" s="380"/>
    </row>
    <row r="308" spans="16:20" ht="17.25" customHeight="1">
      <c r="P308" s="380"/>
      <c r="Q308" s="380"/>
      <c r="R308" s="519"/>
      <c r="S308" s="380"/>
      <c r="T308" s="380"/>
    </row>
    <row r="309" spans="16:20" ht="17.25" customHeight="1">
      <c r="P309" s="380"/>
      <c r="Q309" s="380"/>
      <c r="R309" s="519"/>
      <c r="S309" s="380"/>
      <c r="T309" s="380"/>
    </row>
    <row r="310" spans="16:20" ht="17.25" customHeight="1">
      <c r="P310" s="380"/>
      <c r="Q310" s="380"/>
      <c r="R310" s="519"/>
      <c r="S310" s="380"/>
      <c r="T310" s="380"/>
    </row>
    <row r="311" spans="16:20" ht="17.25" customHeight="1">
      <c r="P311" s="380"/>
      <c r="Q311" s="380"/>
      <c r="R311" s="519"/>
      <c r="S311" s="380"/>
      <c r="T311" s="380"/>
    </row>
    <row r="312" spans="16:20" ht="17.25" customHeight="1">
      <c r="P312" s="380"/>
      <c r="Q312" s="380"/>
      <c r="R312" s="519"/>
      <c r="S312" s="380"/>
      <c r="T312" s="380"/>
    </row>
    <row r="313" spans="16:20" ht="17.25" customHeight="1">
      <c r="P313" s="380"/>
      <c r="Q313" s="380"/>
      <c r="R313" s="519"/>
      <c r="S313" s="380"/>
      <c r="T313" s="380"/>
    </row>
    <row r="314" spans="16:20" ht="17.25" customHeight="1">
      <c r="P314" s="380"/>
      <c r="Q314" s="380"/>
      <c r="R314" s="519"/>
      <c r="S314" s="380"/>
      <c r="T314" s="380"/>
    </row>
    <row r="315" spans="16:20" ht="17.25" customHeight="1">
      <c r="P315" s="380"/>
      <c r="Q315" s="380"/>
      <c r="R315" s="519"/>
      <c r="S315" s="380"/>
      <c r="T315" s="380"/>
    </row>
    <row r="316" spans="16:20" ht="17.25" customHeight="1">
      <c r="P316" s="380"/>
      <c r="Q316" s="380"/>
      <c r="R316" s="519"/>
      <c r="S316" s="380"/>
      <c r="T316" s="380"/>
    </row>
    <row r="317" spans="16:20" ht="17.25" customHeight="1">
      <c r="P317" s="380"/>
      <c r="Q317" s="380"/>
      <c r="R317" s="519"/>
      <c r="S317" s="380"/>
      <c r="T317" s="380"/>
    </row>
    <row r="318" spans="16:20" ht="17.25" customHeight="1">
      <c r="P318" s="380"/>
      <c r="Q318" s="380"/>
      <c r="R318" s="519"/>
      <c r="S318" s="380"/>
      <c r="T318" s="380"/>
    </row>
    <row r="319" spans="16:20" ht="17.25" customHeight="1">
      <c r="P319" s="380"/>
      <c r="Q319" s="380"/>
      <c r="R319" s="519"/>
      <c r="S319" s="380"/>
      <c r="T319" s="380"/>
    </row>
    <row r="320" spans="16:20" ht="17.25" customHeight="1">
      <c r="P320" s="380"/>
      <c r="Q320" s="380"/>
      <c r="R320" s="519"/>
      <c r="S320" s="380"/>
      <c r="T320" s="380"/>
    </row>
    <row r="321" spans="16:20" ht="17.25" customHeight="1">
      <c r="P321" s="380"/>
      <c r="Q321" s="380"/>
      <c r="R321" s="519"/>
      <c r="S321" s="380"/>
      <c r="T321" s="380"/>
    </row>
    <row r="322" spans="16:20" ht="17.25" customHeight="1">
      <c r="P322" s="380"/>
      <c r="Q322" s="380"/>
      <c r="R322" s="519"/>
      <c r="S322" s="380"/>
      <c r="T322" s="380"/>
    </row>
    <row r="323" spans="16:20" ht="17.25" customHeight="1">
      <c r="P323" s="380"/>
      <c r="Q323" s="380"/>
      <c r="R323" s="519"/>
      <c r="S323" s="380"/>
      <c r="T323" s="380"/>
    </row>
    <row r="324" spans="16:20" ht="17.25" customHeight="1">
      <c r="P324" s="380"/>
      <c r="Q324" s="380"/>
      <c r="R324" s="519"/>
      <c r="S324" s="380"/>
      <c r="T324" s="380"/>
    </row>
    <row r="325" spans="16:20" ht="17.25" customHeight="1">
      <c r="P325" s="380"/>
      <c r="Q325" s="380"/>
      <c r="R325" s="519"/>
      <c r="S325" s="380"/>
      <c r="T325" s="380"/>
    </row>
    <row r="326" spans="16:20" ht="17.25" customHeight="1">
      <c r="P326" s="380"/>
      <c r="Q326" s="380"/>
      <c r="R326" s="519"/>
      <c r="S326" s="380"/>
      <c r="T326" s="380"/>
    </row>
    <row r="327" spans="16:20" ht="17.25" customHeight="1">
      <c r="P327" s="380"/>
      <c r="Q327" s="380"/>
      <c r="R327" s="519"/>
      <c r="S327" s="380"/>
      <c r="T327" s="380"/>
    </row>
    <row r="328" spans="16:20" ht="17.25" customHeight="1">
      <c r="P328" s="380"/>
      <c r="Q328" s="380"/>
      <c r="R328" s="519"/>
      <c r="S328" s="380"/>
      <c r="T328" s="380"/>
    </row>
    <row r="329" spans="16:20" ht="17.25" customHeight="1">
      <c r="P329" s="380"/>
      <c r="Q329" s="380"/>
      <c r="R329" s="519"/>
      <c r="S329" s="380"/>
      <c r="T329" s="380"/>
    </row>
    <row r="330" spans="16:20" ht="17.25" customHeight="1">
      <c r="P330" s="380"/>
      <c r="Q330" s="380"/>
      <c r="R330" s="519"/>
      <c r="S330" s="380"/>
      <c r="T330" s="380"/>
    </row>
    <row r="331" spans="16:20" ht="17.25" customHeight="1">
      <c r="P331" s="380"/>
      <c r="Q331" s="380"/>
      <c r="R331" s="519"/>
      <c r="S331" s="380"/>
      <c r="T331" s="380"/>
    </row>
    <row r="332" spans="16:20" ht="17.25" customHeight="1">
      <c r="P332" s="380"/>
      <c r="Q332" s="380"/>
      <c r="R332" s="519"/>
      <c r="S332" s="380"/>
      <c r="T332" s="380"/>
    </row>
    <row r="333" spans="16:20" ht="17.25" customHeight="1">
      <c r="P333" s="380"/>
      <c r="Q333" s="380"/>
      <c r="R333" s="519"/>
      <c r="S333" s="380"/>
      <c r="T333" s="380"/>
    </row>
    <row r="334" spans="16:20" ht="17.25" customHeight="1">
      <c r="P334" s="380"/>
      <c r="Q334" s="380"/>
      <c r="R334" s="519"/>
      <c r="S334" s="380"/>
      <c r="T334" s="380"/>
    </row>
    <row r="335" spans="16:20" ht="17.25" customHeight="1">
      <c r="P335" s="380"/>
      <c r="Q335" s="380"/>
      <c r="R335" s="519"/>
      <c r="S335" s="380"/>
      <c r="T335" s="380"/>
    </row>
    <row r="336" spans="16:20" ht="17.25" customHeight="1">
      <c r="P336" s="380"/>
      <c r="Q336" s="380"/>
      <c r="R336" s="519"/>
      <c r="S336" s="380"/>
      <c r="T336" s="380"/>
    </row>
    <row r="337" spans="16:20" ht="17.25" customHeight="1">
      <c r="P337" s="380"/>
      <c r="Q337" s="380"/>
      <c r="R337" s="519"/>
      <c r="S337" s="380"/>
      <c r="T337" s="380"/>
    </row>
    <row r="338" spans="16:20" ht="17.25" customHeight="1">
      <c r="P338" s="380"/>
      <c r="Q338" s="380"/>
      <c r="R338" s="519"/>
      <c r="S338" s="380"/>
      <c r="T338" s="380"/>
    </row>
    <row r="339" spans="16:20" ht="17.25" customHeight="1">
      <c r="P339" s="380"/>
      <c r="Q339" s="380"/>
      <c r="R339" s="519"/>
      <c r="S339" s="380"/>
      <c r="T339" s="380"/>
    </row>
    <row r="340" spans="16:20" ht="17.25" customHeight="1">
      <c r="P340" s="380"/>
      <c r="Q340" s="380"/>
      <c r="R340" s="519"/>
      <c r="S340" s="380"/>
      <c r="T340" s="380"/>
    </row>
    <row r="341" spans="16:20" ht="17.25" customHeight="1">
      <c r="P341" s="380"/>
      <c r="Q341" s="380"/>
      <c r="R341" s="519"/>
      <c r="S341" s="380"/>
      <c r="T341" s="380"/>
    </row>
    <row r="342" spans="16:20" ht="17.25" customHeight="1">
      <c r="P342" s="380"/>
      <c r="Q342" s="380"/>
      <c r="R342" s="519"/>
      <c r="S342" s="380"/>
      <c r="T342" s="380"/>
    </row>
    <row r="343" spans="16:20" ht="17.25" customHeight="1">
      <c r="P343" s="380"/>
      <c r="Q343" s="380"/>
      <c r="R343" s="519"/>
      <c r="S343" s="380"/>
      <c r="T343" s="380"/>
    </row>
    <row r="344" spans="16:20" ht="17.25" customHeight="1">
      <c r="P344" s="380"/>
      <c r="Q344" s="380"/>
      <c r="R344" s="519"/>
      <c r="S344" s="380"/>
      <c r="T344" s="380"/>
    </row>
    <row r="345" spans="16:20" ht="17.25" customHeight="1">
      <c r="P345" s="380"/>
      <c r="Q345" s="380"/>
      <c r="R345" s="519"/>
      <c r="S345" s="380"/>
      <c r="T345" s="380"/>
    </row>
    <row r="346" spans="16:20" ht="17.25" customHeight="1">
      <c r="P346" s="380"/>
      <c r="Q346" s="380"/>
      <c r="R346" s="519"/>
      <c r="S346" s="380"/>
      <c r="T346" s="380"/>
    </row>
    <row r="347" spans="16:20" ht="17.25" customHeight="1">
      <c r="P347" s="380"/>
      <c r="Q347" s="380"/>
      <c r="R347" s="519"/>
      <c r="S347" s="380"/>
      <c r="T347" s="380"/>
    </row>
    <row r="348" spans="16:20" ht="17.25" customHeight="1">
      <c r="P348" s="380"/>
      <c r="Q348" s="380"/>
      <c r="R348" s="519"/>
      <c r="S348" s="380"/>
      <c r="T348" s="380"/>
    </row>
    <row r="349" spans="16:20" ht="17.25" customHeight="1">
      <c r="P349" s="380"/>
      <c r="Q349" s="380"/>
      <c r="R349" s="519"/>
      <c r="S349" s="380"/>
      <c r="T349" s="380"/>
    </row>
    <row r="350" spans="16:20" ht="17.25" customHeight="1">
      <c r="P350" s="380"/>
      <c r="Q350" s="380"/>
      <c r="R350" s="519"/>
      <c r="S350" s="380"/>
      <c r="T350" s="380"/>
    </row>
    <row r="351" spans="16:20" ht="17.25" customHeight="1">
      <c r="P351" s="380"/>
      <c r="Q351" s="380"/>
      <c r="R351" s="519"/>
      <c r="S351" s="380"/>
      <c r="T351" s="380"/>
    </row>
    <row r="352" spans="16:20" ht="17.25" customHeight="1">
      <c r="P352" s="380"/>
      <c r="Q352" s="380"/>
      <c r="R352" s="519"/>
      <c r="S352" s="380"/>
      <c r="T352" s="380"/>
    </row>
    <row r="353" spans="16:20" ht="17.25" customHeight="1">
      <c r="P353" s="380"/>
      <c r="Q353" s="380"/>
      <c r="R353" s="519"/>
      <c r="S353" s="380"/>
      <c r="T353" s="380"/>
    </row>
    <row r="354" spans="16:20" ht="17.25" customHeight="1">
      <c r="P354" s="380"/>
      <c r="Q354" s="380"/>
      <c r="R354" s="519"/>
      <c r="S354" s="380"/>
      <c r="T354" s="380"/>
    </row>
    <row r="355" spans="16:20" ht="17.25" customHeight="1">
      <c r="P355" s="380"/>
      <c r="Q355" s="380"/>
      <c r="R355" s="519"/>
      <c r="S355" s="380"/>
      <c r="T355" s="380"/>
    </row>
    <row r="356" spans="16:20" ht="17.25" customHeight="1">
      <c r="P356" s="380"/>
      <c r="Q356" s="380"/>
      <c r="R356" s="519"/>
      <c r="S356" s="380"/>
      <c r="T356" s="380"/>
    </row>
    <row r="357" spans="16:20" ht="17.25" customHeight="1">
      <c r="P357" s="380"/>
      <c r="Q357" s="380"/>
      <c r="R357" s="519"/>
      <c r="S357" s="380"/>
      <c r="T357" s="380"/>
    </row>
    <row r="358" spans="16:20" ht="17.25" customHeight="1">
      <c r="P358" s="380"/>
      <c r="Q358" s="380"/>
      <c r="R358" s="519"/>
      <c r="S358" s="380"/>
      <c r="T358" s="380"/>
    </row>
    <row r="359" spans="16:20" ht="17.25" customHeight="1">
      <c r="P359" s="380"/>
      <c r="Q359" s="380"/>
      <c r="R359" s="519"/>
      <c r="S359" s="380"/>
      <c r="T359" s="380"/>
    </row>
    <row r="360" spans="16:20" ht="17.25" customHeight="1">
      <c r="P360" s="380"/>
      <c r="Q360" s="380"/>
      <c r="R360" s="519"/>
      <c r="S360" s="380"/>
      <c r="T360" s="380"/>
    </row>
    <row r="361" spans="16:20" ht="17.25" customHeight="1">
      <c r="P361" s="380"/>
      <c r="Q361" s="380"/>
      <c r="R361" s="519"/>
      <c r="S361" s="380"/>
      <c r="T361" s="380"/>
    </row>
    <row r="362" spans="16:20" ht="17.25" customHeight="1">
      <c r="P362" s="380"/>
      <c r="Q362" s="380"/>
      <c r="R362" s="519"/>
      <c r="S362" s="380"/>
      <c r="T362" s="380"/>
    </row>
    <row r="363" spans="16:20" ht="17.25" customHeight="1">
      <c r="P363" s="380"/>
      <c r="Q363" s="380"/>
      <c r="R363" s="519"/>
      <c r="S363" s="380"/>
      <c r="T363" s="380"/>
    </row>
    <row r="364" spans="16:20" ht="17.25" customHeight="1">
      <c r="P364" s="380"/>
      <c r="Q364" s="380"/>
      <c r="R364" s="519"/>
      <c r="S364" s="380"/>
      <c r="T364" s="380"/>
    </row>
    <row r="365" spans="16:20" ht="17.25" customHeight="1">
      <c r="P365" s="380"/>
      <c r="Q365" s="380"/>
      <c r="R365" s="519"/>
      <c r="S365" s="380"/>
      <c r="T365" s="380"/>
    </row>
    <row r="366" spans="16:20" ht="17.25" customHeight="1">
      <c r="P366" s="380"/>
      <c r="Q366" s="380"/>
      <c r="R366" s="519"/>
      <c r="S366" s="380"/>
      <c r="T366" s="380"/>
    </row>
    <row r="367" spans="16:20" ht="17.25" customHeight="1">
      <c r="P367" s="380"/>
      <c r="Q367" s="380"/>
      <c r="R367" s="519"/>
      <c r="S367" s="380"/>
      <c r="T367" s="380"/>
    </row>
    <row r="368" spans="16:20" ht="17.25" customHeight="1">
      <c r="P368" s="380"/>
      <c r="Q368" s="380"/>
      <c r="R368" s="519"/>
      <c r="S368" s="380"/>
      <c r="T368" s="380"/>
    </row>
    <row r="369" spans="16:20" ht="17.25" customHeight="1">
      <c r="P369" s="380"/>
      <c r="Q369" s="380"/>
      <c r="R369" s="519"/>
      <c r="S369" s="380"/>
      <c r="T369" s="380"/>
    </row>
    <row r="370" spans="16:20" ht="17.25" customHeight="1">
      <c r="P370" s="380"/>
      <c r="Q370" s="380"/>
      <c r="R370" s="519"/>
      <c r="S370" s="380"/>
      <c r="T370" s="380"/>
    </row>
    <row r="371" spans="16:20" ht="17.25" customHeight="1">
      <c r="P371" s="380"/>
      <c r="Q371" s="380"/>
      <c r="R371" s="519"/>
      <c r="S371" s="380"/>
      <c r="T371" s="380"/>
    </row>
    <row r="372" spans="16:20" ht="17.25" customHeight="1">
      <c r="P372" s="380"/>
      <c r="Q372" s="380"/>
      <c r="R372" s="519"/>
      <c r="S372" s="380"/>
      <c r="T372" s="380"/>
    </row>
    <row r="373" spans="16:20" ht="17.25" customHeight="1">
      <c r="P373" s="380"/>
      <c r="Q373" s="380"/>
      <c r="R373" s="519"/>
      <c r="S373" s="380"/>
      <c r="T373" s="380"/>
    </row>
    <row r="374" spans="16:20" ht="17.25" customHeight="1">
      <c r="P374" s="380"/>
      <c r="Q374" s="380"/>
      <c r="R374" s="519"/>
      <c r="S374" s="380"/>
      <c r="T374" s="380"/>
    </row>
    <row r="375" spans="16:20" ht="17.25" customHeight="1">
      <c r="P375" s="380"/>
      <c r="Q375" s="380"/>
      <c r="R375" s="519"/>
      <c r="S375" s="380"/>
      <c r="T375" s="380"/>
    </row>
    <row r="376" spans="16:20" ht="17.25" customHeight="1">
      <c r="P376" s="380"/>
      <c r="Q376" s="380"/>
      <c r="R376" s="519"/>
      <c r="S376" s="380"/>
      <c r="T376" s="380"/>
    </row>
    <row r="377" spans="16:20" ht="17.25" customHeight="1">
      <c r="P377" s="380"/>
      <c r="Q377" s="380"/>
      <c r="R377" s="519"/>
      <c r="S377" s="380"/>
      <c r="T377" s="380"/>
    </row>
    <row r="378" spans="16:20" ht="17.25" customHeight="1">
      <c r="P378" s="380"/>
      <c r="Q378" s="380"/>
      <c r="R378" s="519"/>
      <c r="S378" s="380"/>
      <c r="T378" s="380"/>
    </row>
    <row r="379" spans="16:20" ht="17.25" customHeight="1">
      <c r="P379" s="380"/>
      <c r="Q379" s="380"/>
      <c r="R379" s="519"/>
      <c r="S379" s="380"/>
      <c r="T379" s="380"/>
    </row>
    <row r="380" spans="16:20" ht="17.25" customHeight="1">
      <c r="P380" s="380"/>
      <c r="Q380" s="380"/>
      <c r="R380" s="519"/>
      <c r="S380" s="380"/>
      <c r="T380" s="380"/>
    </row>
    <row r="381" spans="16:20" ht="17.25" customHeight="1">
      <c r="P381" s="380"/>
      <c r="Q381" s="380"/>
      <c r="R381" s="519"/>
      <c r="S381" s="380"/>
      <c r="T381" s="380"/>
    </row>
    <row r="382" spans="16:20" ht="17.25" customHeight="1">
      <c r="P382" s="380"/>
      <c r="Q382" s="380"/>
      <c r="R382" s="519"/>
      <c r="S382" s="380"/>
      <c r="T382" s="380"/>
    </row>
    <row r="383" spans="16:20" ht="17.25" customHeight="1">
      <c r="P383" s="380"/>
      <c r="Q383" s="380"/>
      <c r="R383" s="519"/>
      <c r="S383" s="380"/>
      <c r="T383" s="380"/>
    </row>
    <row r="384" spans="16:20" ht="17.25" customHeight="1">
      <c r="P384" s="380"/>
      <c r="Q384" s="380"/>
      <c r="R384" s="519"/>
      <c r="S384" s="380"/>
      <c r="T384" s="380"/>
    </row>
    <row r="385" spans="16:20" ht="17.25" customHeight="1">
      <c r="P385" s="380"/>
      <c r="Q385" s="380"/>
      <c r="R385" s="519"/>
      <c r="S385" s="380"/>
      <c r="T385" s="380"/>
    </row>
    <row r="386" spans="16:20" ht="17.25" customHeight="1">
      <c r="P386" s="380"/>
      <c r="Q386" s="380"/>
      <c r="R386" s="519"/>
      <c r="S386" s="380"/>
      <c r="T386" s="380"/>
    </row>
    <row r="387" spans="16:20" ht="17.25" customHeight="1">
      <c r="P387" s="380"/>
      <c r="Q387" s="380"/>
      <c r="R387" s="519"/>
      <c r="S387" s="380"/>
      <c r="T387" s="380"/>
    </row>
    <row r="388" spans="16:20" ht="17.25" customHeight="1">
      <c r="P388" s="380"/>
      <c r="Q388" s="380"/>
      <c r="R388" s="519"/>
      <c r="S388" s="380"/>
      <c r="T388" s="380"/>
    </row>
    <row r="389" spans="16:20" ht="17.25" customHeight="1">
      <c r="P389" s="380"/>
      <c r="Q389" s="380"/>
      <c r="R389" s="519"/>
      <c r="S389" s="380"/>
      <c r="T389" s="380"/>
    </row>
    <row r="390" spans="16:20" ht="17.25" customHeight="1">
      <c r="P390" s="380"/>
      <c r="Q390" s="380"/>
      <c r="R390" s="519"/>
      <c r="S390" s="380"/>
      <c r="T390" s="380"/>
    </row>
    <row r="391" spans="16:20" ht="17.25" customHeight="1">
      <c r="P391" s="380"/>
      <c r="Q391" s="380"/>
      <c r="R391" s="519"/>
      <c r="S391" s="380"/>
      <c r="T391" s="380"/>
    </row>
    <row r="392" spans="16:20" ht="17.25" customHeight="1">
      <c r="P392" s="380"/>
      <c r="Q392" s="380"/>
      <c r="R392" s="519"/>
      <c r="S392" s="380"/>
      <c r="T392" s="380"/>
    </row>
    <row r="393" spans="16:20" ht="17.25" customHeight="1">
      <c r="P393" s="380"/>
      <c r="Q393" s="380"/>
      <c r="R393" s="519"/>
      <c r="S393" s="380"/>
      <c r="T393" s="380"/>
    </row>
    <row r="394" spans="16:20" ht="17.25" customHeight="1">
      <c r="P394" s="380"/>
      <c r="Q394" s="380"/>
      <c r="R394" s="519"/>
      <c r="S394" s="380"/>
      <c r="T394" s="380"/>
    </row>
    <row r="395" spans="16:20" ht="17.25" customHeight="1">
      <c r="P395" s="380"/>
      <c r="Q395" s="380"/>
      <c r="R395" s="519"/>
      <c r="S395" s="380"/>
      <c r="T395" s="380"/>
    </row>
    <row r="396" spans="16:20" ht="17.25" customHeight="1">
      <c r="P396" s="380"/>
      <c r="Q396" s="380"/>
      <c r="R396" s="519"/>
      <c r="S396" s="380"/>
      <c r="T396" s="380"/>
    </row>
    <row r="397" spans="16:20" ht="17.25" customHeight="1">
      <c r="P397" s="380"/>
      <c r="Q397" s="380"/>
      <c r="R397" s="519"/>
      <c r="S397" s="380"/>
      <c r="T397" s="380"/>
    </row>
    <row r="398" spans="16:20" ht="17.25" customHeight="1">
      <c r="P398" s="380"/>
      <c r="Q398" s="380"/>
      <c r="R398" s="519"/>
      <c r="S398" s="380"/>
      <c r="T398" s="380"/>
    </row>
    <row r="399" spans="16:20" ht="17.25" customHeight="1">
      <c r="P399" s="380"/>
      <c r="Q399" s="380"/>
      <c r="R399" s="519"/>
      <c r="S399" s="380"/>
      <c r="T399" s="380"/>
    </row>
    <row r="400" spans="16:20" ht="17.25" customHeight="1">
      <c r="P400" s="380"/>
      <c r="Q400" s="380"/>
      <c r="R400" s="519"/>
      <c r="S400" s="380"/>
      <c r="T400" s="380"/>
    </row>
    <row r="401" spans="16:20" ht="17.25" customHeight="1">
      <c r="P401" s="380"/>
      <c r="Q401" s="380"/>
      <c r="R401" s="519"/>
      <c r="S401" s="380"/>
      <c r="T401" s="380"/>
    </row>
    <row r="402" spans="16:20" ht="17.25" customHeight="1">
      <c r="P402" s="380"/>
      <c r="Q402" s="380"/>
      <c r="R402" s="519"/>
      <c r="S402" s="380"/>
      <c r="T402" s="380"/>
    </row>
    <row r="403" spans="16:20" ht="17.25" customHeight="1">
      <c r="P403" s="380"/>
      <c r="Q403" s="380"/>
      <c r="R403" s="519"/>
      <c r="S403" s="380"/>
      <c r="T403" s="380"/>
    </row>
    <row r="404" spans="16:20" ht="17.25" customHeight="1">
      <c r="P404" s="380"/>
      <c r="Q404" s="380"/>
      <c r="R404" s="519"/>
      <c r="S404" s="380"/>
      <c r="T404" s="380"/>
    </row>
    <row r="405" spans="16:20" ht="17.25" customHeight="1">
      <c r="P405" s="380"/>
      <c r="Q405" s="380"/>
      <c r="R405" s="519"/>
      <c r="S405" s="380"/>
      <c r="T405" s="380"/>
    </row>
    <row r="406" spans="16:20" ht="17.25" customHeight="1">
      <c r="P406" s="380"/>
      <c r="Q406" s="380"/>
      <c r="R406" s="519"/>
      <c r="S406" s="380"/>
      <c r="T406" s="380"/>
    </row>
    <row r="407" spans="16:20" ht="17.25" customHeight="1">
      <c r="P407" s="380"/>
      <c r="Q407" s="380"/>
      <c r="R407" s="519"/>
      <c r="S407" s="380"/>
      <c r="T407" s="380"/>
    </row>
    <row r="408" spans="16:20" ht="17.25" customHeight="1">
      <c r="P408" s="380"/>
      <c r="Q408" s="380"/>
      <c r="R408" s="519"/>
      <c r="S408" s="380"/>
      <c r="T408" s="380"/>
    </row>
    <row r="409" spans="16:20" ht="17.25" customHeight="1">
      <c r="P409" s="380"/>
      <c r="Q409" s="380"/>
      <c r="R409" s="519"/>
      <c r="S409" s="380"/>
      <c r="T409" s="380"/>
    </row>
    <row r="410" spans="16:20" ht="17.25" customHeight="1">
      <c r="P410" s="380"/>
      <c r="Q410" s="380"/>
      <c r="R410" s="519"/>
      <c r="S410" s="380"/>
      <c r="T410" s="380"/>
    </row>
    <row r="411" spans="16:20" ht="17.25" customHeight="1">
      <c r="P411" s="380"/>
      <c r="Q411" s="380"/>
      <c r="R411" s="519"/>
      <c r="S411" s="380"/>
      <c r="T411" s="380"/>
    </row>
    <row r="412" spans="16:20" ht="17.25" customHeight="1">
      <c r="P412" s="380"/>
      <c r="Q412" s="380"/>
      <c r="R412" s="519"/>
      <c r="S412" s="380"/>
      <c r="T412" s="380"/>
    </row>
    <row r="413" spans="16:20" ht="17.25" customHeight="1">
      <c r="P413" s="380"/>
      <c r="Q413" s="380"/>
      <c r="R413" s="519"/>
      <c r="S413" s="380"/>
      <c r="T413" s="380"/>
    </row>
    <row r="414" spans="16:20" ht="17.25" customHeight="1">
      <c r="P414" s="380"/>
      <c r="Q414" s="380"/>
      <c r="R414" s="519"/>
      <c r="S414" s="380"/>
      <c r="T414" s="380"/>
    </row>
    <row r="415" spans="16:20" ht="17.25" customHeight="1">
      <c r="P415" s="380"/>
      <c r="Q415" s="380"/>
      <c r="R415" s="519"/>
      <c r="S415" s="380"/>
      <c r="T415" s="380"/>
    </row>
    <row r="416" spans="16:20" ht="17.25" customHeight="1">
      <c r="P416" s="380"/>
      <c r="Q416" s="380"/>
      <c r="R416" s="519"/>
      <c r="S416" s="380"/>
      <c r="T416" s="380"/>
    </row>
    <row r="417" spans="16:20" ht="17.25" customHeight="1">
      <c r="P417" s="380"/>
      <c r="Q417" s="380"/>
      <c r="R417" s="519"/>
      <c r="S417" s="380"/>
      <c r="T417" s="380"/>
    </row>
    <row r="418" spans="16:20" ht="17.25" customHeight="1">
      <c r="P418" s="380"/>
      <c r="Q418" s="380"/>
      <c r="R418" s="519"/>
      <c r="S418" s="380"/>
      <c r="T418" s="380"/>
    </row>
    <row r="419" spans="16:20" ht="17.25" customHeight="1">
      <c r="P419" s="380"/>
      <c r="Q419" s="380"/>
      <c r="R419" s="519"/>
      <c r="S419" s="380"/>
      <c r="T419" s="380"/>
    </row>
    <row r="420" spans="16:20" ht="17.25" customHeight="1">
      <c r="P420" s="380"/>
      <c r="Q420" s="380"/>
      <c r="R420" s="519"/>
      <c r="S420" s="380"/>
      <c r="T420" s="380"/>
    </row>
    <row r="421" spans="16:20" ht="17.25" customHeight="1">
      <c r="P421" s="380"/>
      <c r="Q421" s="380"/>
      <c r="R421" s="519"/>
      <c r="S421" s="380"/>
      <c r="T421" s="380"/>
    </row>
    <row r="422" spans="16:20" ht="17.25" customHeight="1">
      <c r="P422" s="380"/>
      <c r="Q422" s="380"/>
      <c r="R422" s="519"/>
      <c r="S422" s="380"/>
      <c r="T422" s="380"/>
    </row>
    <row r="423" spans="16:20" ht="17.25" customHeight="1">
      <c r="P423" s="380"/>
      <c r="Q423" s="380"/>
      <c r="R423" s="519"/>
      <c r="S423" s="380"/>
      <c r="T423" s="380"/>
    </row>
    <row r="424" spans="16:20" ht="17.25" customHeight="1">
      <c r="P424" s="380"/>
      <c r="Q424" s="380"/>
      <c r="R424" s="519"/>
      <c r="S424" s="380"/>
      <c r="T424" s="380"/>
    </row>
    <row r="425" spans="16:20" ht="17.25" customHeight="1">
      <c r="P425" s="380"/>
      <c r="Q425" s="380"/>
      <c r="R425" s="519"/>
      <c r="S425" s="380"/>
      <c r="T425" s="380"/>
    </row>
    <row r="426" spans="16:20" ht="17.25" customHeight="1">
      <c r="P426" s="380"/>
      <c r="Q426" s="380"/>
      <c r="R426" s="519"/>
      <c r="S426" s="380"/>
      <c r="T426" s="380"/>
    </row>
    <row r="427" spans="16:20" ht="17.25" customHeight="1">
      <c r="P427" s="380"/>
      <c r="Q427" s="380"/>
      <c r="R427" s="519"/>
      <c r="S427" s="380"/>
      <c r="T427" s="380"/>
    </row>
    <row r="428" spans="16:20" ht="17.25" customHeight="1">
      <c r="P428" s="380"/>
      <c r="Q428" s="380"/>
      <c r="R428" s="519"/>
      <c r="S428" s="380"/>
      <c r="T428" s="380"/>
    </row>
    <row r="429" spans="16:20" ht="17.25" customHeight="1">
      <c r="P429" s="380"/>
      <c r="Q429" s="380"/>
      <c r="R429" s="519"/>
      <c r="S429" s="380"/>
      <c r="T429" s="380"/>
    </row>
    <row r="430" spans="16:20" ht="17.25" customHeight="1">
      <c r="P430" s="380"/>
      <c r="Q430" s="380"/>
      <c r="R430" s="519"/>
      <c r="S430" s="380"/>
      <c r="T430" s="380"/>
    </row>
    <row r="431" spans="16:20" ht="17.25" customHeight="1">
      <c r="P431" s="380"/>
      <c r="Q431" s="380"/>
      <c r="R431" s="519"/>
      <c r="S431" s="380"/>
      <c r="T431" s="380"/>
    </row>
    <row r="432" spans="16:20" ht="17.25" customHeight="1">
      <c r="P432" s="380"/>
      <c r="Q432" s="380"/>
      <c r="R432" s="519"/>
      <c r="S432" s="380"/>
      <c r="T432" s="380"/>
    </row>
    <row r="433" spans="16:20" ht="17.25" customHeight="1">
      <c r="P433" s="380"/>
      <c r="Q433" s="380"/>
      <c r="R433" s="519"/>
      <c r="S433" s="380"/>
      <c r="T433" s="380"/>
    </row>
    <row r="434" spans="16:20" ht="17.25" customHeight="1">
      <c r="P434" s="380"/>
      <c r="Q434" s="380"/>
      <c r="R434" s="519"/>
      <c r="S434" s="380"/>
      <c r="T434" s="380"/>
    </row>
    <row r="435" spans="16:20" ht="17.25" customHeight="1">
      <c r="P435" s="380"/>
      <c r="Q435" s="380"/>
      <c r="R435" s="519"/>
      <c r="S435" s="380"/>
      <c r="T435" s="380"/>
    </row>
    <row r="436" spans="16:20" ht="17.25" customHeight="1">
      <c r="P436" s="380"/>
      <c r="Q436" s="380"/>
      <c r="R436" s="519"/>
      <c r="S436" s="380"/>
      <c r="T436" s="380"/>
    </row>
    <row r="437" spans="16:20" ht="17.25" customHeight="1">
      <c r="P437" s="380"/>
      <c r="Q437" s="380"/>
      <c r="R437" s="519"/>
      <c r="S437" s="380"/>
      <c r="T437" s="380"/>
    </row>
    <row r="438" spans="16:20" ht="17.25" customHeight="1">
      <c r="P438" s="380"/>
      <c r="Q438" s="380"/>
      <c r="R438" s="519"/>
      <c r="S438" s="380"/>
      <c r="T438" s="380"/>
    </row>
    <row r="439" spans="16:20" ht="17.25" customHeight="1">
      <c r="P439" s="380"/>
      <c r="Q439" s="380"/>
      <c r="R439" s="519"/>
      <c r="S439" s="380"/>
      <c r="T439" s="380"/>
    </row>
    <row r="440" spans="16:20" ht="17.25" customHeight="1">
      <c r="P440" s="380"/>
      <c r="Q440" s="380"/>
      <c r="R440" s="519"/>
      <c r="S440" s="380"/>
      <c r="T440" s="380"/>
    </row>
    <row r="441" spans="16:20" ht="17.25" customHeight="1">
      <c r="P441" s="380"/>
      <c r="Q441" s="380"/>
      <c r="R441" s="519"/>
      <c r="S441" s="380"/>
      <c r="T441" s="380"/>
    </row>
    <row r="442" spans="16:20" ht="17.25" customHeight="1">
      <c r="P442" s="380"/>
      <c r="Q442" s="380"/>
      <c r="R442" s="519"/>
      <c r="S442" s="380"/>
      <c r="T442" s="380"/>
    </row>
    <row r="443" spans="16:20" ht="17.25" customHeight="1">
      <c r="P443" s="380"/>
      <c r="Q443" s="380"/>
      <c r="R443" s="519"/>
      <c r="S443" s="380"/>
      <c r="T443" s="380"/>
    </row>
    <row r="444" spans="16:20" ht="17.25" customHeight="1">
      <c r="P444" s="380"/>
      <c r="Q444" s="380"/>
      <c r="R444" s="519"/>
      <c r="S444" s="380"/>
      <c r="T444" s="380"/>
    </row>
    <row r="445" spans="16:20" ht="17.25" customHeight="1">
      <c r="P445" s="380"/>
      <c r="Q445" s="380"/>
      <c r="R445" s="519"/>
      <c r="S445" s="380"/>
      <c r="T445" s="380"/>
    </row>
    <row r="446" spans="16:20" ht="17.25" customHeight="1">
      <c r="P446" s="380"/>
      <c r="Q446" s="380"/>
      <c r="R446" s="519"/>
      <c r="S446" s="380"/>
      <c r="T446" s="380"/>
    </row>
    <row r="447" spans="16:20" ht="17.25" customHeight="1">
      <c r="P447" s="380"/>
      <c r="Q447" s="380"/>
      <c r="R447" s="519"/>
      <c r="S447" s="380"/>
      <c r="T447" s="380"/>
    </row>
    <row r="448" spans="16:20" ht="17.25" customHeight="1">
      <c r="P448" s="380"/>
      <c r="Q448" s="380"/>
      <c r="R448" s="519"/>
      <c r="S448" s="380"/>
      <c r="T448" s="380"/>
    </row>
    <row r="449" spans="16:20" ht="17.25" customHeight="1">
      <c r="P449" s="380"/>
      <c r="Q449" s="380"/>
      <c r="R449" s="519"/>
      <c r="S449" s="380"/>
      <c r="T449" s="380"/>
    </row>
    <row r="450" spans="16:20" ht="17.25" customHeight="1">
      <c r="P450" s="380"/>
      <c r="Q450" s="380"/>
      <c r="R450" s="519"/>
      <c r="S450" s="380"/>
      <c r="T450" s="380"/>
    </row>
    <row r="451" spans="16:20" ht="17.25" customHeight="1">
      <c r="P451" s="380"/>
      <c r="Q451" s="380"/>
      <c r="R451" s="519"/>
      <c r="S451" s="380"/>
      <c r="T451" s="380"/>
    </row>
    <row r="452" spans="16:20" ht="17.25" customHeight="1">
      <c r="P452" s="380"/>
      <c r="Q452" s="380"/>
      <c r="R452" s="519"/>
      <c r="S452" s="380"/>
      <c r="T452" s="380"/>
    </row>
    <row r="453" spans="16:20" ht="17.25" customHeight="1">
      <c r="P453" s="380"/>
      <c r="Q453" s="380"/>
      <c r="R453" s="519"/>
      <c r="S453" s="380"/>
      <c r="T453" s="380"/>
    </row>
    <row r="454" spans="16:20" ht="17.25" customHeight="1">
      <c r="P454" s="380"/>
      <c r="Q454" s="380"/>
      <c r="R454" s="519"/>
      <c r="S454" s="380"/>
      <c r="T454" s="380"/>
    </row>
    <row r="455" spans="16:20" ht="17.25" customHeight="1">
      <c r="P455" s="380"/>
      <c r="Q455" s="380"/>
      <c r="R455" s="519"/>
      <c r="S455" s="380"/>
      <c r="T455" s="380"/>
    </row>
    <row r="456" spans="16:20" ht="17.25" customHeight="1">
      <c r="P456" s="380"/>
      <c r="Q456" s="380"/>
      <c r="R456" s="519"/>
      <c r="S456" s="380"/>
      <c r="T456" s="380"/>
    </row>
    <row r="457" spans="16:20" ht="17.25" customHeight="1">
      <c r="P457" s="380"/>
      <c r="Q457" s="380"/>
      <c r="R457" s="519"/>
      <c r="S457" s="380"/>
      <c r="T457" s="380"/>
    </row>
    <row r="458" spans="16:20" ht="17.25" customHeight="1">
      <c r="P458" s="380"/>
      <c r="Q458" s="380"/>
      <c r="R458" s="519"/>
      <c r="S458" s="380"/>
      <c r="T458" s="380"/>
    </row>
    <row r="459" spans="16:20" ht="17.25" customHeight="1">
      <c r="P459" s="380"/>
      <c r="Q459" s="380"/>
      <c r="R459" s="519"/>
      <c r="S459" s="380"/>
      <c r="T459" s="380"/>
    </row>
    <row r="460" spans="16:20" ht="17.25" customHeight="1">
      <c r="P460" s="380"/>
      <c r="Q460" s="380"/>
      <c r="R460" s="519"/>
      <c r="S460" s="380"/>
      <c r="T460" s="380"/>
    </row>
    <row r="461" spans="16:20" ht="17.25" customHeight="1">
      <c r="P461" s="380"/>
      <c r="Q461" s="380"/>
      <c r="R461" s="519"/>
      <c r="S461" s="380"/>
      <c r="T461" s="380"/>
    </row>
    <row r="462" spans="16:20" ht="17.25" customHeight="1">
      <c r="P462" s="380"/>
      <c r="Q462" s="380"/>
      <c r="R462" s="519"/>
      <c r="S462" s="380"/>
      <c r="T462" s="380"/>
    </row>
    <row r="463" spans="16:20" ht="17.25" customHeight="1">
      <c r="P463" s="380"/>
      <c r="Q463" s="380"/>
      <c r="R463" s="519"/>
      <c r="S463" s="380"/>
      <c r="T463" s="380"/>
    </row>
    <row r="464" spans="16:20" ht="17.25" customHeight="1">
      <c r="P464" s="380"/>
      <c r="Q464" s="380"/>
      <c r="R464" s="519"/>
      <c r="S464" s="380"/>
      <c r="T464" s="380"/>
    </row>
    <row r="465" spans="16:20" ht="17.25" customHeight="1">
      <c r="P465" s="380"/>
      <c r="Q465" s="380"/>
      <c r="R465" s="519"/>
      <c r="S465" s="380"/>
      <c r="T465" s="380"/>
    </row>
    <row r="466" spans="16:20" ht="17.25" customHeight="1">
      <c r="P466" s="380"/>
      <c r="Q466" s="380"/>
      <c r="R466" s="519"/>
      <c r="S466" s="380"/>
      <c r="T466" s="380"/>
    </row>
    <row r="467" spans="16:20" ht="17.25" customHeight="1">
      <c r="P467" s="380"/>
      <c r="Q467" s="380"/>
      <c r="R467" s="519"/>
      <c r="S467" s="380"/>
      <c r="T467" s="380"/>
    </row>
    <row r="468" spans="16:20" ht="17.25" customHeight="1">
      <c r="P468" s="380"/>
      <c r="Q468" s="380"/>
      <c r="R468" s="519"/>
      <c r="S468" s="380"/>
      <c r="T468" s="380"/>
    </row>
    <row r="469" spans="16:20" ht="17.25" customHeight="1">
      <c r="P469" s="380"/>
      <c r="Q469" s="380"/>
      <c r="R469" s="519"/>
      <c r="S469" s="380"/>
      <c r="T469" s="380"/>
    </row>
    <row r="470" spans="16:20" ht="17.25" customHeight="1">
      <c r="P470" s="380"/>
      <c r="Q470" s="380"/>
      <c r="R470" s="519"/>
      <c r="S470" s="380"/>
      <c r="T470" s="380"/>
    </row>
    <row r="471" spans="16:20" ht="17.25" customHeight="1">
      <c r="P471" s="380"/>
      <c r="Q471" s="380"/>
      <c r="R471" s="519"/>
      <c r="S471" s="380"/>
      <c r="T471" s="380"/>
    </row>
    <row r="472" spans="16:20" ht="17.25" customHeight="1">
      <c r="P472" s="380"/>
      <c r="Q472" s="380"/>
      <c r="R472" s="519"/>
      <c r="S472" s="380"/>
      <c r="T472" s="380"/>
    </row>
    <row r="473" spans="16:20" ht="17.25" customHeight="1">
      <c r="P473" s="380"/>
      <c r="Q473" s="380"/>
      <c r="R473" s="519"/>
      <c r="S473" s="380"/>
      <c r="T473" s="380"/>
    </row>
    <row r="474" spans="16:20" ht="17.25" customHeight="1">
      <c r="P474" s="380"/>
      <c r="Q474" s="380"/>
      <c r="R474" s="519"/>
      <c r="S474" s="380"/>
      <c r="T474" s="380"/>
    </row>
    <row r="475" spans="16:20" ht="17.25" customHeight="1">
      <c r="P475" s="380"/>
      <c r="Q475" s="380"/>
      <c r="R475" s="519"/>
      <c r="S475" s="380"/>
      <c r="T475" s="380"/>
    </row>
    <row r="476" spans="16:20" ht="17.25" customHeight="1">
      <c r="P476" s="380"/>
      <c r="Q476" s="380"/>
      <c r="R476" s="519"/>
      <c r="S476" s="380"/>
      <c r="T476" s="380"/>
    </row>
    <row r="477" spans="16:20" ht="17.25" customHeight="1">
      <c r="P477" s="380"/>
      <c r="Q477" s="380"/>
      <c r="R477" s="519"/>
      <c r="S477" s="380"/>
      <c r="T477" s="380"/>
    </row>
    <row r="478" spans="16:20" ht="17.25" customHeight="1">
      <c r="P478" s="380"/>
      <c r="Q478" s="380"/>
      <c r="R478" s="519"/>
      <c r="S478" s="380"/>
      <c r="T478" s="380"/>
    </row>
    <row r="479" spans="16:20" ht="17.25" customHeight="1">
      <c r="P479" s="380"/>
      <c r="Q479" s="380"/>
      <c r="R479" s="519"/>
      <c r="S479" s="380"/>
      <c r="T479" s="380"/>
    </row>
    <row r="480" spans="16:20" ht="17.25" customHeight="1">
      <c r="P480" s="380"/>
      <c r="Q480" s="380"/>
      <c r="R480" s="519"/>
      <c r="S480" s="380"/>
      <c r="T480" s="380"/>
    </row>
    <row r="481" spans="16:20" ht="17.25" customHeight="1">
      <c r="P481" s="380"/>
      <c r="Q481" s="380"/>
      <c r="R481" s="519"/>
      <c r="S481" s="380"/>
      <c r="T481" s="380"/>
    </row>
    <row r="482" spans="16:20" ht="17.25" customHeight="1">
      <c r="P482" s="380"/>
      <c r="Q482" s="380"/>
      <c r="R482" s="519"/>
      <c r="S482" s="380"/>
      <c r="T482" s="380"/>
    </row>
    <row r="483" spans="16:20" ht="17.25" customHeight="1">
      <c r="P483" s="380"/>
      <c r="Q483" s="380"/>
      <c r="R483" s="519"/>
      <c r="S483" s="380"/>
      <c r="T483" s="380"/>
    </row>
    <row r="484" spans="16:20" ht="17.25" customHeight="1">
      <c r="P484" s="380"/>
      <c r="Q484" s="380"/>
      <c r="R484" s="519"/>
      <c r="S484" s="380"/>
      <c r="T484" s="380"/>
    </row>
    <row r="485" spans="16:20" ht="17.25" customHeight="1">
      <c r="P485" s="380"/>
      <c r="Q485" s="380"/>
      <c r="R485" s="519"/>
      <c r="S485" s="380"/>
      <c r="T485" s="380"/>
    </row>
    <row r="486" spans="16:20" ht="17.25" customHeight="1">
      <c r="P486" s="380"/>
      <c r="Q486" s="380"/>
      <c r="R486" s="519"/>
      <c r="S486" s="380"/>
      <c r="T486" s="380"/>
    </row>
    <row r="487" spans="16:20" ht="17.25" customHeight="1">
      <c r="P487" s="380"/>
      <c r="Q487" s="380"/>
      <c r="R487" s="519"/>
      <c r="S487" s="380"/>
      <c r="T487" s="380"/>
    </row>
    <row r="488" spans="16:20" ht="17.25" customHeight="1">
      <c r="P488" s="380"/>
      <c r="Q488" s="380"/>
      <c r="R488" s="519"/>
      <c r="S488" s="380"/>
      <c r="T488" s="380"/>
    </row>
    <row r="489" spans="16:20" ht="17.25" customHeight="1">
      <c r="P489" s="380"/>
      <c r="Q489" s="380"/>
      <c r="R489" s="519"/>
      <c r="S489" s="380"/>
      <c r="T489" s="380"/>
    </row>
    <row r="490" spans="16:20" ht="17.25" customHeight="1">
      <c r="P490" s="380"/>
      <c r="Q490" s="380"/>
      <c r="R490" s="519"/>
      <c r="S490" s="380"/>
      <c r="T490" s="380"/>
    </row>
    <row r="491" spans="16:20" ht="17.25" customHeight="1">
      <c r="P491" s="380"/>
      <c r="Q491" s="380"/>
      <c r="R491" s="519"/>
      <c r="S491" s="380"/>
      <c r="T491" s="380"/>
    </row>
    <row r="492" spans="16:20" ht="17.25" customHeight="1">
      <c r="P492" s="380"/>
      <c r="Q492" s="380"/>
      <c r="R492" s="519"/>
      <c r="S492" s="380"/>
      <c r="T492" s="380"/>
    </row>
    <row r="493" spans="16:20" ht="17.25" customHeight="1">
      <c r="P493" s="380"/>
      <c r="Q493" s="380"/>
      <c r="R493" s="519"/>
      <c r="S493" s="380"/>
      <c r="T493" s="380"/>
    </row>
    <row r="494" spans="16:20" ht="17.25" customHeight="1">
      <c r="P494" s="380"/>
      <c r="Q494" s="380"/>
      <c r="R494" s="519"/>
      <c r="S494" s="380"/>
      <c r="T494" s="380"/>
    </row>
    <row r="495" spans="16:20" ht="17.25" customHeight="1">
      <c r="P495" s="380"/>
      <c r="Q495" s="380"/>
      <c r="R495" s="519"/>
      <c r="S495" s="380"/>
      <c r="T495" s="380"/>
    </row>
    <row r="496" spans="16:20" ht="17.25" customHeight="1">
      <c r="P496" s="380"/>
      <c r="Q496" s="380"/>
      <c r="R496" s="519"/>
      <c r="S496" s="380"/>
      <c r="T496" s="380"/>
    </row>
    <row r="497" spans="16:20" ht="17.25" customHeight="1">
      <c r="P497" s="380"/>
      <c r="Q497" s="380"/>
      <c r="R497" s="519"/>
      <c r="S497" s="380"/>
      <c r="T497" s="380"/>
    </row>
    <row r="498" spans="16:20" ht="17.25" customHeight="1">
      <c r="P498" s="380"/>
      <c r="Q498" s="380"/>
      <c r="R498" s="519"/>
      <c r="S498" s="380"/>
      <c r="T498" s="380"/>
    </row>
    <row r="499" spans="16:20" ht="17.25" customHeight="1">
      <c r="P499" s="380"/>
      <c r="Q499" s="380"/>
      <c r="R499" s="519"/>
      <c r="S499" s="380"/>
      <c r="T499" s="380"/>
    </row>
    <row r="500" spans="16:20" ht="17.25" customHeight="1">
      <c r="P500" s="380"/>
      <c r="Q500" s="380"/>
      <c r="R500" s="519"/>
      <c r="S500" s="380"/>
      <c r="T500" s="380"/>
    </row>
    <row r="501" spans="16:20" ht="17.25" customHeight="1">
      <c r="P501" s="380"/>
      <c r="Q501" s="380"/>
      <c r="R501" s="519"/>
      <c r="S501" s="380"/>
      <c r="T501" s="380"/>
    </row>
    <row r="502" spans="16:20" ht="17.25" customHeight="1">
      <c r="P502" s="380"/>
      <c r="Q502" s="380"/>
      <c r="R502" s="519"/>
      <c r="S502" s="380"/>
      <c r="T502" s="380"/>
    </row>
    <row r="503" spans="16:20" ht="17.25" customHeight="1">
      <c r="P503" s="380"/>
      <c r="Q503" s="380"/>
      <c r="R503" s="519"/>
      <c r="S503" s="380"/>
      <c r="T503" s="380"/>
    </row>
    <row r="504" spans="16:20" ht="17.25" customHeight="1">
      <c r="P504" s="380"/>
      <c r="Q504" s="380"/>
      <c r="R504" s="519"/>
      <c r="S504" s="380"/>
      <c r="T504" s="380"/>
    </row>
    <row r="505" spans="16:20" ht="17.25" customHeight="1">
      <c r="P505" s="380"/>
      <c r="Q505" s="380"/>
      <c r="R505" s="519"/>
      <c r="S505" s="380"/>
      <c r="T505" s="380"/>
    </row>
    <row r="506" spans="16:20" ht="17.25" customHeight="1">
      <c r="P506" s="380"/>
      <c r="Q506" s="380"/>
      <c r="R506" s="519"/>
      <c r="S506" s="380"/>
      <c r="T506" s="380"/>
    </row>
    <row r="507" spans="16:20" ht="17.25" customHeight="1">
      <c r="P507" s="380"/>
      <c r="Q507" s="380"/>
      <c r="R507" s="519"/>
      <c r="S507" s="380"/>
      <c r="T507" s="380"/>
    </row>
    <row r="508" spans="16:20" ht="17.25" customHeight="1">
      <c r="P508" s="380"/>
      <c r="Q508" s="380"/>
      <c r="R508" s="519"/>
      <c r="S508" s="380"/>
      <c r="T508" s="380"/>
    </row>
    <row r="509" spans="16:20" ht="17.25" customHeight="1">
      <c r="P509" s="380"/>
      <c r="Q509" s="380"/>
      <c r="R509" s="519"/>
      <c r="S509" s="380"/>
      <c r="T509" s="380"/>
    </row>
    <row r="510" spans="16:20" ht="17.25" customHeight="1">
      <c r="P510" s="380"/>
      <c r="Q510" s="380"/>
      <c r="R510" s="519"/>
      <c r="S510" s="380"/>
      <c r="T510" s="380"/>
    </row>
    <row r="511" spans="16:20" ht="17.25" customHeight="1">
      <c r="P511" s="380"/>
      <c r="Q511" s="380"/>
      <c r="R511" s="519"/>
      <c r="S511" s="380"/>
      <c r="T511" s="380"/>
    </row>
    <row r="512" spans="16:20" ht="17.25" customHeight="1">
      <c r="P512" s="380"/>
      <c r="Q512" s="380"/>
      <c r="R512" s="519"/>
      <c r="S512" s="380"/>
      <c r="T512" s="380"/>
    </row>
    <row r="513" spans="16:20" ht="17.25" customHeight="1">
      <c r="P513" s="380"/>
      <c r="Q513" s="380"/>
      <c r="R513" s="519"/>
      <c r="S513" s="380"/>
      <c r="T513" s="380"/>
    </row>
    <row r="514" spans="16:20" ht="17.25" customHeight="1">
      <c r="P514" s="380"/>
      <c r="Q514" s="380"/>
      <c r="R514" s="519"/>
      <c r="S514" s="380"/>
      <c r="T514" s="380"/>
    </row>
    <row r="515" spans="16:20" ht="17.25" customHeight="1">
      <c r="P515" s="380"/>
      <c r="Q515" s="380"/>
      <c r="R515" s="519"/>
      <c r="S515" s="380"/>
      <c r="T515" s="380"/>
    </row>
    <row r="516" spans="16:20" ht="17.25" customHeight="1">
      <c r="P516" s="380"/>
      <c r="Q516" s="380"/>
      <c r="R516" s="519"/>
      <c r="S516" s="380"/>
      <c r="T516" s="380"/>
    </row>
    <row r="517" spans="16:20" ht="17.25" customHeight="1">
      <c r="P517" s="380"/>
      <c r="Q517" s="380"/>
      <c r="R517" s="519"/>
      <c r="S517" s="380"/>
      <c r="T517" s="380"/>
    </row>
    <row r="518" spans="16:20" ht="17.25" customHeight="1">
      <c r="P518" s="380"/>
      <c r="Q518" s="380"/>
      <c r="R518" s="519"/>
      <c r="S518" s="380"/>
      <c r="T518" s="380"/>
    </row>
    <row r="519" spans="16:20" ht="17.25" customHeight="1">
      <c r="P519" s="380"/>
      <c r="Q519" s="380"/>
      <c r="R519" s="519"/>
      <c r="S519" s="380"/>
      <c r="T519" s="380"/>
    </row>
    <row r="520" spans="16:20" ht="17.25" customHeight="1">
      <c r="P520" s="380"/>
      <c r="Q520" s="380"/>
      <c r="R520" s="519"/>
      <c r="S520" s="380"/>
      <c r="T520" s="380"/>
    </row>
    <row r="521" spans="16:20" ht="17.25" customHeight="1">
      <c r="P521" s="380"/>
      <c r="Q521" s="380"/>
      <c r="R521" s="519"/>
      <c r="S521" s="380"/>
      <c r="T521" s="380"/>
    </row>
    <row r="522" spans="16:20" ht="17.25" customHeight="1">
      <c r="P522" s="380"/>
      <c r="Q522" s="380"/>
      <c r="R522" s="519"/>
      <c r="S522" s="380"/>
      <c r="T522" s="380"/>
    </row>
    <row r="523" spans="16:20" ht="17.25" customHeight="1">
      <c r="P523" s="380"/>
      <c r="Q523" s="380"/>
      <c r="R523" s="519"/>
      <c r="S523" s="380"/>
      <c r="T523" s="380"/>
    </row>
    <row r="524" spans="16:20" ht="17.25" customHeight="1">
      <c r="P524" s="380"/>
      <c r="Q524" s="380"/>
      <c r="R524" s="519"/>
      <c r="S524" s="380"/>
      <c r="T524" s="380"/>
    </row>
    <row r="525" spans="16:20" ht="17.25" customHeight="1">
      <c r="P525" s="380"/>
      <c r="Q525" s="380"/>
      <c r="R525" s="519"/>
      <c r="S525" s="380"/>
      <c r="T525" s="380"/>
    </row>
    <row r="526" spans="16:20" ht="17.25" customHeight="1">
      <c r="P526" s="380"/>
      <c r="Q526" s="380"/>
      <c r="R526" s="519"/>
      <c r="S526" s="380"/>
      <c r="T526" s="380"/>
    </row>
    <row r="527" spans="16:20" ht="17.25" customHeight="1">
      <c r="P527" s="380"/>
      <c r="Q527" s="380"/>
      <c r="R527" s="519"/>
      <c r="S527" s="380"/>
      <c r="T527" s="380"/>
    </row>
    <row r="528" spans="16:20" ht="17.25" customHeight="1">
      <c r="P528" s="380"/>
      <c r="Q528" s="380"/>
      <c r="R528" s="519"/>
      <c r="S528" s="380"/>
      <c r="T528" s="380"/>
    </row>
    <row r="529" spans="16:20" ht="17.25" customHeight="1">
      <c r="P529" s="380"/>
      <c r="Q529" s="380"/>
      <c r="R529" s="519"/>
      <c r="S529" s="380"/>
      <c r="T529" s="380"/>
    </row>
    <row r="530" spans="16:20" ht="17.25" customHeight="1">
      <c r="P530" s="380"/>
      <c r="Q530" s="380"/>
      <c r="R530" s="519"/>
      <c r="S530" s="380"/>
      <c r="T530" s="380"/>
    </row>
    <row r="531" spans="16:20" ht="17.25" customHeight="1">
      <c r="P531" s="380"/>
      <c r="Q531" s="380"/>
      <c r="R531" s="519"/>
      <c r="S531" s="380"/>
      <c r="T531" s="380"/>
    </row>
    <row r="532" spans="16:20" ht="17.25" customHeight="1">
      <c r="P532" s="380"/>
      <c r="Q532" s="380"/>
      <c r="R532" s="519"/>
      <c r="S532" s="380"/>
      <c r="T532" s="380"/>
    </row>
    <row r="533" spans="16:20" ht="17.25" customHeight="1">
      <c r="P533" s="380"/>
      <c r="Q533" s="380"/>
      <c r="R533" s="519"/>
      <c r="S533" s="380"/>
      <c r="T533" s="380"/>
    </row>
    <row r="534" spans="16:20" ht="17.25" customHeight="1">
      <c r="P534" s="380"/>
      <c r="Q534" s="380"/>
      <c r="R534" s="519"/>
      <c r="S534" s="380"/>
      <c r="T534" s="380"/>
    </row>
    <row r="535" spans="16:20" ht="17.25" customHeight="1">
      <c r="P535" s="380"/>
      <c r="Q535" s="380"/>
      <c r="R535" s="519"/>
      <c r="S535" s="380"/>
      <c r="T535" s="380"/>
    </row>
    <row r="536" spans="16:20" ht="17.25" customHeight="1">
      <c r="P536" s="380"/>
      <c r="Q536" s="380"/>
      <c r="R536" s="519"/>
      <c r="S536" s="380"/>
      <c r="T536" s="380"/>
    </row>
    <row r="537" spans="16:20" ht="17.25" customHeight="1">
      <c r="P537" s="380"/>
      <c r="Q537" s="380"/>
      <c r="R537" s="519"/>
      <c r="S537" s="380"/>
      <c r="T537" s="380"/>
    </row>
    <row r="538" spans="16:20" ht="17.25" customHeight="1">
      <c r="P538" s="380"/>
      <c r="Q538" s="380"/>
      <c r="R538" s="519"/>
      <c r="S538" s="380"/>
      <c r="T538" s="380"/>
    </row>
    <row r="539" spans="16:20" ht="17.25" customHeight="1">
      <c r="P539" s="380"/>
      <c r="Q539" s="380"/>
      <c r="R539" s="519"/>
      <c r="S539" s="380"/>
      <c r="T539" s="380"/>
    </row>
    <row r="540" spans="16:20" ht="17.25" customHeight="1">
      <c r="P540" s="380"/>
      <c r="Q540" s="380"/>
      <c r="R540" s="519"/>
      <c r="S540" s="380"/>
      <c r="T540" s="380"/>
    </row>
    <row r="541" spans="16:20" ht="17.25" customHeight="1">
      <c r="P541" s="380"/>
      <c r="Q541" s="380"/>
      <c r="R541" s="519"/>
      <c r="S541" s="380"/>
      <c r="T541" s="380"/>
    </row>
    <row r="542" spans="16:20" ht="17.25" customHeight="1">
      <c r="P542" s="380"/>
      <c r="Q542" s="380"/>
      <c r="R542" s="519"/>
      <c r="S542" s="380"/>
      <c r="T542" s="380"/>
    </row>
    <row r="543" spans="16:20" ht="17.25" customHeight="1">
      <c r="P543" s="380"/>
      <c r="Q543" s="380"/>
      <c r="R543" s="519"/>
      <c r="S543" s="380"/>
      <c r="T543" s="380"/>
    </row>
    <row r="544" spans="16:20" ht="17.25" customHeight="1">
      <c r="P544" s="380"/>
      <c r="Q544" s="380"/>
      <c r="R544" s="519"/>
      <c r="S544" s="380"/>
      <c r="T544" s="380"/>
    </row>
    <row r="545" spans="16:20" ht="17.25" customHeight="1">
      <c r="P545" s="380"/>
      <c r="Q545" s="380"/>
      <c r="R545" s="519"/>
      <c r="S545" s="380"/>
      <c r="T545" s="380"/>
    </row>
    <row r="546" spans="16:20" ht="17.25" customHeight="1">
      <c r="P546" s="380"/>
      <c r="Q546" s="380"/>
      <c r="R546" s="519"/>
      <c r="S546" s="380"/>
      <c r="T546" s="380"/>
    </row>
    <row r="547" spans="16:20" ht="17.25" customHeight="1">
      <c r="P547" s="380"/>
      <c r="Q547" s="380"/>
      <c r="R547" s="519"/>
      <c r="S547" s="380"/>
      <c r="T547" s="380"/>
    </row>
    <row r="548" spans="16:20" ht="17.25" customHeight="1">
      <c r="P548" s="380"/>
      <c r="Q548" s="380"/>
      <c r="R548" s="519"/>
      <c r="S548" s="380"/>
      <c r="T548" s="380"/>
    </row>
    <row r="549" spans="16:20" ht="17.25" customHeight="1">
      <c r="P549" s="380"/>
      <c r="Q549" s="380"/>
      <c r="R549" s="519"/>
      <c r="S549" s="380"/>
      <c r="T549" s="380"/>
    </row>
    <row r="550" spans="16:20" ht="17.25" customHeight="1">
      <c r="P550" s="380"/>
      <c r="Q550" s="380"/>
      <c r="R550" s="519"/>
      <c r="S550" s="380"/>
      <c r="T550" s="380"/>
    </row>
    <row r="551" spans="16:20" ht="17.25" customHeight="1">
      <c r="P551" s="380"/>
      <c r="Q551" s="380"/>
      <c r="R551" s="519"/>
      <c r="S551" s="380"/>
      <c r="T551" s="380"/>
    </row>
    <row r="552" spans="16:20" ht="17.25" customHeight="1">
      <c r="P552" s="380"/>
      <c r="Q552" s="380"/>
      <c r="R552" s="519"/>
      <c r="S552" s="380"/>
      <c r="T552" s="380"/>
    </row>
    <row r="553" spans="16:20" ht="17.25" customHeight="1">
      <c r="P553" s="380"/>
      <c r="Q553" s="380"/>
      <c r="R553" s="519"/>
      <c r="S553" s="380"/>
      <c r="T553" s="380"/>
    </row>
    <row r="554" spans="16:20" ht="17.25" customHeight="1">
      <c r="P554" s="380"/>
      <c r="Q554" s="380"/>
      <c r="R554" s="519"/>
      <c r="S554" s="380"/>
      <c r="T554" s="380"/>
    </row>
    <row r="555" spans="16:20" ht="17.25" customHeight="1">
      <c r="P555" s="380"/>
      <c r="Q555" s="380"/>
      <c r="R555" s="519"/>
      <c r="S555" s="380"/>
      <c r="T555" s="380"/>
    </row>
    <row r="556" spans="16:20" ht="17.25" customHeight="1">
      <c r="P556" s="380"/>
      <c r="Q556" s="380"/>
      <c r="R556" s="519"/>
      <c r="S556" s="380"/>
      <c r="T556" s="380"/>
    </row>
    <row r="557" spans="16:20" ht="17.25" customHeight="1">
      <c r="P557" s="380"/>
      <c r="Q557" s="380"/>
      <c r="R557" s="519"/>
      <c r="S557" s="380"/>
      <c r="T557" s="380"/>
    </row>
    <row r="558" spans="16:20" ht="17.25" customHeight="1">
      <c r="P558" s="380"/>
      <c r="Q558" s="380"/>
      <c r="R558" s="519"/>
      <c r="S558" s="380"/>
      <c r="T558" s="380"/>
    </row>
    <row r="559" spans="16:20" ht="17.25" customHeight="1">
      <c r="P559" s="380"/>
      <c r="Q559" s="380"/>
      <c r="R559" s="519"/>
      <c r="S559" s="380"/>
      <c r="T559" s="380"/>
    </row>
    <row r="560" spans="16:20" ht="17.25" customHeight="1">
      <c r="P560" s="380"/>
      <c r="Q560" s="380"/>
      <c r="R560" s="519"/>
      <c r="S560" s="380"/>
      <c r="T560" s="380"/>
    </row>
    <row r="561" spans="16:20" ht="17.25" customHeight="1">
      <c r="P561" s="380"/>
      <c r="Q561" s="380"/>
      <c r="R561" s="519"/>
      <c r="S561" s="380"/>
      <c r="T561" s="380"/>
    </row>
    <row r="562" spans="16:20" ht="17.25" customHeight="1">
      <c r="P562" s="380"/>
      <c r="Q562" s="380"/>
      <c r="R562" s="519"/>
      <c r="S562" s="380"/>
      <c r="T562" s="380"/>
    </row>
    <row r="563" spans="16:20" ht="17.25" customHeight="1">
      <c r="P563" s="380"/>
      <c r="Q563" s="380"/>
      <c r="R563" s="519"/>
      <c r="S563" s="380"/>
      <c r="T563" s="380"/>
    </row>
    <row r="564" spans="16:20" ht="17.25" customHeight="1">
      <c r="P564" s="380"/>
      <c r="Q564" s="380"/>
      <c r="R564" s="519"/>
      <c r="S564" s="380"/>
      <c r="T564" s="380"/>
    </row>
    <row r="565" spans="16:20" ht="17.25" customHeight="1">
      <c r="P565" s="380"/>
      <c r="Q565" s="380"/>
      <c r="R565" s="519"/>
      <c r="S565" s="380"/>
      <c r="T565" s="380"/>
    </row>
    <row r="566" spans="16:20" ht="17.25" customHeight="1">
      <c r="P566" s="380"/>
      <c r="Q566" s="380"/>
      <c r="R566" s="519"/>
      <c r="S566" s="380"/>
      <c r="T566" s="380"/>
    </row>
    <row r="567" spans="16:20" ht="17.25" customHeight="1">
      <c r="P567" s="380"/>
      <c r="Q567" s="380"/>
      <c r="R567" s="519"/>
      <c r="S567" s="380"/>
      <c r="T567" s="380"/>
    </row>
    <row r="568" spans="16:20" ht="17.25" customHeight="1">
      <c r="P568" s="380"/>
      <c r="Q568" s="380"/>
      <c r="R568" s="519"/>
      <c r="S568" s="380"/>
      <c r="T568" s="380"/>
    </row>
    <row r="569" spans="16:20" ht="17.25" customHeight="1">
      <c r="P569" s="380"/>
      <c r="Q569" s="380"/>
      <c r="R569" s="519"/>
      <c r="S569" s="380"/>
      <c r="T569" s="380"/>
    </row>
    <row r="570" spans="16:20" ht="17.25" customHeight="1">
      <c r="P570" s="380"/>
      <c r="Q570" s="380"/>
      <c r="R570" s="519"/>
      <c r="S570" s="380"/>
      <c r="T570" s="380"/>
    </row>
    <row r="571" spans="16:20" ht="17.25" customHeight="1">
      <c r="P571" s="380"/>
      <c r="Q571" s="380"/>
      <c r="R571" s="519"/>
      <c r="S571" s="380"/>
      <c r="T571" s="380"/>
    </row>
    <row r="572" spans="16:20" ht="17.25" customHeight="1">
      <c r="P572" s="380"/>
      <c r="Q572" s="380"/>
      <c r="R572" s="519"/>
      <c r="S572" s="380"/>
      <c r="T572" s="380"/>
    </row>
    <row r="573" spans="16:20" ht="17.25" customHeight="1">
      <c r="P573" s="380"/>
      <c r="Q573" s="380"/>
      <c r="R573" s="519"/>
      <c r="S573" s="380"/>
      <c r="T573" s="380"/>
    </row>
    <row r="574" spans="16:20" ht="17.25" customHeight="1">
      <c r="P574" s="380"/>
      <c r="Q574" s="380"/>
      <c r="R574" s="519"/>
      <c r="S574" s="380"/>
      <c r="T574" s="380"/>
    </row>
    <row r="575" spans="16:20" ht="17.25" customHeight="1">
      <c r="P575" s="380"/>
      <c r="Q575" s="380"/>
      <c r="R575" s="519"/>
      <c r="S575" s="380"/>
      <c r="T575" s="380"/>
    </row>
    <row r="576" spans="16:20" ht="17.25" customHeight="1">
      <c r="P576" s="380"/>
      <c r="Q576" s="380"/>
      <c r="R576" s="519"/>
      <c r="S576" s="380"/>
      <c r="T576" s="380"/>
    </row>
    <row r="577" spans="16:20" ht="17.25" customHeight="1">
      <c r="P577" s="380"/>
      <c r="Q577" s="380"/>
      <c r="R577" s="519"/>
      <c r="S577" s="380"/>
      <c r="T577" s="380"/>
    </row>
    <row r="578" spans="16:20" ht="17.25" customHeight="1">
      <c r="P578" s="380"/>
      <c r="Q578" s="380"/>
      <c r="R578" s="519"/>
      <c r="S578" s="380"/>
      <c r="T578" s="380"/>
    </row>
    <row r="579" spans="16:20" ht="17.25" customHeight="1">
      <c r="P579" s="380"/>
      <c r="Q579" s="380"/>
      <c r="R579" s="519"/>
      <c r="S579" s="380"/>
      <c r="T579" s="380"/>
    </row>
    <row r="580" spans="16:20" ht="17.25" customHeight="1">
      <c r="P580" s="380"/>
      <c r="Q580" s="380"/>
      <c r="R580" s="519"/>
      <c r="S580" s="380"/>
      <c r="T580" s="380"/>
    </row>
    <row r="581" spans="16:20" ht="17.25" customHeight="1">
      <c r="P581" s="380"/>
      <c r="Q581" s="380"/>
      <c r="R581" s="519"/>
      <c r="S581" s="380"/>
      <c r="T581" s="380"/>
    </row>
    <row r="582" spans="16:20" ht="17.25" customHeight="1">
      <c r="P582" s="380"/>
      <c r="Q582" s="380"/>
      <c r="R582" s="519"/>
      <c r="S582" s="380"/>
      <c r="T582" s="380"/>
    </row>
    <row r="583" spans="16:20" ht="17.25" customHeight="1">
      <c r="P583" s="380"/>
      <c r="Q583" s="380"/>
      <c r="R583" s="519"/>
      <c r="S583" s="380"/>
      <c r="T583" s="380"/>
    </row>
    <row r="584" spans="16:20" ht="17.25" customHeight="1">
      <c r="P584" s="380"/>
      <c r="Q584" s="380"/>
      <c r="R584" s="519"/>
      <c r="S584" s="380"/>
      <c r="T584" s="380"/>
    </row>
    <row r="585" spans="16:20" ht="17.25" customHeight="1">
      <c r="P585" s="380"/>
      <c r="Q585" s="380"/>
      <c r="R585" s="519"/>
      <c r="S585" s="380"/>
      <c r="T585" s="380"/>
    </row>
    <row r="586" spans="16:20" ht="17.25" customHeight="1">
      <c r="P586" s="380"/>
      <c r="Q586" s="380"/>
      <c r="R586" s="519"/>
      <c r="S586" s="380"/>
      <c r="T586" s="380"/>
    </row>
    <row r="587" spans="16:20" ht="17.25" customHeight="1">
      <c r="P587" s="380"/>
      <c r="Q587" s="380"/>
      <c r="R587" s="519"/>
      <c r="S587" s="380"/>
      <c r="T587" s="380"/>
    </row>
    <row r="588" spans="16:20" ht="17.25" customHeight="1">
      <c r="P588" s="380"/>
      <c r="Q588" s="380"/>
      <c r="R588" s="519"/>
      <c r="S588" s="380"/>
      <c r="T588" s="380"/>
    </row>
    <row r="589" spans="16:20" ht="17.25" customHeight="1">
      <c r="P589" s="380"/>
      <c r="Q589" s="380"/>
      <c r="R589" s="519"/>
      <c r="S589" s="380"/>
      <c r="T589" s="380"/>
    </row>
    <row r="590" spans="16:20" ht="17.25" customHeight="1">
      <c r="P590" s="380"/>
      <c r="Q590" s="380"/>
      <c r="R590" s="519"/>
      <c r="S590" s="380"/>
      <c r="T590" s="380"/>
    </row>
    <row r="591" spans="16:20" ht="17.25" customHeight="1">
      <c r="P591" s="380"/>
      <c r="Q591" s="380"/>
      <c r="R591" s="519"/>
      <c r="S591" s="380"/>
      <c r="T591" s="380"/>
    </row>
    <row r="592" spans="16:20" ht="17.25" customHeight="1">
      <c r="P592" s="380"/>
      <c r="Q592" s="380"/>
      <c r="R592" s="519"/>
      <c r="S592" s="380"/>
      <c r="T592" s="380"/>
    </row>
    <row r="593" spans="16:20" ht="17.25" customHeight="1">
      <c r="P593" s="380"/>
      <c r="Q593" s="380"/>
      <c r="R593" s="519"/>
      <c r="S593" s="380"/>
      <c r="T593" s="380"/>
    </row>
    <row r="594" spans="16:20" ht="17.25" customHeight="1">
      <c r="P594" s="380"/>
      <c r="Q594" s="380"/>
      <c r="R594" s="519"/>
      <c r="S594" s="380"/>
      <c r="T594" s="380"/>
    </row>
    <row r="595" spans="16:20" ht="17.25" customHeight="1">
      <c r="P595" s="380"/>
      <c r="Q595" s="380"/>
      <c r="R595" s="519"/>
      <c r="S595" s="380"/>
      <c r="T595" s="380"/>
    </row>
    <row r="596" spans="16:20" ht="17.25" customHeight="1">
      <c r="P596" s="380"/>
      <c r="Q596" s="380"/>
      <c r="R596" s="519"/>
      <c r="S596" s="380"/>
      <c r="T596" s="380"/>
    </row>
    <row r="597" spans="16:20" ht="17.25" customHeight="1">
      <c r="P597" s="380"/>
      <c r="Q597" s="380"/>
      <c r="R597" s="519"/>
      <c r="S597" s="380"/>
      <c r="T597" s="380"/>
    </row>
    <row r="598" spans="16:20" ht="17.25" customHeight="1">
      <c r="P598" s="380"/>
      <c r="Q598" s="380"/>
      <c r="R598" s="519"/>
      <c r="S598" s="380"/>
      <c r="T598" s="380"/>
    </row>
    <row r="599" spans="16:20" ht="17.25" customHeight="1">
      <c r="P599" s="380"/>
      <c r="Q599" s="380"/>
      <c r="R599" s="519"/>
      <c r="S599" s="380"/>
      <c r="T599" s="380"/>
    </row>
    <row r="600" spans="16:20" ht="17.25" customHeight="1">
      <c r="P600" s="380"/>
      <c r="Q600" s="380"/>
      <c r="R600" s="519"/>
      <c r="S600" s="380"/>
      <c r="T600" s="380"/>
    </row>
    <row r="601" spans="16:20" ht="17.25" customHeight="1">
      <c r="P601" s="380"/>
      <c r="Q601" s="380"/>
      <c r="R601" s="519"/>
      <c r="S601" s="380"/>
      <c r="T601" s="380"/>
    </row>
    <row r="602" spans="16:20" ht="17.25" customHeight="1">
      <c r="P602" s="380"/>
      <c r="Q602" s="380"/>
      <c r="R602" s="519"/>
      <c r="S602" s="380"/>
      <c r="T602" s="380"/>
    </row>
    <row r="603" spans="16:20" ht="17.25" customHeight="1">
      <c r="P603" s="380"/>
      <c r="Q603" s="380"/>
      <c r="R603" s="519"/>
      <c r="S603" s="380"/>
      <c r="T603" s="380"/>
    </row>
    <row r="604" spans="16:20" ht="17.25" customHeight="1">
      <c r="P604" s="380"/>
      <c r="Q604" s="380"/>
      <c r="R604" s="519"/>
      <c r="S604" s="380"/>
      <c r="T604" s="380"/>
    </row>
    <row r="605" spans="16:20" ht="17.25" customHeight="1">
      <c r="P605" s="380"/>
      <c r="Q605" s="380"/>
      <c r="R605" s="519"/>
      <c r="S605" s="380"/>
      <c r="T605" s="380"/>
    </row>
    <row r="606" spans="16:20" ht="17.25" customHeight="1">
      <c r="P606" s="380"/>
      <c r="Q606" s="380"/>
      <c r="R606" s="519"/>
      <c r="S606" s="380"/>
      <c r="T606" s="380"/>
    </row>
    <row r="607" spans="16:20" ht="17.25" customHeight="1">
      <c r="P607" s="380"/>
      <c r="Q607" s="380"/>
      <c r="R607" s="519"/>
      <c r="S607" s="380"/>
      <c r="T607" s="380"/>
    </row>
    <row r="608" spans="16:20" ht="17.25" customHeight="1">
      <c r="P608" s="380"/>
      <c r="Q608" s="380"/>
      <c r="R608" s="519"/>
      <c r="S608" s="380"/>
      <c r="T608" s="380"/>
    </row>
    <row r="609" spans="16:20" ht="17.25" customHeight="1">
      <c r="P609" s="380"/>
      <c r="Q609" s="380"/>
      <c r="R609" s="519"/>
      <c r="S609" s="380"/>
      <c r="T609" s="380"/>
    </row>
    <row r="610" spans="16:20" ht="17.25" customHeight="1">
      <c r="P610" s="380"/>
      <c r="Q610" s="380"/>
      <c r="R610" s="519"/>
      <c r="S610" s="380"/>
      <c r="T610" s="380"/>
    </row>
    <row r="611" spans="16:20" ht="17.25" customHeight="1">
      <c r="P611" s="380"/>
      <c r="Q611" s="380"/>
      <c r="R611" s="519"/>
      <c r="S611" s="380"/>
      <c r="T611" s="380"/>
    </row>
    <row r="612" spans="16:20" ht="17.25" customHeight="1">
      <c r="P612" s="380"/>
      <c r="Q612" s="380"/>
      <c r="R612" s="519"/>
      <c r="S612" s="380"/>
      <c r="T612" s="380"/>
    </row>
    <row r="613" spans="16:20" ht="17.25" customHeight="1">
      <c r="P613" s="380"/>
      <c r="Q613" s="380"/>
      <c r="R613" s="519"/>
      <c r="S613" s="380"/>
      <c r="T613" s="380"/>
    </row>
    <row r="614" spans="16:20" ht="17.25" customHeight="1">
      <c r="P614" s="380"/>
      <c r="Q614" s="380"/>
      <c r="R614" s="519"/>
      <c r="S614" s="380"/>
      <c r="T614" s="380"/>
    </row>
    <row r="615" spans="16:20" ht="17.25" customHeight="1">
      <c r="P615" s="380"/>
      <c r="Q615" s="380"/>
      <c r="R615" s="519"/>
      <c r="S615" s="380"/>
      <c r="T615" s="380"/>
    </row>
    <row r="616" spans="16:20" ht="17.25" customHeight="1">
      <c r="P616" s="380"/>
      <c r="Q616" s="380"/>
      <c r="R616" s="519"/>
      <c r="S616" s="380"/>
      <c r="T616" s="380"/>
    </row>
    <row r="617" spans="16:20" ht="17.25" customHeight="1">
      <c r="P617" s="380"/>
      <c r="Q617" s="380"/>
      <c r="R617" s="519"/>
      <c r="S617" s="380"/>
      <c r="T617" s="380"/>
    </row>
    <row r="618" spans="16:20" ht="17.25" customHeight="1">
      <c r="P618" s="380"/>
      <c r="Q618" s="380"/>
      <c r="R618" s="519"/>
      <c r="S618" s="380"/>
      <c r="T618" s="380"/>
    </row>
    <row r="619" spans="16:20" ht="17.25" customHeight="1">
      <c r="P619" s="380"/>
      <c r="Q619" s="380"/>
      <c r="R619" s="519"/>
      <c r="S619" s="380"/>
      <c r="T619" s="380"/>
    </row>
    <row r="620" spans="16:20" ht="17.25" customHeight="1">
      <c r="P620" s="380"/>
      <c r="Q620" s="380"/>
      <c r="R620" s="519"/>
      <c r="S620" s="380"/>
      <c r="T620" s="380"/>
    </row>
    <row r="621" spans="16:20" ht="17.25" customHeight="1">
      <c r="P621" s="380"/>
      <c r="Q621" s="380"/>
      <c r="R621" s="519"/>
      <c r="S621" s="380"/>
      <c r="T621" s="380"/>
    </row>
    <row r="622" spans="16:20" ht="17.25" customHeight="1">
      <c r="P622" s="380"/>
      <c r="Q622" s="380"/>
      <c r="R622" s="519"/>
      <c r="S622" s="380"/>
      <c r="T622" s="380"/>
    </row>
    <row r="623" spans="16:20" ht="17.25" customHeight="1">
      <c r="P623" s="380"/>
      <c r="Q623" s="380"/>
      <c r="R623" s="519"/>
      <c r="S623" s="380"/>
      <c r="T623" s="380"/>
    </row>
    <row r="624" spans="16:20" ht="17.25" customHeight="1">
      <c r="P624" s="380"/>
      <c r="Q624" s="380"/>
      <c r="R624" s="519"/>
      <c r="S624" s="380"/>
      <c r="T624" s="380"/>
    </row>
    <row r="625" spans="16:20" ht="17.25" customHeight="1">
      <c r="P625" s="380"/>
      <c r="Q625" s="380"/>
      <c r="R625" s="519"/>
      <c r="S625" s="380"/>
      <c r="T625" s="380"/>
    </row>
    <row r="626" spans="16:20" ht="17.25" customHeight="1">
      <c r="P626" s="380"/>
      <c r="Q626" s="380"/>
      <c r="R626" s="519"/>
      <c r="S626" s="380"/>
      <c r="T626" s="380"/>
    </row>
    <row r="627" spans="16:20" ht="17.25" customHeight="1">
      <c r="P627" s="380"/>
      <c r="Q627" s="380"/>
      <c r="R627" s="519"/>
      <c r="S627" s="380"/>
      <c r="T627" s="380"/>
    </row>
    <row r="628" spans="16:20" ht="17.25" customHeight="1">
      <c r="P628" s="380"/>
      <c r="Q628" s="380"/>
      <c r="R628" s="519"/>
      <c r="S628" s="380"/>
      <c r="T628" s="380"/>
    </row>
    <row r="629" spans="16:20" ht="17.25" customHeight="1">
      <c r="P629" s="380"/>
      <c r="Q629" s="380"/>
      <c r="R629" s="519"/>
      <c r="S629" s="380"/>
      <c r="T629" s="380"/>
    </row>
    <row r="630" spans="16:20" ht="17.25" customHeight="1">
      <c r="P630" s="380"/>
      <c r="Q630" s="380"/>
      <c r="R630" s="519"/>
      <c r="S630" s="380"/>
      <c r="T630" s="380"/>
    </row>
    <row r="631" spans="16:20" ht="17.25" customHeight="1">
      <c r="P631" s="380"/>
      <c r="Q631" s="380"/>
      <c r="R631" s="519"/>
      <c r="S631" s="380"/>
      <c r="T631" s="380"/>
    </row>
    <row r="632" spans="16:20" ht="17.25" customHeight="1">
      <c r="P632" s="380"/>
      <c r="Q632" s="380"/>
      <c r="R632" s="519"/>
      <c r="S632" s="380"/>
      <c r="T632" s="380"/>
    </row>
    <row r="633" spans="16:20" ht="17.25" customHeight="1">
      <c r="P633" s="380"/>
      <c r="Q633" s="380"/>
      <c r="R633" s="519"/>
      <c r="S633" s="380"/>
      <c r="T633" s="380"/>
    </row>
    <row r="634" spans="16:20" ht="17.25" customHeight="1">
      <c r="P634" s="380"/>
      <c r="Q634" s="380"/>
      <c r="R634" s="519"/>
      <c r="S634" s="380"/>
      <c r="T634" s="380"/>
    </row>
    <row r="635" spans="16:20" ht="17.25" customHeight="1">
      <c r="P635" s="380"/>
      <c r="Q635" s="380"/>
      <c r="R635" s="519"/>
      <c r="S635" s="380"/>
      <c r="T635" s="380"/>
    </row>
    <row r="636" spans="16:20" ht="17.25" customHeight="1">
      <c r="P636" s="380"/>
      <c r="Q636" s="380"/>
      <c r="R636" s="519"/>
      <c r="S636" s="380"/>
      <c r="T636" s="380"/>
    </row>
    <row r="637" spans="16:20" ht="17.25" customHeight="1">
      <c r="P637" s="380"/>
      <c r="Q637" s="380"/>
      <c r="R637" s="519"/>
      <c r="S637" s="380"/>
      <c r="T637" s="380"/>
    </row>
    <row r="638" spans="16:20" ht="17.25" customHeight="1">
      <c r="P638" s="380"/>
      <c r="Q638" s="380"/>
      <c r="R638" s="519"/>
      <c r="S638" s="380"/>
      <c r="T638" s="380"/>
    </row>
    <row r="639" spans="16:20" ht="17.25" customHeight="1">
      <c r="P639" s="380"/>
      <c r="Q639" s="380"/>
      <c r="R639" s="519"/>
      <c r="S639" s="380"/>
      <c r="T639" s="380"/>
    </row>
    <row r="640" spans="16:20" ht="17.25" customHeight="1">
      <c r="P640" s="380"/>
      <c r="Q640" s="380"/>
      <c r="R640" s="519"/>
      <c r="S640" s="380"/>
      <c r="T640" s="380"/>
    </row>
    <row r="641" spans="16:20" ht="17.25" customHeight="1">
      <c r="P641" s="380"/>
      <c r="Q641" s="380"/>
      <c r="R641" s="519"/>
      <c r="S641" s="380"/>
      <c r="T641" s="380"/>
    </row>
    <row r="642" spans="16:20" ht="17.25" customHeight="1">
      <c r="P642" s="380"/>
      <c r="Q642" s="380"/>
      <c r="R642" s="519"/>
      <c r="S642" s="380"/>
      <c r="T642" s="380"/>
    </row>
    <row r="643" spans="16:20" ht="17.25" customHeight="1">
      <c r="P643" s="380"/>
      <c r="Q643" s="380"/>
      <c r="R643" s="519"/>
      <c r="S643" s="380"/>
      <c r="T643" s="380"/>
    </row>
    <row r="644" spans="16:20" ht="17.25" customHeight="1">
      <c r="P644" s="380"/>
      <c r="Q644" s="380"/>
      <c r="R644" s="519"/>
      <c r="S644" s="380"/>
      <c r="T644" s="380"/>
    </row>
    <row r="645" spans="16:20" ht="17.25" customHeight="1">
      <c r="P645" s="380"/>
      <c r="Q645" s="380"/>
      <c r="R645" s="519"/>
      <c r="S645" s="380"/>
      <c r="T645" s="380"/>
    </row>
    <row r="646" spans="16:20" ht="17.25" customHeight="1">
      <c r="P646" s="380"/>
      <c r="Q646" s="380"/>
      <c r="R646" s="519"/>
      <c r="S646" s="380"/>
      <c r="T646" s="380"/>
    </row>
    <row r="647" spans="16:20" ht="17.25" customHeight="1">
      <c r="P647" s="380"/>
      <c r="Q647" s="380"/>
      <c r="R647" s="519"/>
      <c r="S647" s="380"/>
      <c r="T647" s="380"/>
    </row>
    <row r="648" spans="16:20" ht="17.25" customHeight="1">
      <c r="P648" s="380"/>
      <c r="Q648" s="380"/>
      <c r="R648" s="519"/>
      <c r="S648" s="380"/>
      <c r="T648" s="380"/>
    </row>
    <row r="649" spans="16:20" ht="17.25" customHeight="1">
      <c r="P649" s="380"/>
      <c r="Q649" s="380"/>
      <c r="R649" s="519"/>
      <c r="S649" s="380"/>
      <c r="T649" s="380"/>
    </row>
    <row r="650" spans="16:20" ht="17.25" customHeight="1">
      <c r="P650" s="380"/>
      <c r="Q650" s="380"/>
      <c r="R650" s="519"/>
      <c r="S650" s="380"/>
      <c r="T650" s="380"/>
    </row>
    <row r="651" spans="16:20" ht="17.25" customHeight="1">
      <c r="P651" s="380"/>
      <c r="Q651" s="380"/>
      <c r="R651" s="519"/>
      <c r="S651" s="380"/>
      <c r="T651" s="380"/>
    </row>
    <row r="652" spans="16:20" ht="17.25" customHeight="1">
      <c r="P652" s="380"/>
      <c r="Q652" s="380"/>
      <c r="R652" s="519"/>
      <c r="S652" s="380"/>
      <c r="T652" s="380"/>
    </row>
    <row r="653" spans="16:20" ht="17.25" customHeight="1">
      <c r="P653" s="380"/>
      <c r="Q653" s="380"/>
      <c r="R653" s="519"/>
      <c r="S653" s="380"/>
      <c r="T653" s="380"/>
    </row>
    <row r="654" spans="16:20" ht="17.25" customHeight="1">
      <c r="P654" s="380"/>
      <c r="Q654" s="380"/>
      <c r="R654" s="519"/>
      <c r="S654" s="380"/>
      <c r="T654" s="380"/>
    </row>
    <row r="655" spans="16:20" ht="17.25" customHeight="1">
      <c r="P655" s="380"/>
      <c r="Q655" s="380"/>
      <c r="R655" s="519"/>
      <c r="S655" s="380"/>
      <c r="T655" s="380"/>
    </row>
    <row r="656" spans="16:20" ht="17.25" customHeight="1">
      <c r="P656" s="380"/>
      <c r="Q656" s="380"/>
      <c r="R656" s="519"/>
      <c r="S656" s="380"/>
      <c r="T656" s="380"/>
    </row>
    <row r="657" spans="16:20" ht="17.25" customHeight="1">
      <c r="P657" s="380"/>
      <c r="Q657" s="380"/>
      <c r="R657" s="519"/>
      <c r="S657" s="380"/>
      <c r="T657" s="380"/>
    </row>
    <row r="658" spans="16:20" ht="17.25" customHeight="1">
      <c r="P658" s="380"/>
      <c r="Q658" s="380"/>
      <c r="R658" s="519"/>
      <c r="S658" s="380"/>
      <c r="T658" s="380"/>
    </row>
    <row r="659" spans="16:20" ht="17.25" customHeight="1">
      <c r="P659" s="380"/>
      <c r="Q659" s="380"/>
      <c r="R659" s="519"/>
      <c r="S659" s="380"/>
      <c r="T659" s="380"/>
    </row>
    <row r="660" spans="16:20" ht="17.25" customHeight="1">
      <c r="P660" s="380"/>
      <c r="Q660" s="380"/>
      <c r="R660" s="519"/>
      <c r="S660" s="380"/>
      <c r="T660" s="380"/>
    </row>
    <row r="661" spans="16:20" ht="17.25" customHeight="1">
      <c r="P661" s="380"/>
      <c r="Q661" s="380"/>
      <c r="R661" s="519"/>
      <c r="S661" s="380"/>
      <c r="T661" s="380"/>
    </row>
    <row r="662" spans="16:20" ht="17.25" customHeight="1">
      <c r="P662" s="380"/>
      <c r="Q662" s="380"/>
      <c r="R662" s="519"/>
      <c r="S662" s="380"/>
      <c r="T662" s="380"/>
    </row>
    <row r="663" spans="16:20" ht="17.25" customHeight="1">
      <c r="P663" s="380"/>
      <c r="Q663" s="380"/>
      <c r="R663" s="519"/>
      <c r="S663" s="380"/>
      <c r="T663" s="380"/>
    </row>
    <row r="664" spans="16:20" ht="17.25" customHeight="1">
      <c r="P664" s="380"/>
      <c r="Q664" s="380"/>
      <c r="R664" s="519"/>
      <c r="S664" s="380"/>
      <c r="T664" s="380"/>
    </row>
    <row r="665" spans="16:20" ht="17.25" customHeight="1">
      <c r="P665" s="380"/>
      <c r="Q665" s="380"/>
      <c r="R665" s="519"/>
      <c r="S665" s="380"/>
      <c r="T665" s="380"/>
    </row>
    <row r="666" spans="16:20" ht="17.25" customHeight="1">
      <c r="P666" s="380"/>
      <c r="Q666" s="380"/>
      <c r="R666" s="519"/>
      <c r="S666" s="380"/>
      <c r="T666" s="380"/>
    </row>
    <row r="667" spans="16:20" ht="17.25" customHeight="1">
      <c r="P667" s="380"/>
      <c r="Q667" s="380"/>
      <c r="R667" s="519"/>
      <c r="S667" s="380"/>
      <c r="T667" s="380"/>
    </row>
    <row r="668" spans="16:20" ht="17.25" customHeight="1">
      <c r="P668" s="380"/>
      <c r="Q668" s="380"/>
      <c r="R668" s="519"/>
      <c r="S668" s="380"/>
      <c r="T668" s="380"/>
    </row>
    <row r="669" spans="16:20" ht="17.25" customHeight="1">
      <c r="P669" s="380"/>
      <c r="Q669" s="380"/>
      <c r="R669" s="519"/>
      <c r="S669" s="380"/>
      <c r="T669" s="380"/>
    </row>
    <row r="670" spans="16:20" ht="17.25" customHeight="1">
      <c r="P670" s="380"/>
      <c r="Q670" s="380"/>
      <c r="R670" s="519"/>
      <c r="S670" s="380"/>
      <c r="T670" s="380"/>
    </row>
    <row r="671" spans="16:20" ht="17.25" customHeight="1">
      <c r="P671" s="380"/>
      <c r="Q671" s="380"/>
      <c r="R671" s="519"/>
      <c r="S671" s="380"/>
      <c r="T671" s="380"/>
    </row>
    <row r="672" spans="16:20" ht="17.25" customHeight="1">
      <c r="P672" s="380"/>
      <c r="Q672" s="380"/>
      <c r="R672" s="519"/>
      <c r="S672" s="380"/>
      <c r="T672" s="380"/>
    </row>
    <row r="673" spans="16:20" ht="17.25" customHeight="1">
      <c r="P673" s="380"/>
      <c r="Q673" s="380"/>
      <c r="R673" s="519"/>
      <c r="S673" s="380"/>
      <c r="T673" s="380"/>
    </row>
    <row r="674" spans="16:20" ht="17.25" customHeight="1">
      <c r="P674" s="380"/>
      <c r="Q674" s="380"/>
      <c r="R674" s="519"/>
      <c r="S674" s="380"/>
      <c r="T674" s="380"/>
    </row>
    <row r="675" spans="16:20" ht="17.25" customHeight="1">
      <c r="P675" s="380"/>
      <c r="Q675" s="380"/>
      <c r="R675" s="519"/>
      <c r="S675" s="380"/>
      <c r="T675" s="380"/>
    </row>
    <row r="676" spans="16:20" ht="17.25" customHeight="1">
      <c r="P676" s="380"/>
      <c r="Q676" s="380"/>
      <c r="R676" s="519"/>
      <c r="S676" s="380"/>
      <c r="T676" s="380"/>
    </row>
    <row r="677" spans="16:20" ht="17.25" customHeight="1">
      <c r="P677" s="380"/>
      <c r="Q677" s="380"/>
      <c r="R677" s="519"/>
      <c r="S677" s="380"/>
      <c r="T677" s="380"/>
    </row>
    <row r="678" spans="16:20" ht="17.25" customHeight="1">
      <c r="P678" s="380"/>
      <c r="Q678" s="380"/>
      <c r="R678" s="519"/>
      <c r="S678" s="380"/>
      <c r="T678" s="380"/>
    </row>
    <row r="679" spans="16:20" ht="17.25" customHeight="1">
      <c r="P679" s="380"/>
      <c r="Q679" s="380"/>
      <c r="R679" s="519"/>
      <c r="S679" s="380"/>
      <c r="T679" s="380"/>
    </row>
    <row r="680" spans="16:20" ht="17.25" customHeight="1">
      <c r="P680" s="380"/>
      <c r="Q680" s="380"/>
      <c r="R680" s="519"/>
      <c r="S680" s="380"/>
      <c r="T680" s="380"/>
    </row>
    <row r="681" spans="16:20" ht="17.25" customHeight="1">
      <c r="P681" s="380"/>
      <c r="Q681" s="380"/>
      <c r="R681" s="519"/>
      <c r="S681" s="380"/>
      <c r="T681" s="380"/>
    </row>
    <row r="682" spans="16:20" ht="17.25" customHeight="1">
      <c r="P682" s="380"/>
      <c r="Q682" s="380"/>
      <c r="R682" s="519"/>
      <c r="S682" s="380"/>
      <c r="T682" s="380"/>
    </row>
    <row r="683" spans="16:20" ht="17.25" customHeight="1">
      <c r="P683" s="380"/>
      <c r="Q683" s="380"/>
      <c r="R683" s="519"/>
      <c r="S683" s="380"/>
      <c r="T683" s="380"/>
    </row>
    <row r="684" spans="16:20" ht="17.25" customHeight="1">
      <c r="P684" s="380"/>
      <c r="Q684" s="380"/>
      <c r="R684" s="519"/>
      <c r="S684" s="380"/>
      <c r="T684" s="380"/>
    </row>
    <row r="685" spans="16:20" ht="17.25" customHeight="1">
      <c r="P685" s="380"/>
      <c r="Q685" s="380"/>
      <c r="R685" s="519"/>
      <c r="S685" s="380"/>
      <c r="T685" s="380"/>
    </row>
    <row r="686" spans="16:20" ht="17.25" customHeight="1">
      <c r="P686" s="380"/>
      <c r="Q686" s="380"/>
      <c r="R686" s="519"/>
      <c r="S686" s="380"/>
      <c r="T686" s="380"/>
    </row>
    <row r="687" spans="16:20" ht="17.25" customHeight="1">
      <c r="P687" s="380"/>
      <c r="Q687" s="380"/>
      <c r="R687" s="519"/>
      <c r="S687" s="380"/>
      <c r="T687" s="380"/>
    </row>
    <row r="688" spans="16:20" ht="17.25" customHeight="1">
      <c r="P688" s="380"/>
      <c r="Q688" s="380"/>
      <c r="R688" s="519"/>
      <c r="S688" s="380"/>
      <c r="T688" s="380"/>
    </row>
    <row r="689" spans="16:20" ht="17.25" customHeight="1">
      <c r="P689" s="380"/>
      <c r="Q689" s="380"/>
      <c r="R689" s="519"/>
      <c r="S689" s="380"/>
      <c r="T689" s="380"/>
    </row>
    <row r="690" spans="16:20" ht="17.25" customHeight="1">
      <c r="P690" s="380"/>
      <c r="Q690" s="380"/>
      <c r="R690" s="519"/>
      <c r="S690" s="380"/>
      <c r="T690" s="380"/>
    </row>
    <row r="691" spans="16:20" ht="17.25" customHeight="1">
      <c r="P691" s="380"/>
      <c r="Q691" s="380"/>
      <c r="R691" s="519"/>
      <c r="S691" s="380"/>
      <c r="T691" s="380"/>
    </row>
    <row r="692" spans="16:20" ht="17.25" customHeight="1">
      <c r="P692" s="380"/>
      <c r="Q692" s="380"/>
      <c r="R692" s="519"/>
      <c r="S692" s="380"/>
      <c r="T692" s="380"/>
    </row>
    <row r="693" spans="16:20" ht="17.25" customHeight="1">
      <c r="P693" s="380"/>
      <c r="Q693" s="380"/>
      <c r="R693" s="519"/>
      <c r="S693" s="380"/>
      <c r="T693" s="380"/>
    </row>
    <row r="694" spans="16:20" ht="17.25" customHeight="1">
      <c r="P694" s="380"/>
      <c r="Q694" s="380"/>
      <c r="R694" s="519"/>
      <c r="S694" s="380"/>
      <c r="T694" s="380"/>
    </row>
    <row r="695" spans="16:20" ht="17.25" customHeight="1">
      <c r="P695" s="380"/>
      <c r="Q695" s="380"/>
      <c r="R695" s="519"/>
      <c r="S695" s="380"/>
      <c r="T695" s="380"/>
    </row>
    <row r="696" spans="16:20" ht="17.25" customHeight="1">
      <c r="P696" s="380"/>
      <c r="Q696" s="380"/>
      <c r="R696" s="519"/>
      <c r="S696" s="380"/>
      <c r="T696" s="380"/>
    </row>
    <row r="697" spans="16:20" ht="17.25" customHeight="1">
      <c r="P697" s="380"/>
      <c r="Q697" s="380"/>
      <c r="R697" s="519"/>
      <c r="S697" s="380"/>
      <c r="T697" s="380"/>
    </row>
    <row r="698" spans="16:20" ht="17.25" customHeight="1">
      <c r="P698" s="380"/>
      <c r="Q698" s="380"/>
      <c r="R698" s="519"/>
      <c r="S698" s="380"/>
      <c r="T698" s="380"/>
    </row>
    <row r="699" spans="16:20" ht="17.25" customHeight="1">
      <c r="P699" s="380"/>
      <c r="Q699" s="380"/>
      <c r="R699" s="519"/>
      <c r="S699" s="380"/>
      <c r="T699" s="380"/>
    </row>
    <row r="700" spans="16:20" ht="17.25" customHeight="1">
      <c r="P700" s="380"/>
      <c r="Q700" s="380"/>
      <c r="R700" s="519"/>
      <c r="S700" s="380"/>
      <c r="T700" s="380"/>
    </row>
    <row r="701" spans="16:20" ht="17.25" customHeight="1">
      <c r="P701" s="380"/>
      <c r="Q701" s="380"/>
      <c r="R701" s="519"/>
      <c r="S701" s="380"/>
      <c r="T701" s="380"/>
    </row>
    <row r="702" spans="16:20" ht="17.25" customHeight="1">
      <c r="P702" s="380"/>
      <c r="Q702" s="380"/>
      <c r="R702" s="519"/>
      <c r="S702" s="380"/>
      <c r="T702" s="380"/>
    </row>
    <row r="703" spans="16:20" ht="17.25" customHeight="1">
      <c r="P703" s="380"/>
      <c r="Q703" s="380"/>
      <c r="R703" s="519"/>
      <c r="S703" s="380"/>
      <c r="T703" s="380"/>
    </row>
    <row r="704" spans="16:20" ht="17.25" customHeight="1">
      <c r="P704" s="380"/>
      <c r="Q704" s="380"/>
      <c r="R704" s="519"/>
      <c r="S704" s="380"/>
      <c r="T704" s="380"/>
    </row>
    <row r="705" spans="16:20" ht="17.25" customHeight="1">
      <c r="P705" s="380"/>
      <c r="Q705" s="380"/>
      <c r="R705" s="519"/>
      <c r="S705" s="380"/>
      <c r="T705" s="380"/>
    </row>
    <row r="706" spans="16:20" ht="17.25" customHeight="1">
      <c r="P706" s="380"/>
      <c r="Q706" s="380"/>
      <c r="R706" s="519"/>
      <c r="S706" s="380"/>
      <c r="T706" s="380"/>
    </row>
    <row r="707" spans="16:20" ht="17.25" customHeight="1">
      <c r="P707" s="380"/>
      <c r="Q707" s="380"/>
      <c r="R707" s="519"/>
      <c r="S707" s="380"/>
      <c r="T707" s="380"/>
    </row>
    <row r="708" spans="16:20" ht="17.25" customHeight="1">
      <c r="P708" s="380"/>
      <c r="Q708" s="380"/>
      <c r="R708" s="519"/>
      <c r="S708" s="380"/>
      <c r="T708" s="380"/>
    </row>
    <row r="709" spans="16:20" ht="17.25" customHeight="1">
      <c r="P709" s="380"/>
      <c r="Q709" s="380"/>
      <c r="R709" s="519"/>
      <c r="S709" s="380"/>
      <c r="T709" s="380"/>
    </row>
    <row r="710" spans="16:20" ht="17.25" customHeight="1">
      <c r="P710" s="380"/>
      <c r="Q710" s="380"/>
      <c r="R710" s="519"/>
      <c r="S710" s="380"/>
      <c r="T710" s="380"/>
    </row>
    <row r="711" spans="16:20" ht="17.25" customHeight="1">
      <c r="P711" s="380"/>
      <c r="Q711" s="380"/>
      <c r="R711" s="519"/>
      <c r="S711" s="380"/>
      <c r="T711" s="380"/>
    </row>
    <row r="712" spans="16:20" ht="17.25" customHeight="1">
      <c r="P712" s="380"/>
      <c r="Q712" s="380"/>
      <c r="R712" s="519"/>
      <c r="S712" s="380"/>
      <c r="T712" s="380"/>
    </row>
    <row r="713" spans="16:20" ht="17.25" customHeight="1">
      <c r="P713" s="380"/>
      <c r="Q713" s="380"/>
      <c r="R713" s="519"/>
      <c r="S713" s="380"/>
      <c r="T713" s="380"/>
    </row>
    <row r="714" spans="16:20" ht="17.25" customHeight="1">
      <c r="P714" s="380"/>
      <c r="Q714" s="380"/>
      <c r="R714" s="519"/>
      <c r="S714" s="380"/>
      <c r="T714" s="380"/>
    </row>
    <row r="715" spans="16:20" ht="17.25" customHeight="1">
      <c r="P715" s="380"/>
      <c r="Q715" s="380"/>
      <c r="R715" s="519"/>
      <c r="S715" s="380"/>
      <c r="T715" s="380"/>
    </row>
    <row r="716" spans="16:20" ht="17.25" customHeight="1">
      <c r="P716" s="380"/>
      <c r="Q716" s="380"/>
      <c r="R716" s="519"/>
      <c r="S716" s="380"/>
      <c r="T716" s="380"/>
    </row>
    <row r="717" spans="16:20" ht="17.25" customHeight="1">
      <c r="P717" s="380"/>
      <c r="Q717" s="380"/>
      <c r="R717" s="519"/>
      <c r="S717" s="380"/>
      <c r="T717" s="380"/>
    </row>
    <row r="718" spans="16:20" ht="17.25" customHeight="1">
      <c r="P718" s="380"/>
      <c r="Q718" s="380"/>
      <c r="R718" s="519"/>
      <c r="S718" s="380"/>
      <c r="T718" s="380"/>
    </row>
    <row r="719" spans="16:20" ht="17.25" customHeight="1">
      <c r="P719" s="380"/>
      <c r="Q719" s="380"/>
      <c r="R719" s="519"/>
      <c r="S719" s="380"/>
      <c r="T719" s="380"/>
    </row>
    <row r="720" spans="16:20" ht="17.25" customHeight="1">
      <c r="P720" s="380"/>
      <c r="Q720" s="380"/>
      <c r="R720" s="519"/>
      <c r="S720" s="380"/>
      <c r="T720" s="380"/>
    </row>
    <row r="721" spans="16:20" ht="17.25" customHeight="1">
      <c r="P721" s="380"/>
      <c r="Q721" s="380"/>
      <c r="R721" s="519"/>
      <c r="S721" s="380"/>
      <c r="T721" s="380"/>
    </row>
    <row r="722" spans="16:20" ht="17.25" customHeight="1">
      <c r="P722" s="380"/>
      <c r="Q722" s="380"/>
      <c r="R722" s="519"/>
      <c r="S722" s="380"/>
      <c r="T722" s="380"/>
    </row>
    <row r="723" spans="16:20" ht="17.25" customHeight="1">
      <c r="P723" s="380"/>
      <c r="Q723" s="380"/>
      <c r="R723" s="519"/>
      <c r="S723" s="380"/>
      <c r="T723" s="380"/>
    </row>
    <row r="724" spans="16:20" ht="17.25" customHeight="1">
      <c r="P724" s="380"/>
      <c r="Q724" s="380"/>
      <c r="R724" s="519"/>
      <c r="S724" s="380"/>
      <c r="T724" s="380"/>
    </row>
  </sheetData>
  <mergeCells count="5">
    <mergeCell ref="S261:T261"/>
    <mergeCell ref="B4:F4"/>
    <mergeCell ref="A35:D35"/>
    <mergeCell ref="A39:B39"/>
    <mergeCell ref="A40:B40"/>
  </mergeCells>
  <printOptions horizontalCentered="1"/>
  <pageMargins left="0.69" right="0.5118110236220472" top="0.984251968503937" bottom="0.3937007874015748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9" sqref="C9"/>
    </sheetView>
  </sheetViews>
  <sheetFormatPr defaultColWidth="9.140625" defaultRowHeight="12.75"/>
  <cols>
    <col min="1" max="1" width="7.28125" style="0" customWidth="1"/>
    <col min="2" max="2" width="31.421875" style="0" customWidth="1"/>
    <col min="3" max="4" width="11.8515625" style="0" customWidth="1"/>
    <col min="5" max="5" width="10.421875" style="0" customWidth="1"/>
    <col min="6" max="6" width="10.28125" style="0" customWidth="1"/>
  </cols>
  <sheetData>
    <row r="1" spans="1:6" ht="12.75">
      <c r="A1" s="148"/>
      <c r="B1" s="148"/>
      <c r="C1" s="148"/>
      <c r="D1" s="148"/>
      <c r="E1" s="148"/>
      <c r="F1" s="526" t="s">
        <v>412</v>
      </c>
    </row>
    <row r="2" spans="1:6" ht="12.75">
      <c r="A2" s="47"/>
      <c r="B2" s="47"/>
      <c r="C2" s="47"/>
      <c r="D2" s="47"/>
      <c r="E2" s="47"/>
      <c r="F2" s="47"/>
    </row>
    <row r="3" spans="1:6" ht="30" customHeight="1">
      <c r="A3" s="60"/>
      <c r="B3" s="155" t="s">
        <v>413</v>
      </c>
      <c r="C3" s="155"/>
      <c r="D3" s="155"/>
      <c r="E3" s="155"/>
      <c r="F3" s="527"/>
    </row>
    <row r="4" spans="1:6" ht="12.75">
      <c r="A4" s="47"/>
      <c r="B4" s="528" t="s">
        <v>1178</v>
      </c>
      <c r="C4" s="529"/>
      <c r="D4" s="529"/>
      <c r="E4" s="529"/>
      <c r="F4" s="161"/>
    </row>
    <row r="5" spans="1:6" ht="12.75">
      <c r="A5" s="148"/>
      <c r="B5" s="148"/>
      <c r="C5" s="148"/>
      <c r="D5" s="148"/>
      <c r="E5" s="148"/>
      <c r="F5" s="148"/>
    </row>
    <row r="6" spans="1:6" ht="12.75">
      <c r="A6" s="148"/>
      <c r="B6" s="148"/>
      <c r="C6" s="148"/>
      <c r="D6" s="148"/>
      <c r="E6" s="148"/>
      <c r="F6" s="530" t="s">
        <v>1232</v>
      </c>
    </row>
    <row r="7" spans="1:6" ht="51">
      <c r="A7" s="338" t="s">
        <v>1417</v>
      </c>
      <c r="B7" s="531" t="s">
        <v>1180</v>
      </c>
      <c r="C7" s="338" t="s">
        <v>1507</v>
      </c>
      <c r="D7" s="338" t="s">
        <v>1234</v>
      </c>
      <c r="E7" s="338" t="s">
        <v>414</v>
      </c>
      <c r="F7" s="338" t="s">
        <v>1334</v>
      </c>
    </row>
    <row r="8" spans="1:6" ht="12.75">
      <c r="A8" s="532">
        <v>1</v>
      </c>
      <c r="B8" s="532">
        <v>2</v>
      </c>
      <c r="C8" s="169">
        <v>3</v>
      </c>
      <c r="D8" s="169">
        <v>4</v>
      </c>
      <c r="E8" s="169">
        <v>5</v>
      </c>
      <c r="F8" s="169">
        <v>6</v>
      </c>
    </row>
    <row r="9" spans="1:6" ht="12.75">
      <c r="A9" s="194"/>
      <c r="B9" s="473" t="s">
        <v>1575</v>
      </c>
      <c r="C9" s="177">
        <v>6777929</v>
      </c>
      <c r="D9" s="177">
        <v>3502328</v>
      </c>
      <c r="E9" s="533">
        <v>51.67253891269738</v>
      </c>
      <c r="F9" s="177">
        <v>447560</v>
      </c>
    </row>
    <row r="10" spans="1:6" ht="19.5" customHeight="1">
      <c r="A10" s="534">
        <v>1</v>
      </c>
      <c r="B10" s="350" t="s">
        <v>1668</v>
      </c>
      <c r="C10" s="183">
        <v>1412857</v>
      </c>
      <c r="D10" s="183">
        <v>535318</v>
      </c>
      <c r="E10" s="535">
        <v>37.88904326481732</v>
      </c>
      <c r="F10" s="183">
        <v>43996</v>
      </c>
    </row>
    <row r="11" spans="1:6" ht="12.75" hidden="1">
      <c r="A11" s="534">
        <v>2</v>
      </c>
      <c r="B11" s="350" t="s">
        <v>1670</v>
      </c>
      <c r="C11" s="183">
        <v>0</v>
      </c>
      <c r="D11" s="183">
        <v>0</v>
      </c>
      <c r="E11" s="535"/>
      <c r="F11" s="183">
        <v>0</v>
      </c>
    </row>
    <row r="12" spans="1:6" ht="25.5" customHeight="1">
      <c r="A12" s="534">
        <v>3</v>
      </c>
      <c r="B12" s="350" t="s">
        <v>1672</v>
      </c>
      <c r="C12" s="183">
        <v>150295</v>
      </c>
      <c r="D12" s="183">
        <v>56777</v>
      </c>
      <c r="E12" s="535">
        <v>37.77703849096776</v>
      </c>
      <c r="F12" s="183">
        <v>12550</v>
      </c>
    </row>
    <row r="13" spans="1:6" ht="19.5" customHeight="1">
      <c r="A13" s="534">
        <v>4</v>
      </c>
      <c r="B13" s="350" t="s">
        <v>1674</v>
      </c>
      <c r="C13" s="183">
        <v>2308917</v>
      </c>
      <c r="D13" s="183">
        <v>1254541</v>
      </c>
      <c r="E13" s="535">
        <v>54.334607956890615</v>
      </c>
      <c r="F13" s="183">
        <v>123244</v>
      </c>
    </row>
    <row r="14" spans="1:6" ht="19.5" customHeight="1">
      <c r="A14" s="534">
        <v>5</v>
      </c>
      <c r="B14" s="350" t="s">
        <v>1676</v>
      </c>
      <c r="C14" s="183">
        <v>316225</v>
      </c>
      <c r="D14" s="183">
        <v>305716</v>
      </c>
      <c r="E14" s="535">
        <v>96.67673333860384</v>
      </c>
      <c r="F14" s="183">
        <v>15422</v>
      </c>
    </row>
    <row r="15" spans="1:6" ht="25.5" customHeight="1">
      <c r="A15" s="534">
        <v>6</v>
      </c>
      <c r="B15" s="350" t="s">
        <v>1678</v>
      </c>
      <c r="C15" s="183">
        <v>339300</v>
      </c>
      <c r="D15" s="183">
        <v>82960</v>
      </c>
      <c r="E15" s="535">
        <v>24.450338933097555</v>
      </c>
      <c r="F15" s="183">
        <v>12211</v>
      </c>
    </row>
    <row r="16" spans="1:6" ht="25.5" customHeight="1">
      <c r="A16" s="534">
        <v>7</v>
      </c>
      <c r="B16" s="350" t="s">
        <v>1680</v>
      </c>
      <c r="C16" s="183">
        <v>255101</v>
      </c>
      <c r="D16" s="183">
        <v>74009</v>
      </c>
      <c r="E16" s="535">
        <v>29.01164636751718</v>
      </c>
      <c r="F16" s="183">
        <v>13863</v>
      </c>
    </row>
    <row r="17" spans="1:6" ht="19.5" customHeight="1">
      <c r="A17" s="534">
        <v>8</v>
      </c>
      <c r="B17" s="350" t="s">
        <v>1682</v>
      </c>
      <c r="C17" s="183">
        <v>1976463</v>
      </c>
      <c r="D17" s="183">
        <v>1177137</v>
      </c>
      <c r="E17" s="535">
        <v>59.55775544495394</v>
      </c>
      <c r="F17" s="183">
        <v>224355</v>
      </c>
    </row>
    <row r="18" spans="1:6" ht="25.5" customHeight="1" hidden="1">
      <c r="A18" s="534">
        <v>9</v>
      </c>
      <c r="B18" s="350" t="s">
        <v>1684</v>
      </c>
      <c r="C18" s="183">
        <v>0</v>
      </c>
      <c r="D18" s="183">
        <v>0</v>
      </c>
      <c r="E18" s="535" t="e">
        <v>#DIV/0!</v>
      </c>
      <c r="F18" s="183">
        <v>0</v>
      </c>
    </row>
    <row r="19" spans="1:6" ht="25.5" customHeight="1">
      <c r="A19" s="534">
        <v>10</v>
      </c>
      <c r="B19" s="350" t="s">
        <v>1686</v>
      </c>
      <c r="C19" s="183">
        <v>16771</v>
      </c>
      <c r="D19" s="183">
        <v>10881</v>
      </c>
      <c r="E19" s="535">
        <v>64.87985212569316</v>
      </c>
      <c r="F19" s="183">
        <v>1131</v>
      </c>
    </row>
    <row r="20" spans="1:6" ht="24.75" customHeight="1">
      <c r="A20" s="534">
        <v>11</v>
      </c>
      <c r="B20" s="350" t="s">
        <v>1688</v>
      </c>
      <c r="C20" s="183">
        <v>2000</v>
      </c>
      <c r="D20" s="183">
        <v>1782</v>
      </c>
      <c r="E20" s="535">
        <v>89.1</v>
      </c>
      <c r="F20" s="183">
        <v>0</v>
      </c>
    </row>
    <row r="21" spans="1:6" ht="19.5" customHeight="1" hidden="1">
      <c r="A21" s="534">
        <v>12</v>
      </c>
      <c r="B21" s="350" t="s">
        <v>1690</v>
      </c>
      <c r="C21" s="183"/>
      <c r="D21" s="183"/>
      <c r="E21" s="535" t="e">
        <v>#DIV/0!</v>
      </c>
      <c r="F21" s="183">
        <v>0</v>
      </c>
    </row>
    <row r="22" spans="1:6" ht="19.5" customHeight="1">
      <c r="A22" s="534">
        <v>13</v>
      </c>
      <c r="B22" s="350" t="s">
        <v>1692</v>
      </c>
      <c r="C22" s="183">
        <v>0</v>
      </c>
      <c r="D22" s="183">
        <v>3207</v>
      </c>
      <c r="E22" s="536" t="s">
        <v>1187</v>
      </c>
      <c r="F22" s="183">
        <v>788</v>
      </c>
    </row>
    <row r="23" spans="1:6" ht="25.5" customHeight="1" hidden="1">
      <c r="A23" s="148"/>
      <c r="B23" s="350" t="s">
        <v>1694</v>
      </c>
      <c r="C23" s="183"/>
      <c r="D23" s="183"/>
      <c r="E23" s="535"/>
      <c r="F23" s="183"/>
    </row>
    <row r="24" spans="1:6" ht="12" customHeight="1">
      <c r="A24" s="148"/>
      <c r="B24" s="148"/>
      <c r="C24" s="537"/>
      <c r="D24" s="537"/>
      <c r="E24" s="538"/>
      <c r="F24" s="148"/>
    </row>
    <row r="25" spans="1:6" ht="12.75">
      <c r="A25" s="148"/>
      <c r="B25" s="148"/>
      <c r="C25" s="537"/>
      <c r="D25" s="537"/>
      <c r="E25" s="538"/>
      <c r="F25" s="148"/>
    </row>
    <row r="26" spans="1:6" ht="12.75">
      <c r="A26" s="148"/>
      <c r="B26" s="148"/>
      <c r="C26" s="537"/>
      <c r="D26" s="537"/>
      <c r="E26" s="538"/>
      <c r="F26" s="148"/>
    </row>
    <row r="27" spans="1:6" ht="12.75">
      <c r="A27" s="148"/>
      <c r="B27" s="148"/>
      <c r="C27" s="537"/>
      <c r="D27" s="537"/>
      <c r="E27" s="538"/>
      <c r="F27" s="148"/>
    </row>
    <row r="28" spans="1:6" ht="12.75">
      <c r="A28" s="148"/>
      <c r="B28" s="148"/>
      <c r="C28" s="537"/>
      <c r="D28" s="537"/>
      <c r="E28" s="538"/>
      <c r="F28" s="148"/>
    </row>
    <row r="29" spans="1:6" ht="12.75">
      <c r="A29" s="148"/>
      <c r="B29" s="148"/>
      <c r="C29" s="537"/>
      <c r="D29" s="537"/>
      <c r="E29" s="538"/>
      <c r="F29" s="148"/>
    </row>
    <row r="30" spans="1:6" ht="12.75">
      <c r="A30" s="148"/>
      <c r="B30" s="148"/>
      <c r="C30" s="537"/>
      <c r="D30" s="537"/>
      <c r="E30" s="538"/>
      <c r="F30" s="148"/>
    </row>
    <row r="31" spans="1:6" ht="12.75">
      <c r="A31" s="148"/>
      <c r="B31" s="148"/>
      <c r="C31" s="537"/>
      <c r="D31" s="537"/>
      <c r="E31" s="538"/>
      <c r="F31" s="148"/>
    </row>
    <row r="32" spans="1:6" ht="12.75">
      <c r="A32" s="199" t="s">
        <v>1224</v>
      </c>
      <c r="B32" s="148"/>
      <c r="C32" s="201"/>
      <c r="D32" s="201"/>
      <c r="E32" s="201" t="s">
        <v>1225</v>
      </c>
      <c r="F32" s="148"/>
    </row>
    <row r="33" spans="1:6" ht="12.75">
      <c r="A33" s="148"/>
      <c r="B33" s="148"/>
      <c r="C33" s="537"/>
      <c r="D33" s="537"/>
      <c r="E33" s="538"/>
      <c r="F33" s="148"/>
    </row>
    <row r="34" spans="1:6" ht="12.75">
      <c r="A34" s="148"/>
      <c r="B34" s="148"/>
      <c r="C34" s="537"/>
      <c r="D34" s="537"/>
      <c r="E34" s="538"/>
      <c r="F34" s="148"/>
    </row>
    <row r="35" spans="1:6" ht="12.75">
      <c r="A35" s="148"/>
      <c r="B35" s="148"/>
      <c r="C35" s="537"/>
      <c r="D35" s="537"/>
      <c r="E35" s="538"/>
      <c r="F35" s="148"/>
    </row>
    <row r="36" spans="1:6" ht="12.75">
      <c r="A36" s="148"/>
      <c r="B36" s="148"/>
      <c r="C36" s="537"/>
      <c r="D36" s="537"/>
      <c r="E36" s="538"/>
      <c r="F36" s="148"/>
    </row>
    <row r="37" spans="1:6" ht="12.75">
      <c r="A37" s="148"/>
      <c r="B37" s="148"/>
      <c r="C37" s="537"/>
      <c r="D37" s="537"/>
      <c r="E37" s="538"/>
      <c r="F37" s="148"/>
    </row>
    <row r="38" spans="1:6" ht="12.75">
      <c r="A38" s="148"/>
      <c r="B38" s="148"/>
      <c r="C38" s="537"/>
      <c r="D38" s="537"/>
      <c r="E38" s="538"/>
      <c r="F38" s="148"/>
    </row>
    <row r="39" spans="1:6" ht="12.75">
      <c r="A39" s="199"/>
      <c r="B39" s="148"/>
      <c r="C39" s="201"/>
      <c r="D39" s="201"/>
      <c r="E39" s="201"/>
      <c r="F39" s="202"/>
    </row>
    <row r="40" spans="1:6" ht="12.75">
      <c r="A40" s="394" t="s">
        <v>1327</v>
      </c>
      <c r="B40" s="394"/>
      <c r="C40" s="201"/>
      <c r="D40" s="201"/>
      <c r="E40" s="148"/>
      <c r="F40" s="204"/>
    </row>
    <row r="41" spans="1:6" ht="12.75">
      <c r="A41" s="394" t="s">
        <v>1227</v>
      </c>
      <c r="B41" s="394"/>
      <c r="C41" s="201"/>
      <c r="D41" s="201"/>
      <c r="E41" s="148"/>
      <c r="F41" s="204"/>
    </row>
    <row r="42" spans="1:6" ht="12.75">
      <c r="A42" s="199"/>
      <c r="B42" s="148"/>
      <c r="C42" s="201"/>
      <c r="D42" s="201"/>
      <c r="E42" s="148"/>
      <c r="F42" s="204"/>
    </row>
    <row r="43" spans="1:6" ht="15.75">
      <c r="A43" s="148"/>
      <c r="B43" s="443"/>
      <c r="C43" s="201"/>
      <c r="D43" s="539"/>
      <c r="E43" s="148"/>
      <c r="F43" s="148"/>
    </row>
    <row r="44" spans="1:6" ht="12.75">
      <c r="A44" s="148"/>
      <c r="B44" s="148"/>
      <c r="C44" s="201"/>
      <c r="D44" s="201"/>
      <c r="E44" s="540"/>
      <c r="F44" s="148"/>
    </row>
    <row r="45" spans="1:6" ht="12.75">
      <c r="A45" s="148"/>
      <c r="B45" s="148"/>
      <c r="C45" s="201"/>
      <c r="D45" s="201"/>
      <c r="E45" s="540"/>
      <c r="F45" s="148"/>
    </row>
    <row r="46" spans="1:6" ht="12.75">
      <c r="A46" s="148"/>
      <c r="B46" s="148"/>
      <c r="C46" s="201"/>
      <c r="D46" s="201"/>
      <c r="E46" s="540"/>
      <c r="F46" s="148"/>
    </row>
    <row r="47" spans="1:6" ht="12.75">
      <c r="A47" s="148"/>
      <c r="B47" s="148"/>
      <c r="C47" s="201"/>
      <c r="D47" s="201"/>
      <c r="E47" s="540"/>
      <c r="F47" s="148"/>
    </row>
    <row r="48" spans="1:6" ht="12.75">
      <c r="A48" s="394"/>
      <c r="B48" s="394"/>
      <c r="C48" s="201"/>
      <c r="D48" s="201"/>
      <c r="E48" s="540"/>
      <c r="F48" s="148"/>
    </row>
    <row r="49" spans="1:6" ht="12.75">
      <c r="A49" s="394"/>
      <c r="B49" s="394"/>
      <c r="C49" s="394"/>
      <c r="D49" s="394"/>
      <c r="E49" s="394"/>
      <c r="F49" s="385"/>
    </row>
    <row r="50" spans="1:6" ht="12.75">
      <c r="A50" s="394"/>
      <c r="B50" s="394"/>
      <c r="C50" s="394"/>
      <c r="D50" s="394"/>
      <c r="E50" s="394"/>
      <c r="F50" s="394"/>
    </row>
    <row r="51" spans="1:6" ht="12.75">
      <c r="A51" s="148"/>
      <c r="B51" s="148"/>
      <c r="C51" s="201"/>
      <c r="D51" s="201"/>
      <c r="E51" s="540"/>
      <c r="F51" s="148"/>
    </row>
  </sheetData>
  <mergeCells count="2">
    <mergeCell ref="B3:E3"/>
    <mergeCell ref="B4:E4"/>
  </mergeCells>
  <printOptions/>
  <pageMargins left="0.75" right="0.75" top="1" bottom="1" header="0.5" footer="0.5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6.7109375" style="541" customWidth="1"/>
    <col min="2" max="2" width="9.57421875" style="541" bestFit="1" customWidth="1"/>
    <col min="3" max="3" width="10.28125" style="541" bestFit="1" customWidth="1"/>
    <col min="4" max="4" width="10.7109375" style="541" customWidth="1"/>
    <col min="5" max="5" width="10.57421875" style="541" bestFit="1" customWidth="1"/>
    <col min="6" max="16384" width="9.140625" style="543" customWidth="1"/>
  </cols>
  <sheetData>
    <row r="1" spans="2:5" ht="17.25" customHeight="1">
      <c r="B1" s="542"/>
      <c r="C1" s="542"/>
      <c r="D1" s="542"/>
      <c r="E1" s="314" t="s">
        <v>415</v>
      </c>
    </row>
    <row r="2" spans="1:5" ht="17.25" customHeight="1">
      <c r="A2" s="544" t="s">
        <v>1697</v>
      </c>
      <c r="B2" s="544"/>
      <c r="C2" s="544"/>
      <c r="D2" s="544"/>
      <c r="E2" s="544"/>
    </row>
    <row r="3" spans="1:5" ht="17.25" customHeight="1">
      <c r="A3" s="328"/>
      <c r="B3" s="328"/>
      <c r="C3" s="328"/>
      <c r="D3" s="328"/>
      <c r="E3" s="328"/>
    </row>
    <row r="4" spans="1:5" ht="20.25" customHeight="1">
      <c r="A4" s="545" t="s">
        <v>416</v>
      </c>
      <c r="B4" s="546"/>
      <c r="C4" s="542"/>
      <c r="D4" s="542"/>
      <c r="E4" s="542"/>
    </row>
    <row r="5" spans="1:5" ht="17.25" customHeight="1">
      <c r="A5" s="547" t="s">
        <v>417</v>
      </c>
      <c r="B5" s="547"/>
      <c r="C5" s="547"/>
      <c r="D5" s="547"/>
      <c r="E5" s="547"/>
    </row>
    <row r="6" spans="1:5" ht="17.25" customHeight="1">
      <c r="A6" s="548"/>
      <c r="B6" s="548"/>
      <c r="C6" s="549"/>
      <c r="D6" s="550"/>
      <c r="E6" s="551" t="s">
        <v>1232</v>
      </c>
    </row>
    <row r="7" spans="1:5" ht="48">
      <c r="A7" s="552" t="s">
        <v>1180</v>
      </c>
      <c r="B7" s="553" t="s">
        <v>418</v>
      </c>
      <c r="C7" s="553" t="s">
        <v>1234</v>
      </c>
      <c r="D7" s="553" t="s">
        <v>419</v>
      </c>
      <c r="E7" s="553" t="s">
        <v>1334</v>
      </c>
    </row>
    <row r="8" spans="1:5" s="555" customFormat="1" ht="11.25">
      <c r="A8" s="554">
        <v>1</v>
      </c>
      <c r="B8" s="554">
        <v>2</v>
      </c>
      <c r="C8" s="554">
        <v>3</v>
      </c>
      <c r="D8" s="554">
        <v>4</v>
      </c>
      <c r="E8" s="554">
        <v>5</v>
      </c>
    </row>
    <row r="9" spans="1:5" ht="17.25" customHeight="1">
      <c r="A9" s="556" t="s">
        <v>420</v>
      </c>
      <c r="B9" s="557">
        <v>594791393</v>
      </c>
      <c r="C9" s="557">
        <v>333481860</v>
      </c>
      <c r="D9" s="558">
        <v>56.06702852877362</v>
      </c>
      <c r="E9" s="557">
        <v>73792749</v>
      </c>
    </row>
    <row r="10" spans="1:5" ht="17.25" customHeight="1">
      <c r="A10" s="559" t="s">
        <v>421</v>
      </c>
      <c r="B10" s="557">
        <v>660319249</v>
      </c>
      <c r="C10" s="557">
        <v>372227499</v>
      </c>
      <c r="D10" s="558">
        <v>56.37083873652152</v>
      </c>
      <c r="E10" s="557">
        <v>86526828</v>
      </c>
    </row>
    <row r="11" spans="1:5" ht="12.75">
      <c r="A11" s="560" t="s">
        <v>422</v>
      </c>
      <c r="B11" s="561">
        <v>339852507</v>
      </c>
      <c r="C11" s="561">
        <v>178380656</v>
      </c>
      <c r="D11" s="562">
        <v>52.48766812833898</v>
      </c>
      <c r="E11" s="561">
        <v>30026853</v>
      </c>
    </row>
    <row r="12" spans="1:5" ht="12.75">
      <c r="A12" s="560" t="s">
        <v>423</v>
      </c>
      <c r="B12" s="561">
        <v>28269477</v>
      </c>
      <c r="C12" s="561">
        <v>16834582</v>
      </c>
      <c r="D12" s="562">
        <v>59.55038361693072</v>
      </c>
      <c r="E12" s="561">
        <v>2835618</v>
      </c>
    </row>
    <row r="13" spans="1:5" ht="12.75">
      <c r="A13" s="560" t="s">
        <v>1765</v>
      </c>
      <c r="B13" s="561">
        <v>29597875</v>
      </c>
      <c r="C13" s="561">
        <v>15581000</v>
      </c>
      <c r="D13" s="562">
        <v>52.64229273216405</v>
      </c>
      <c r="E13" s="561">
        <v>2422102</v>
      </c>
    </row>
    <row r="14" spans="1:5" ht="12.75">
      <c r="A14" s="560" t="s">
        <v>1590</v>
      </c>
      <c r="B14" s="561">
        <v>4550890</v>
      </c>
      <c r="C14" s="561">
        <v>379540</v>
      </c>
      <c r="D14" s="562">
        <v>8.339907139043131</v>
      </c>
      <c r="E14" s="561">
        <v>83431</v>
      </c>
    </row>
    <row r="15" spans="1:5" ht="12.75">
      <c r="A15" s="560" t="s">
        <v>424</v>
      </c>
      <c r="B15" s="561">
        <v>258048500</v>
      </c>
      <c r="C15" s="561">
        <v>161051721</v>
      </c>
      <c r="D15" s="562">
        <v>62.4114152959618</v>
      </c>
      <c r="E15" s="561">
        <v>51158824</v>
      </c>
    </row>
    <row r="16" spans="1:5" ht="25.5">
      <c r="A16" s="563" t="s">
        <v>425</v>
      </c>
      <c r="B16" s="564">
        <v>65269712</v>
      </c>
      <c r="C16" s="564">
        <v>40890030</v>
      </c>
      <c r="D16" s="565">
        <v>62.64778677129753</v>
      </c>
      <c r="E16" s="561">
        <v>13630990</v>
      </c>
    </row>
    <row r="17" spans="1:5" ht="25.5" customHeight="1">
      <c r="A17" s="563" t="s">
        <v>426</v>
      </c>
      <c r="B17" s="566">
        <v>35657392</v>
      </c>
      <c r="C17" s="566">
        <v>17787288</v>
      </c>
      <c r="D17" s="567">
        <v>49.883872606274736</v>
      </c>
      <c r="E17" s="561">
        <v>3048845</v>
      </c>
    </row>
    <row r="18" spans="1:5" ht="12.75">
      <c r="A18" s="556" t="s">
        <v>427</v>
      </c>
      <c r="B18" s="557">
        <v>559392145</v>
      </c>
      <c r="C18" s="557">
        <v>313550181</v>
      </c>
      <c r="D18" s="558">
        <v>56.05194563466743</v>
      </c>
      <c r="E18" s="561">
        <v>69846993</v>
      </c>
    </row>
    <row r="19" spans="1:5" ht="14.25" customHeight="1">
      <c r="A19" s="568" t="s">
        <v>428</v>
      </c>
      <c r="B19" s="557">
        <v>50493357</v>
      </c>
      <c r="C19" s="557">
        <v>27375566</v>
      </c>
      <c r="D19" s="558">
        <v>54.21617342653609</v>
      </c>
      <c r="E19" s="561">
        <v>5561973</v>
      </c>
    </row>
    <row r="20" spans="1:5" ht="12.75">
      <c r="A20" s="569" t="s">
        <v>429</v>
      </c>
      <c r="B20" s="561">
        <v>47507623</v>
      </c>
      <c r="C20" s="561">
        <v>25213013</v>
      </c>
      <c r="D20" s="562">
        <v>53.07151022900051</v>
      </c>
      <c r="E20" s="561">
        <v>5145815</v>
      </c>
    </row>
    <row r="21" spans="1:5" ht="12.75">
      <c r="A21" s="560" t="s">
        <v>1765</v>
      </c>
      <c r="B21" s="561">
        <v>2782240</v>
      </c>
      <c r="C21" s="561">
        <v>2099245</v>
      </c>
      <c r="D21" s="562">
        <v>75.45161452642475</v>
      </c>
      <c r="E21" s="561">
        <v>402192</v>
      </c>
    </row>
    <row r="22" spans="1:5" ht="12.75">
      <c r="A22" s="560" t="s">
        <v>1590</v>
      </c>
      <c r="B22" s="561">
        <v>203494</v>
      </c>
      <c r="C22" s="561">
        <v>63308</v>
      </c>
      <c r="D22" s="562">
        <v>31.11049957246897</v>
      </c>
      <c r="E22" s="561">
        <v>13966</v>
      </c>
    </row>
    <row r="23" spans="1:5" ht="17.25" customHeight="1">
      <c r="A23" s="563" t="s">
        <v>430</v>
      </c>
      <c r="B23" s="561">
        <v>6387884</v>
      </c>
      <c r="C23" s="561">
        <v>2908104</v>
      </c>
      <c r="D23" s="562">
        <v>45.52531010268815</v>
      </c>
      <c r="E23" s="561">
        <v>403596</v>
      </c>
    </row>
    <row r="24" spans="1:5" ht="25.5">
      <c r="A24" s="563" t="s">
        <v>431</v>
      </c>
      <c r="B24" s="561">
        <v>8706225</v>
      </c>
      <c r="C24" s="561">
        <v>4535783</v>
      </c>
      <c r="D24" s="562">
        <v>52.098159650135386</v>
      </c>
      <c r="E24" s="561">
        <v>1212621</v>
      </c>
    </row>
    <row r="25" spans="1:5" ht="17.25" customHeight="1">
      <c r="A25" s="556" t="s">
        <v>432</v>
      </c>
      <c r="B25" s="570">
        <v>35399248</v>
      </c>
      <c r="C25" s="570">
        <v>19931679</v>
      </c>
      <c r="D25" s="571">
        <v>56.30537405766359</v>
      </c>
      <c r="E25" s="561">
        <v>3945756</v>
      </c>
    </row>
    <row r="26" spans="1:5" ht="32.25" customHeight="1">
      <c r="A26" s="556" t="s">
        <v>433</v>
      </c>
      <c r="B26" s="557">
        <v>650578237</v>
      </c>
      <c r="C26" s="557">
        <v>311096714</v>
      </c>
      <c r="D26" s="558">
        <v>47.818493811682785</v>
      </c>
      <c r="E26" s="561">
        <v>70498664</v>
      </c>
    </row>
    <row r="27" spans="1:5" ht="25.5">
      <c r="A27" s="572" t="s">
        <v>434</v>
      </c>
      <c r="B27" s="561">
        <v>551603391</v>
      </c>
      <c r="C27" s="561">
        <v>279451430</v>
      </c>
      <c r="D27" s="562">
        <v>50.661659184760154</v>
      </c>
      <c r="E27" s="561">
        <v>62373089</v>
      </c>
    </row>
    <row r="28" spans="1:5" ht="23.25" customHeight="1">
      <c r="A28" s="572" t="s">
        <v>435</v>
      </c>
      <c r="B28" s="561">
        <v>61939672</v>
      </c>
      <c r="C28" s="561">
        <v>20070139</v>
      </c>
      <c r="D28" s="562">
        <v>32.402720828098666</v>
      </c>
      <c r="E28" s="561">
        <v>5268826</v>
      </c>
    </row>
    <row r="29" spans="1:5" ht="32.25" customHeight="1">
      <c r="A29" s="572" t="s">
        <v>436</v>
      </c>
      <c r="B29" s="561">
        <v>37035174</v>
      </c>
      <c r="C29" s="561">
        <v>11575145</v>
      </c>
      <c r="D29" s="562">
        <v>31.254463662031128</v>
      </c>
      <c r="E29" s="561">
        <v>2856749</v>
      </c>
    </row>
    <row r="30" spans="1:5" ht="25.5">
      <c r="A30" s="556" t="s">
        <v>437</v>
      </c>
      <c r="B30" s="557">
        <v>-55786844</v>
      </c>
      <c r="C30" s="557">
        <v>22385146</v>
      </c>
      <c r="D30" s="558">
        <v>-40.12620968484971</v>
      </c>
      <c r="E30" s="561">
        <v>3294085</v>
      </c>
    </row>
    <row r="31" spans="1:5" ht="25.5">
      <c r="A31" s="556" t="s">
        <v>438</v>
      </c>
      <c r="B31" s="557">
        <v>-525567</v>
      </c>
      <c r="C31" s="557">
        <v>-232154</v>
      </c>
      <c r="D31" s="558">
        <v>44.172103651865505</v>
      </c>
      <c r="E31" s="561">
        <v>39409</v>
      </c>
    </row>
    <row r="32" spans="1:5" ht="25.5">
      <c r="A32" s="556" t="s">
        <v>439</v>
      </c>
      <c r="B32" s="557">
        <v>650052670</v>
      </c>
      <c r="C32" s="557">
        <v>310864560</v>
      </c>
      <c r="D32" s="558">
        <v>47.821441914852834</v>
      </c>
      <c r="E32" s="561">
        <v>70538073</v>
      </c>
    </row>
    <row r="33" spans="1:5" ht="25.5">
      <c r="A33" s="556" t="s">
        <v>440</v>
      </c>
      <c r="B33" s="557">
        <v>-55261277</v>
      </c>
      <c r="C33" s="557">
        <v>22617300</v>
      </c>
      <c r="D33" s="558">
        <v>-40.92793584918423</v>
      </c>
      <c r="E33" s="561">
        <v>3254676</v>
      </c>
    </row>
    <row r="34" spans="1:47" s="575" customFormat="1" ht="12.75">
      <c r="A34" s="573" t="s">
        <v>441</v>
      </c>
      <c r="B34" s="566">
        <v>55261277</v>
      </c>
      <c r="C34" s="566">
        <v>-22617300</v>
      </c>
      <c r="D34" s="567">
        <v>-40.92793584918423</v>
      </c>
      <c r="E34" s="561">
        <v>-3254676</v>
      </c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</row>
    <row r="35" spans="1:47" s="575" customFormat="1" ht="12.75">
      <c r="A35" s="576" t="s">
        <v>442</v>
      </c>
      <c r="B35" s="566">
        <v>6387884</v>
      </c>
      <c r="C35" s="566">
        <v>2908104</v>
      </c>
      <c r="D35" s="567">
        <v>45.52531010268815</v>
      </c>
      <c r="E35" s="561">
        <v>403596</v>
      </c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</row>
    <row r="36" spans="1:47" s="575" customFormat="1" ht="12.75">
      <c r="A36" s="573" t="s">
        <v>443</v>
      </c>
      <c r="B36" s="566">
        <v>3860113</v>
      </c>
      <c r="C36" s="566">
        <v>2884668</v>
      </c>
      <c r="D36" s="567">
        <v>74.73014391029486</v>
      </c>
      <c r="E36" s="561">
        <v>941965</v>
      </c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</row>
    <row r="37" spans="1:47" s="577" customFormat="1" ht="12.75">
      <c r="A37" s="573" t="s">
        <v>444</v>
      </c>
      <c r="B37" s="566">
        <v>41768840</v>
      </c>
      <c r="C37" s="566">
        <v>-23599104</v>
      </c>
      <c r="D37" s="567">
        <v>-56.49930426605096</v>
      </c>
      <c r="E37" s="561">
        <v>-5695982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</row>
    <row r="38" spans="1:47" s="577" customFormat="1" ht="12.75">
      <c r="A38" s="573" t="s">
        <v>445</v>
      </c>
      <c r="B38" s="566">
        <v>3244440</v>
      </c>
      <c r="C38" s="566">
        <v>-4810968</v>
      </c>
      <c r="D38" s="567">
        <v>-148.28346340200466</v>
      </c>
      <c r="E38" s="561">
        <v>1095745</v>
      </c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</row>
    <row r="39" spans="1:5" ht="17.25" customHeight="1">
      <c r="A39" s="556" t="s">
        <v>446</v>
      </c>
      <c r="B39" s="557">
        <v>694423069</v>
      </c>
      <c r="C39" s="557">
        <v>349390657</v>
      </c>
      <c r="D39" s="558">
        <v>50.313803299066386</v>
      </c>
      <c r="E39" s="561">
        <v>82623740</v>
      </c>
    </row>
    <row r="40" spans="1:5" ht="12.75">
      <c r="A40" s="578" t="s">
        <v>447</v>
      </c>
      <c r="B40" s="561">
        <v>100927104</v>
      </c>
      <c r="C40" s="561">
        <v>58677318</v>
      </c>
      <c r="D40" s="562">
        <v>58.138315352831285</v>
      </c>
      <c r="E40" s="561">
        <v>16679835</v>
      </c>
    </row>
    <row r="41" spans="1:47" s="579" customFormat="1" ht="17.25" customHeight="1">
      <c r="A41" s="556" t="s">
        <v>448</v>
      </c>
      <c r="B41" s="557">
        <v>593495965</v>
      </c>
      <c r="C41" s="557">
        <v>290713339</v>
      </c>
      <c r="D41" s="558">
        <v>48.98320395489125</v>
      </c>
      <c r="E41" s="561">
        <v>65943905</v>
      </c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</row>
    <row r="42" spans="1:5" s="580" customFormat="1" ht="12.75">
      <c r="A42" s="350" t="s">
        <v>449</v>
      </c>
      <c r="B42" s="564">
        <v>618867380</v>
      </c>
      <c r="C42" s="564">
        <v>324294506</v>
      </c>
      <c r="D42" s="565">
        <v>52.401292503088456</v>
      </c>
      <c r="E42" s="564">
        <v>75985097</v>
      </c>
    </row>
    <row r="43" spans="1:5" s="580" customFormat="1" ht="12.75">
      <c r="A43" s="581" t="s">
        <v>450</v>
      </c>
      <c r="B43" s="582">
        <v>100914528</v>
      </c>
      <c r="C43" s="582">
        <v>58659545</v>
      </c>
      <c r="D43" s="565">
        <v>58.127948633917214</v>
      </c>
      <c r="E43" s="564">
        <v>16676521</v>
      </c>
    </row>
    <row r="44" spans="1:5" ht="25.5">
      <c r="A44" s="556" t="s">
        <v>451</v>
      </c>
      <c r="B44" s="557">
        <v>517952852</v>
      </c>
      <c r="C44" s="557">
        <v>265634961</v>
      </c>
      <c r="D44" s="558">
        <v>51.28554847691041</v>
      </c>
      <c r="E44" s="561">
        <v>59308576</v>
      </c>
    </row>
    <row r="45" spans="1:5" ht="19.5" customHeight="1">
      <c r="A45" s="572" t="s">
        <v>452</v>
      </c>
      <c r="B45" s="561">
        <v>41114672</v>
      </c>
      <c r="C45" s="561">
        <v>13874021</v>
      </c>
      <c r="D45" s="562">
        <v>33.74469581078015</v>
      </c>
      <c r="E45" s="561">
        <v>3847532</v>
      </c>
    </row>
    <row r="46" spans="1:5" ht="17.25" customHeight="1">
      <c r="A46" s="578" t="s">
        <v>453</v>
      </c>
      <c r="B46" s="566">
        <v>0</v>
      </c>
      <c r="C46" s="566">
        <v>15048</v>
      </c>
      <c r="D46" s="567">
        <v>0</v>
      </c>
      <c r="E46" s="561">
        <v>3096</v>
      </c>
    </row>
    <row r="47" spans="1:5" ht="18" customHeight="1">
      <c r="A47" s="556" t="s">
        <v>454</v>
      </c>
      <c r="B47" s="557">
        <v>41114672</v>
      </c>
      <c r="C47" s="557">
        <v>13858973</v>
      </c>
      <c r="D47" s="558">
        <v>33.70809573769675</v>
      </c>
      <c r="E47" s="561">
        <v>3844436</v>
      </c>
    </row>
    <row r="48" spans="1:47" s="579" customFormat="1" ht="17.25" customHeight="1">
      <c r="A48" s="583" t="s">
        <v>455</v>
      </c>
      <c r="B48" s="561">
        <v>34441017</v>
      </c>
      <c r="C48" s="561">
        <v>11222130</v>
      </c>
      <c r="D48" s="562">
        <v>32.58361969973186</v>
      </c>
      <c r="E48" s="561">
        <v>2791111</v>
      </c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</row>
    <row r="49" spans="1:47" s="579" customFormat="1" ht="17.25" customHeight="1">
      <c r="A49" s="578" t="s">
        <v>456</v>
      </c>
      <c r="B49" s="566">
        <v>12576</v>
      </c>
      <c r="C49" s="566">
        <v>2725</v>
      </c>
      <c r="D49" s="567">
        <v>21.668256997455472</v>
      </c>
      <c r="E49" s="561">
        <v>218</v>
      </c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</row>
    <row r="50" spans="1:47" s="579" customFormat="1" ht="17.25" customHeight="1">
      <c r="A50" s="584" t="s">
        <v>457</v>
      </c>
      <c r="B50" s="557">
        <v>34428441</v>
      </c>
      <c r="C50" s="557">
        <v>11219405</v>
      </c>
      <c r="D50" s="558">
        <v>32.58760685678448</v>
      </c>
      <c r="E50" s="561">
        <v>2790893</v>
      </c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</row>
    <row r="51" spans="1:47" s="579" customFormat="1" ht="28.5" customHeight="1">
      <c r="A51" s="556" t="s">
        <v>458</v>
      </c>
      <c r="B51" s="557">
        <v>-34103820</v>
      </c>
      <c r="C51" s="557">
        <v>22836842</v>
      </c>
      <c r="D51" s="558">
        <v>-66.96270974923044</v>
      </c>
      <c r="E51" s="561">
        <v>3903088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</row>
    <row r="52" spans="1:47" s="579" customFormat="1" ht="12.75">
      <c r="A52" s="556" t="s">
        <v>459</v>
      </c>
      <c r="B52" s="557">
        <v>-284759</v>
      </c>
      <c r="C52" s="557">
        <v>-528878</v>
      </c>
      <c r="D52" s="558">
        <v>185.72828251258082</v>
      </c>
      <c r="E52" s="561">
        <v>50031</v>
      </c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</row>
    <row r="53" spans="1:47" s="585" customFormat="1" ht="25.5">
      <c r="A53" s="556" t="s">
        <v>460</v>
      </c>
      <c r="B53" s="557">
        <v>-33819061</v>
      </c>
      <c r="C53" s="557">
        <v>23365720</v>
      </c>
      <c r="D53" s="558">
        <v>-69.09038663137336</v>
      </c>
      <c r="E53" s="561">
        <v>3853057</v>
      </c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</row>
    <row r="54" spans="1:47" s="585" customFormat="1" ht="19.5" customHeight="1">
      <c r="A54" s="572" t="s">
        <v>461</v>
      </c>
      <c r="B54" s="561">
        <v>65788497</v>
      </c>
      <c r="C54" s="561">
        <v>24919158</v>
      </c>
      <c r="D54" s="562">
        <v>37.87768247692298</v>
      </c>
      <c r="E54" s="561">
        <v>5767380</v>
      </c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</row>
    <row r="55" spans="1:47" s="586" customFormat="1" ht="15" customHeight="1">
      <c r="A55" s="578" t="s">
        <v>462</v>
      </c>
      <c r="B55" s="561">
        <v>8706225</v>
      </c>
      <c r="C55" s="561">
        <v>4535783</v>
      </c>
      <c r="D55" s="562">
        <v>52.098159650135386</v>
      </c>
      <c r="E55" s="561">
        <v>1212621</v>
      </c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</row>
    <row r="56" spans="1:47" s="579" customFormat="1" ht="15.75" customHeight="1">
      <c r="A56" s="556" t="s">
        <v>463</v>
      </c>
      <c r="B56" s="557">
        <v>57082272</v>
      </c>
      <c r="C56" s="557">
        <v>20383375</v>
      </c>
      <c r="D56" s="558">
        <v>35.70876611218278</v>
      </c>
      <c r="E56" s="561">
        <v>4554759</v>
      </c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</row>
    <row r="57" spans="1:47" s="587" customFormat="1" ht="19.5" customHeight="1">
      <c r="A57" s="572" t="s">
        <v>464</v>
      </c>
      <c r="B57" s="561">
        <v>42356764</v>
      </c>
      <c r="C57" s="561">
        <v>18352252</v>
      </c>
      <c r="D57" s="562">
        <v>43.32779529616568</v>
      </c>
      <c r="E57" s="561">
        <v>4277134</v>
      </c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</row>
    <row r="58" spans="1:47" s="589" customFormat="1" ht="12.75">
      <c r="A58" s="578" t="s">
        <v>450</v>
      </c>
      <c r="B58" s="561">
        <v>8706225</v>
      </c>
      <c r="C58" s="561">
        <v>4535783</v>
      </c>
      <c r="D58" s="562">
        <v>52.098159650135386</v>
      </c>
      <c r="E58" s="561">
        <v>1212621</v>
      </c>
      <c r="F58" s="543"/>
      <c r="G58" s="588"/>
      <c r="H58" s="588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</row>
    <row r="59" spans="1:47" s="589" customFormat="1" ht="27" customHeight="1">
      <c r="A59" s="556" t="s">
        <v>465</v>
      </c>
      <c r="B59" s="557">
        <v>33650539</v>
      </c>
      <c r="C59" s="557">
        <v>13816469</v>
      </c>
      <c r="D59" s="558">
        <v>41.058685568156875</v>
      </c>
      <c r="E59" s="561">
        <v>3064513</v>
      </c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</row>
    <row r="60" spans="1:47" s="589" customFormat="1" ht="18" customHeight="1">
      <c r="A60" s="572" t="s">
        <v>466</v>
      </c>
      <c r="B60" s="561">
        <v>20825000</v>
      </c>
      <c r="C60" s="561">
        <v>6211166</v>
      </c>
      <c r="D60" s="562">
        <v>29.825527010804322</v>
      </c>
      <c r="E60" s="561">
        <v>1424390</v>
      </c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</row>
    <row r="61" spans="1:47" s="589" customFormat="1" ht="12.75">
      <c r="A61" s="578" t="s">
        <v>453</v>
      </c>
      <c r="B61" s="561">
        <v>0</v>
      </c>
      <c r="C61" s="561">
        <v>0</v>
      </c>
      <c r="D61" s="562">
        <v>0</v>
      </c>
      <c r="E61" s="561">
        <v>0</v>
      </c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</row>
    <row r="62" spans="1:5" ht="13.5" customHeight="1">
      <c r="A62" s="556" t="s">
        <v>467</v>
      </c>
      <c r="B62" s="557">
        <v>20825000</v>
      </c>
      <c r="C62" s="557">
        <v>6211166</v>
      </c>
      <c r="D62" s="558">
        <v>29.825527010804322</v>
      </c>
      <c r="E62" s="561">
        <v>1424390</v>
      </c>
    </row>
    <row r="63" spans="1:5" ht="12.75">
      <c r="A63" s="572" t="s">
        <v>468</v>
      </c>
      <c r="B63" s="561">
        <v>2606733</v>
      </c>
      <c r="C63" s="561">
        <v>355740</v>
      </c>
      <c r="D63" s="562">
        <v>13.646967295845029</v>
      </c>
      <c r="E63" s="561">
        <v>65856</v>
      </c>
    </row>
    <row r="64" spans="1:5" ht="12.75">
      <c r="A64" s="578" t="s">
        <v>456</v>
      </c>
      <c r="B64" s="566">
        <v>0</v>
      </c>
      <c r="C64" s="566">
        <v>0</v>
      </c>
      <c r="D64" s="567">
        <v>0</v>
      </c>
      <c r="E64" s="561">
        <v>0</v>
      </c>
    </row>
    <row r="65" spans="1:47" s="579" customFormat="1" ht="13.5" customHeight="1">
      <c r="A65" s="568" t="s">
        <v>469</v>
      </c>
      <c r="B65" s="557">
        <v>2606733</v>
      </c>
      <c r="C65" s="557">
        <v>355740</v>
      </c>
      <c r="D65" s="558">
        <v>13.646967295845029</v>
      </c>
      <c r="E65" s="561">
        <v>65856</v>
      </c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S65" s="543"/>
      <c r="AT65" s="543"/>
      <c r="AU65" s="543"/>
    </row>
    <row r="66" spans="1:47" s="579" customFormat="1" ht="25.5">
      <c r="A66" s="556" t="s">
        <v>470</v>
      </c>
      <c r="B66" s="557">
        <v>-15295140</v>
      </c>
      <c r="C66" s="557">
        <v>2456408</v>
      </c>
      <c r="D66" s="558">
        <v>-16.060055677816614</v>
      </c>
      <c r="E66" s="561">
        <v>-205407</v>
      </c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</row>
    <row r="67" spans="1:47" s="579" customFormat="1" ht="17.25" customHeight="1">
      <c r="A67" s="556" t="s">
        <v>471</v>
      </c>
      <c r="B67" s="557">
        <v>-240808</v>
      </c>
      <c r="C67" s="557">
        <v>296724</v>
      </c>
      <c r="D67" s="558">
        <v>-123.220158798711</v>
      </c>
      <c r="E67" s="561">
        <v>-10622</v>
      </c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</row>
    <row r="68" spans="1:40" s="585" customFormat="1" ht="25.5">
      <c r="A68" s="556" t="s">
        <v>472</v>
      </c>
      <c r="B68" s="557">
        <v>-15054332</v>
      </c>
      <c r="C68" s="557">
        <v>2159684</v>
      </c>
      <c r="D68" s="558">
        <v>-14.345930460414982</v>
      </c>
      <c r="E68" s="561">
        <v>-194785</v>
      </c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0"/>
      <c r="AL68" s="590"/>
      <c r="AM68" s="590"/>
      <c r="AN68" s="586"/>
    </row>
    <row r="69" spans="1:39" s="595" customFormat="1" ht="12.75">
      <c r="A69" s="591"/>
      <c r="B69" s="592"/>
      <c r="C69" s="592"/>
      <c r="D69" s="593"/>
      <c r="E69" s="594"/>
      <c r="F69" s="590"/>
      <c r="G69" s="590"/>
      <c r="H69" s="590"/>
      <c r="I69" s="590"/>
      <c r="J69" s="590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</row>
    <row r="70" spans="1:39" s="595" customFormat="1" ht="11.25">
      <c r="A70" s="596"/>
      <c r="B70" s="596"/>
      <c r="C70" s="596"/>
      <c r="D70" s="596"/>
      <c r="E70" s="596"/>
      <c r="F70" s="597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</row>
    <row r="71" spans="1:40" s="600" customFormat="1" ht="17.25" customHeight="1">
      <c r="A71" s="598"/>
      <c r="B71" s="598"/>
      <c r="C71" s="598"/>
      <c r="D71" s="598"/>
      <c r="E71" s="598"/>
      <c r="F71" s="590"/>
      <c r="G71" s="590"/>
      <c r="H71" s="590"/>
      <c r="I71" s="590"/>
      <c r="J71" s="590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0"/>
      <c r="AB71" s="590"/>
      <c r="AC71" s="590"/>
      <c r="AD71" s="590"/>
      <c r="AE71" s="590"/>
      <c r="AF71" s="590"/>
      <c r="AG71" s="590"/>
      <c r="AH71" s="590"/>
      <c r="AI71" s="590"/>
      <c r="AJ71" s="590"/>
      <c r="AK71" s="590"/>
      <c r="AL71" s="590"/>
      <c r="AM71" s="590"/>
      <c r="AN71" s="599"/>
    </row>
    <row r="72" spans="1:5" s="312" customFormat="1" ht="17.25" customHeight="1">
      <c r="A72" s="42"/>
      <c r="B72" s="601"/>
      <c r="C72" s="601"/>
      <c r="D72" s="601"/>
      <c r="E72" s="330"/>
    </row>
    <row r="73" spans="1:5" s="312" customFormat="1" ht="17.25" customHeight="1">
      <c r="A73" s="42" t="s">
        <v>1224</v>
      </c>
      <c r="B73" s="601"/>
      <c r="C73" s="601"/>
      <c r="D73" s="601"/>
      <c r="E73" s="330" t="s">
        <v>1225</v>
      </c>
    </row>
    <row r="74" spans="1:5" s="312" customFormat="1" ht="17.25" customHeight="1">
      <c r="A74" s="602"/>
      <c r="B74" s="328"/>
      <c r="C74" s="328"/>
      <c r="E74" s="314"/>
    </row>
    <row r="75" spans="1:5" s="312" customFormat="1" ht="17.25" customHeight="1">
      <c r="A75" s="602"/>
      <c r="B75" s="328"/>
      <c r="C75" s="328"/>
      <c r="D75" s="328"/>
      <c r="E75" s="328"/>
    </row>
    <row r="76" spans="1:5" s="312" customFormat="1" ht="17.25" customHeight="1">
      <c r="A76" s="602"/>
      <c r="B76" s="328"/>
      <c r="C76" s="328"/>
      <c r="D76" s="328"/>
      <c r="E76" s="328"/>
    </row>
    <row r="77" spans="1:5" s="312" customFormat="1" ht="17.25" customHeight="1">
      <c r="A77" s="602" t="s">
        <v>473</v>
      </c>
      <c r="B77" s="328"/>
      <c r="C77" s="328"/>
      <c r="D77" s="328"/>
      <c r="E77" s="328"/>
    </row>
    <row r="78" spans="1:5" s="312" customFormat="1" ht="17.25" customHeight="1">
      <c r="A78" s="603" t="s">
        <v>1227</v>
      </c>
      <c r="B78" s="328"/>
      <c r="C78" s="328"/>
      <c r="D78" s="328"/>
      <c r="E78" s="328"/>
    </row>
    <row r="79" spans="1:5" s="312" customFormat="1" ht="17.25" customHeight="1">
      <c r="A79" s="604"/>
      <c r="B79" s="605"/>
      <c r="C79" s="606"/>
      <c r="D79" s="328"/>
      <c r="E79" s="328"/>
    </row>
    <row r="80" spans="1:5" s="312" customFormat="1" ht="17.25" customHeight="1">
      <c r="A80" s="602"/>
      <c r="B80" s="328"/>
      <c r="C80" s="328"/>
      <c r="D80" s="328"/>
      <c r="E80" s="328"/>
    </row>
    <row r="81" spans="1:5" s="312" customFormat="1" ht="17.25" customHeight="1">
      <c r="A81" s="602"/>
      <c r="B81" s="328"/>
      <c r="C81" s="328"/>
      <c r="D81" s="328"/>
      <c r="E81" s="328"/>
    </row>
    <row r="82" spans="1:5" s="312" customFormat="1" ht="17.25" customHeight="1">
      <c r="A82" s="602"/>
      <c r="B82" s="328"/>
      <c r="C82" s="328"/>
      <c r="D82" s="328"/>
      <c r="E82" s="328"/>
    </row>
    <row r="83" spans="1:5" s="312" customFormat="1" ht="17.25" customHeight="1">
      <c r="A83" s="602"/>
      <c r="B83" s="328"/>
      <c r="C83" s="328"/>
      <c r="D83" s="328"/>
      <c r="E83" s="328"/>
    </row>
    <row r="84" spans="1:5" s="312" customFormat="1" ht="17.25" customHeight="1">
      <c r="A84" s="602"/>
      <c r="B84" s="328"/>
      <c r="C84" s="328"/>
      <c r="D84" s="328"/>
      <c r="E84" s="328"/>
    </row>
    <row r="85" spans="1:5" s="312" customFormat="1" ht="17.25" customHeight="1">
      <c r="A85" s="602"/>
      <c r="B85" s="328"/>
      <c r="C85" s="328"/>
      <c r="D85" s="328"/>
      <c r="E85" s="328"/>
    </row>
    <row r="86" spans="1:5" s="312" customFormat="1" ht="17.25" customHeight="1">
      <c r="A86" s="328"/>
      <c r="B86" s="328"/>
      <c r="C86" s="328"/>
      <c r="D86" s="328"/>
      <c r="E86" s="328"/>
    </row>
    <row r="87" spans="1:5" s="312" customFormat="1" ht="17.25" customHeight="1">
      <c r="A87" s="328"/>
      <c r="B87" s="328"/>
      <c r="C87" s="328"/>
      <c r="D87" s="328"/>
      <c r="E87" s="328"/>
    </row>
    <row r="88" spans="1:5" s="312" customFormat="1" ht="17.25" customHeight="1">
      <c r="A88" s="602"/>
      <c r="B88" s="328"/>
      <c r="C88" s="328"/>
      <c r="D88" s="328"/>
      <c r="E88" s="328"/>
    </row>
    <row r="89" spans="1:5" s="312" customFormat="1" ht="17.25" customHeight="1">
      <c r="A89" s="602"/>
      <c r="B89" s="328"/>
      <c r="C89" s="328"/>
      <c r="D89" s="328"/>
      <c r="E89" s="328"/>
    </row>
    <row r="90" spans="1:5" s="312" customFormat="1" ht="17.25" customHeight="1">
      <c r="A90" s="604"/>
      <c r="B90" s="328"/>
      <c r="C90" s="328"/>
      <c r="D90" s="328"/>
      <c r="E90" s="328"/>
    </row>
    <row r="91" spans="1:5" s="312" customFormat="1" ht="17.25" customHeight="1">
      <c r="A91" s="541"/>
      <c r="B91" s="328"/>
      <c r="C91" s="328"/>
      <c r="D91" s="328"/>
      <c r="E91" s="328"/>
    </row>
    <row r="93" ht="17.25" customHeight="1">
      <c r="A93" s="602"/>
    </row>
    <row r="94" spans="1:5" s="312" customFormat="1" ht="17.25" customHeight="1">
      <c r="A94" s="602"/>
      <c r="B94" s="328"/>
      <c r="C94" s="328"/>
      <c r="D94" s="328"/>
      <c r="E94" s="328"/>
    </row>
    <row r="95" spans="1:5" s="312" customFormat="1" ht="17.25" customHeight="1">
      <c r="A95" s="602"/>
      <c r="B95" s="328"/>
      <c r="C95" s="328"/>
      <c r="D95" s="328"/>
      <c r="E95" s="328"/>
    </row>
    <row r="96" spans="1:5" s="312" customFormat="1" ht="17.25" customHeight="1">
      <c r="A96" s="328"/>
      <c r="B96" s="328"/>
      <c r="C96" s="328"/>
      <c r="D96" s="328"/>
      <c r="E96" s="328"/>
    </row>
    <row r="97" spans="1:5" s="312" customFormat="1" ht="17.25" customHeight="1">
      <c r="A97" s="328"/>
      <c r="B97" s="328"/>
      <c r="C97" s="328"/>
      <c r="D97" s="328"/>
      <c r="E97" s="328"/>
    </row>
    <row r="98" spans="1:5" s="312" customFormat="1" ht="17.25" customHeight="1">
      <c r="A98" s="602"/>
      <c r="B98" s="328"/>
      <c r="C98" s="328"/>
      <c r="D98" s="328"/>
      <c r="E98" s="328"/>
    </row>
    <row r="99" spans="1:5" s="312" customFormat="1" ht="17.25" customHeight="1">
      <c r="A99" s="602"/>
      <c r="B99" s="328"/>
      <c r="C99" s="328"/>
      <c r="D99" s="328"/>
      <c r="E99" s="328"/>
    </row>
    <row r="100" spans="1:5" s="312" customFormat="1" ht="17.25" customHeight="1">
      <c r="A100" s="607"/>
      <c r="B100" s="328"/>
      <c r="C100" s="328"/>
      <c r="D100" s="328"/>
      <c r="E100" s="328"/>
    </row>
    <row r="101" ht="17.25" customHeight="1">
      <c r="A101" s="607"/>
    </row>
    <row r="102" ht="17.25" customHeight="1">
      <c r="A102" s="607"/>
    </row>
    <row r="103" ht="17.25" customHeight="1">
      <c r="A103" s="607"/>
    </row>
    <row r="104" ht="17.25" customHeight="1">
      <c r="A104" s="607"/>
    </row>
    <row r="105" ht="17.25" customHeight="1">
      <c r="A105" s="607"/>
    </row>
    <row r="106" ht="17.25" customHeight="1">
      <c r="A106" s="607"/>
    </row>
    <row r="112" ht="17.25" customHeight="1">
      <c r="A112" s="607"/>
    </row>
    <row r="113" ht="17.25" customHeight="1">
      <c r="A113" s="607"/>
    </row>
    <row r="114" ht="17.25" customHeight="1">
      <c r="A114" s="607"/>
    </row>
    <row r="115" ht="17.25" customHeight="1">
      <c r="A115" s="607"/>
    </row>
    <row r="118" ht="17.25" customHeight="1">
      <c r="A118" s="607"/>
    </row>
    <row r="119" ht="17.25" customHeight="1">
      <c r="A119" s="607"/>
    </row>
    <row r="122" ht="17.25" customHeight="1">
      <c r="A122" s="607"/>
    </row>
    <row r="123" ht="17.25" customHeight="1">
      <c r="A123" s="607"/>
    </row>
    <row r="124" ht="17.25" customHeight="1">
      <c r="A124" s="607"/>
    </row>
    <row r="125" ht="17.25" customHeight="1">
      <c r="A125" s="607"/>
    </row>
    <row r="126" ht="17.25" customHeight="1">
      <c r="A126" s="607"/>
    </row>
    <row r="127" ht="17.25" customHeight="1">
      <c r="A127" s="607"/>
    </row>
    <row r="128" ht="17.25" customHeight="1">
      <c r="A128" s="607"/>
    </row>
    <row r="129" ht="17.25" customHeight="1">
      <c r="A129" s="607"/>
    </row>
    <row r="130" ht="17.25" customHeight="1">
      <c r="A130" s="607"/>
    </row>
    <row r="131" ht="17.25" customHeight="1">
      <c r="A131" s="607"/>
    </row>
    <row r="132" ht="17.25" customHeight="1">
      <c r="A132" s="607"/>
    </row>
    <row r="133" ht="17.25" customHeight="1">
      <c r="A133" s="607"/>
    </row>
    <row r="134" ht="17.25" customHeight="1">
      <c r="A134" s="607"/>
    </row>
    <row r="135" ht="17.25" customHeight="1">
      <c r="A135" s="607"/>
    </row>
    <row r="136" ht="17.25" customHeight="1">
      <c r="A136" s="607"/>
    </row>
    <row r="137" ht="17.25" customHeight="1">
      <c r="A137" s="607"/>
    </row>
    <row r="138" ht="17.25" customHeight="1">
      <c r="A138" s="607"/>
    </row>
    <row r="139" ht="17.25" customHeight="1">
      <c r="A139" s="607"/>
    </row>
    <row r="140" ht="17.25" customHeight="1">
      <c r="A140" s="607"/>
    </row>
    <row r="141" ht="17.25" customHeight="1">
      <c r="A141" s="607"/>
    </row>
    <row r="142" ht="17.25" customHeight="1">
      <c r="A142" s="607"/>
    </row>
    <row r="143" ht="17.25" customHeight="1">
      <c r="A143" s="607"/>
    </row>
    <row r="144" ht="17.25" customHeight="1">
      <c r="A144" s="607"/>
    </row>
    <row r="145" ht="17.25" customHeight="1">
      <c r="A145" s="607"/>
    </row>
    <row r="146" ht="17.25" customHeight="1">
      <c r="A146" s="607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619" customWidth="1"/>
    <col min="2" max="2" width="46.8515625" style="620" customWidth="1"/>
    <col min="3" max="3" width="11.421875" style="619" customWidth="1"/>
    <col min="4" max="4" width="11.140625" style="619" customWidth="1"/>
    <col min="5" max="5" width="11.421875" style="619" customWidth="1"/>
    <col min="6" max="6" width="11.140625" style="619" customWidth="1"/>
    <col min="7" max="16384" width="9.140625" style="159" customWidth="1"/>
  </cols>
  <sheetData>
    <row r="1" spans="1:6" ht="15.75">
      <c r="A1" s="608"/>
      <c r="B1" s="609"/>
      <c r="C1" s="438"/>
      <c r="D1" s="438"/>
      <c r="E1" s="438"/>
      <c r="F1" s="413" t="s">
        <v>474</v>
      </c>
    </row>
    <row r="2" spans="1:5" s="612" customFormat="1" ht="14.25" customHeight="1">
      <c r="A2" s="610"/>
      <c r="B2" s="611" t="s">
        <v>1175</v>
      </c>
      <c r="D2" s="613"/>
      <c r="E2" s="47"/>
    </row>
    <row r="3" spans="1:4" s="435" customFormat="1" ht="17.25" customHeight="1">
      <c r="A3" s="154"/>
      <c r="B3" s="614"/>
      <c r="D3" s="615"/>
    </row>
    <row r="4" spans="1:6" s="435" customFormat="1" ht="17.25" customHeight="1">
      <c r="A4" s="154"/>
      <c r="B4" s="616" t="s">
        <v>475</v>
      </c>
      <c r="C4" s="616"/>
      <c r="D4" s="616"/>
      <c r="E4" s="616"/>
      <c r="F4" s="436"/>
    </row>
    <row r="5" spans="2:6" s="199" customFormat="1" ht="15.75" customHeight="1">
      <c r="B5" s="617" t="s">
        <v>417</v>
      </c>
      <c r="C5" s="617"/>
      <c r="D5" s="617"/>
      <c r="E5" s="617"/>
      <c r="F5" s="618"/>
    </row>
    <row r="6" spans="3:6" ht="12.75" customHeight="1">
      <c r="C6" s="621"/>
      <c r="D6" s="621"/>
      <c r="F6" s="622" t="s">
        <v>1232</v>
      </c>
    </row>
    <row r="7" spans="1:6" s="148" customFormat="1" ht="46.5" customHeight="1">
      <c r="A7" s="623" t="s">
        <v>476</v>
      </c>
      <c r="B7" s="623" t="s">
        <v>477</v>
      </c>
      <c r="C7" s="623" t="s">
        <v>418</v>
      </c>
      <c r="D7" s="623" t="s">
        <v>1234</v>
      </c>
      <c r="E7" s="623" t="s">
        <v>478</v>
      </c>
      <c r="F7" s="623" t="s">
        <v>1184</v>
      </c>
    </row>
    <row r="8" spans="1:6" s="148" customFormat="1" ht="12.75">
      <c r="A8" s="624">
        <v>1</v>
      </c>
      <c r="B8" s="623">
        <v>2</v>
      </c>
      <c r="C8" s="624">
        <v>3</v>
      </c>
      <c r="D8" s="623">
        <v>4</v>
      </c>
      <c r="E8" s="624">
        <v>5</v>
      </c>
      <c r="F8" s="623">
        <v>6</v>
      </c>
    </row>
    <row r="9" spans="1:6" s="148" customFormat="1" ht="15.75">
      <c r="A9" s="625" t="s">
        <v>479</v>
      </c>
      <c r="B9" s="626" t="s">
        <v>480</v>
      </c>
      <c r="C9" s="627">
        <v>660319249</v>
      </c>
      <c r="D9" s="627">
        <v>372227499</v>
      </c>
      <c r="E9" s="628">
        <v>56.37083873652152</v>
      </c>
      <c r="F9" s="627">
        <v>86526828</v>
      </c>
    </row>
    <row r="10" spans="1:6" s="148" customFormat="1" ht="15.75">
      <c r="A10" s="625" t="s">
        <v>479</v>
      </c>
      <c r="B10" s="626" t="s">
        <v>481</v>
      </c>
      <c r="C10" s="627">
        <v>402270749</v>
      </c>
      <c r="D10" s="627">
        <v>211175778</v>
      </c>
      <c r="E10" s="628">
        <v>52.49593178846816</v>
      </c>
      <c r="F10" s="627">
        <v>35368004</v>
      </c>
    </row>
    <row r="11" spans="1:6" s="148" customFormat="1" ht="15.75">
      <c r="A11" s="625" t="s">
        <v>479</v>
      </c>
      <c r="B11" s="626" t="s">
        <v>482</v>
      </c>
      <c r="C11" s="627">
        <v>339852507</v>
      </c>
      <c r="D11" s="627">
        <v>178380656</v>
      </c>
      <c r="E11" s="628">
        <v>52.48766812833898</v>
      </c>
      <c r="F11" s="627">
        <v>30026853</v>
      </c>
    </row>
    <row r="12" spans="1:6" s="148" customFormat="1" ht="15.75">
      <c r="A12" s="625" t="s">
        <v>479</v>
      </c>
      <c r="B12" s="626" t="s">
        <v>483</v>
      </c>
      <c r="C12" s="627">
        <v>338085321</v>
      </c>
      <c r="D12" s="627">
        <v>177197988</v>
      </c>
      <c r="E12" s="628">
        <v>52.41220987526992</v>
      </c>
      <c r="F12" s="627">
        <v>29823400</v>
      </c>
    </row>
    <row r="13" spans="1:6" s="148" customFormat="1" ht="15.75">
      <c r="A13" s="629" t="s">
        <v>1357</v>
      </c>
      <c r="B13" s="626" t="s">
        <v>636</v>
      </c>
      <c r="C13" s="627">
        <v>287928217</v>
      </c>
      <c r="D13" s="627">
        <v>147796197</v>
      </c>
      <c r="E13" s="628">
        <v>51.33091801141533</v>
      </c>
      <c r="F13" s="627">
        <v>26680682</v>
      </c>
    </row>
    <row r="14" spans="1:6" s="148" customFormat="1" ht="37.5" customHeight="1">
      <c r="A14" s="630"/>
      <c r="B14" s="631" t="s">
        <v>484</v>
      </c>
      <c r="C14" s="632">
        <v>1566821</v>
      </c>
      <c r="D14" s="632">
        <v>3589685</v>
      </c>
      <c r="E14" s="628">
        <v>229.10626038328564</v>
      </c>
      <c r="F14" s="633">
        <v>232925</v>
      </c>
    </row>
    <row r="15" spans="1:6" s="148" customFormat="1" ht="31.5">
      <c r="A15" s="634"/>
      <c r="B15" s="631" t="s">
        <v>485</v>
      </c>
      <c r="C15" s="632">
        <v>155045077</v>
      </c>
      <c r="D15" s="632">
        <v>77024426</v>
      </c>
      <c r="E15" s="628">
        <v>49.67873052815472</v>
      </c>
      <c r="F15" s="633">
        <v>14323136</v>
      </c>
    </row>
    <row r="16" spans="1:6" s="148" customFormat="1" ht="15.75">
      <c r="A16" s="625"/>
      <c r="B16" s="631" t="s">
        <v>486</v>
      </c>
      <c r="C16" s="632">
        <v>95053</v>
      </c>
      <c r="D16" s="632">
        <v>60846</v>
      </c>
      <c r="E16" s="628">
        <v>64.0127086993572</v>
      </c>
      <c r="F16" s="633">
        <v>9606</v>
      </c>
    </row>
    <row r="17" spans="1:6" s="148" customFormat="1" ht="15.75">
      <c r="A17" s="625"/>
      <c r="B17" s="631" t="s">
        <v>487</v>
      </c>
      <c r="C17" s="632">
        <v>180731440</v>
      </c>
      <c r="D17" s="632">
        <v>94925945</v>
      </c>
      <c r="E17" s="628">
        <v>52.52320514903218</v>
      </c>
      <c r="F17" s="633">
        <v>17214594</v>
      </c>
    </row>
    <row r="18" spans="1:6" s="148" customFormat="1" ht="15.75">
      <c r="A18" s="625"/>
      <c r="B18" s="631" t="s">
        <v>488</v>
      </c>
      <c r="C18" s="632">
        <v>150000</v>
      </c>
      <c r="D18" s="632">
        <v>822448</v>
      </c>
      <c r="E18" s="628">
        <v>548.2986666666666</v>
      </c>
      <c r="F18" s="633">
        <v>422570</v>
      </c>
    </row>
    <row r="19" spans="1:6" s="148" customFormat="1" ht="30" customHeight="1">
      <c r="A19" s="625"/>
      <c r="B19" s="631" t="s">
        <v>489</v>
      </c>
      <c r="C19" s="632">
        <v>49360174</v>
      </c>
      <c r="D19" s="632">
        <v>26982257</v>
      </c>
      <c r="E19" s="628">
        <v>54.664023267016844</v>
      </c>
      <c r="F19" s="633">
        <v>4677009</v>
      </c>
    </row>
    <row r="20" spans="1:6" s="148" customFormat="1" ht="27.75" customHeight="1">
      <c r="A20" s="625"/>
      <c r="B20" s="635" t="s">
        <v>490</v>
      </c>
      <c r="C20" s="632">
        <v>15811</v>
      </c>
      <c r="D20" s="632">
        <v>16456</v>
      </c>
      <c r="E20" s="628">
        <v>104.07943836569477</v>
      </c>
      <c r="F20" s="633">
        <v>0</v>
      </c>
    </row>
    <row r="21" spans="1:6" s="148" customFormat="1" ht="18" customHeight="1">
      <c r="A21" s="629" t="s">
        <v>1358</v>
      </c>
      <c r="B21" s="626" t="s">
        <v>491</v>
      </c>
      <c r="C21" s="627">
        <v>50157104</v>
      </c>
      <c r="D21" s="627">
        <v>29401791</v>
      </c>
      <c r="E21" s="628">
        <v>58.61939517082166</v>
      </c>
      <c r="F21" s="627">
        <v>3142718</v>
      </c>
    </row>
    <row r="22" spans="1:6" s="148" customFormat="1" ht="15.75">
      <c r="A22" s="625" t="s">
        <v>492</v>
      </c>
      <c r="B22" s="636" t="s">
        <v>493</v>
      </c>
      <c r="C22" s="637">
        <v>50089966</v>
      </c>
      <c r="D22" s="637">
        <v>29352908</v>
      </c>
      <c r="E22" s="628">
        <v>58.60037517294382</v>
      </c>
      <c r="F22" s="633">
        <v>3138368</v>
      </c>
    </row>
    <row r="23" spans="1:6" s="148" customFormat="1" ht="15.75">
      <c r="A23" s="625" t="s">
        <v>494</v>
      </c>
      <c r="B23" s="636" t="s">
        <v>495</v>
      </c>
      <c r="C23" s="637">
        <v>25720263</v>
      </c>
      <c r="D23" s="637">
        <v>15559495</v>
      </c>
      <c r="E23" s="628">
        <v>60.49508513968151</v>
      </c>
      <c r="F23" s="633">
        <v>1073018</v>
      </c>
    </row>
    <row r="24" spans="1:6" s="148" customFormat="1" ht="31.5">
      <c r="A24" s="638" t="s">
        <v>496</v>
      </c>
      <c r="B24" s="639" t="s">
        <v>497</v>
      </c>
      <c r="C24" s="632">
        <v>23954251</v>
      </c>
      <c r="D24" s="632">
        <v>14142793</v>
      </c>
      <c r="E24" s="628">
        <v>59.04084832374846</v>
      </c>
      <c r="F24" s="633">
        <v>965795</v>
      </c>
    </row>
    <row r="25" spans="1:6" s="148" customFormat="1" ht="31.5">
      <c r="A25" s="638" t="s">
        <v>498</v>
      </c>
      <c r="B25" s="639" t="s">
        <v>499</v>
      </c>
      <c r="C25" s="632">
        <v>1766012</v>
      </c>
      <c r="D25" s="632">
        <v>1416702</v>
      </c>
      <c r="E25" s="628">
        <v>80.22040620335535</v>
      </c>
      <c r="F25" s="633">
        <v>107223</v>
      </c>
    </row>
    <row r="26" spans="1:6" s="148" customFormat="1" ht="31.5" customHeight="1">
      <c r="A26" s="625" t="s">
        <v>500</v>
      </c>
      <c r="B26" s="636" t="s">
        <v>501</v>
      </c>
      <c r="C26" s="637">
        <v>24369703</v>
      </c>
      <c r="D26" s="637">
        <v>13793413</v>
      </c>
      <c r="E26" s="628">
        <v>56.60066107494212</v>
      </c>
      <c r="F26" s="633">
        <v>2065350</v>
      </c>
    </row>
    <row r="27" spans="1:6" s="148" customFormat="1" ht="31.5">
      <c r="A27" s="638" t="s">
        <v>502</v>
      </c>
      <c r="B27" s="639" t="s">
        <v>503</v>
      </c>
      <c r="C27" s="632">
        <v>24053224</v>
      </c>
      <c r="D27" s="632">
        <v>13442957</v>
      </c>
      <c r="E27" s="628">
        <v>55.88837903808653</v>
      </c>
      <c r="F27" s="633">
        <v>2046741</v>
      </c>
    </row>
    <row r="28" spans="1:6" s="148" customFormat="1" ht="31.5">
      <c r="A28" s="638" t="s">
        <v>504</v>
      </c>
      <c r="B28" s="639" t="s">
        <v>505</v>
      </c>
      <c r="C28" s="632">
        <v>316479</v>
      </c>
      <c r="D28" s="632">
        <v>350456</v>
      </c>
      <c r="E28" s="628">
        <v>110.73594140527491</v>
      </c>
      <c r="F28" s="633">
        <v>18609</v>
      </c>
    </row>
    <row r="29" spans="1:6" s="148" customFormat="1" ht="15.75">
      <c r="A29" s="625" t="s">
        <v>506</v>
      </c>
      <c r="B29" s="636" t="s">
        <v>507</v>
      </c>
      <c r="C29" s="632">
        <v>1600</v>
      </c>
      <c r="D29" s="632">
        <v>522</v>
      </c>
      <c r="E29" s="628">
        <v>32.625</v>
      </c>
      <c r="F29" s="633">
        <v>141</v>
      </c>
    </row>
    <row r="30" spans="1:6" s="148" customFormat="1" ht="15.75">
      <c r="A30" s="625" t="s">
        <v>508</v>
      </c>
      <c r="B30" s="636" t="s">
        <v>509</v>
      </c>
      <c r="C30" s="640">
        <v>65538</v>
      </c>
      <c r="D30" s="640">
        <v>48361</v>
      </c>
      <c r="E30" s="628">
        <v>73.79077786932771</v>
      </c>
      <c r="F30" s="633">
        <v>4209</v>
      </c>
    </row>
    <row r="31" spans="1:6" s="148" customFormat="1" ht="15.75">
      <c r="A31" s="641" t="s">
        <v>510</v>
      </c>
      <c r="B31" s="626" t="s">
        <v>511</v>
      </c>
      <c r="C31" s="627">
        <v>1767186</v>
      </c>
      <c r="D31" s="627">
        <v>1182668</v>
      </c>
      <c r="E31" s="628">
        <v>66.92379862674332</v>
      </c>
      <c r="F31" s="627">
        <v>203453</v>
      </c>
    </row>
    <row r="32" spans="1:6" s="148" customFormat="1" ht="15.75">
      <c r="A32" s="625" t="s">
        <v>512</v>
      </c>
      <c r="B32" s="636" t="s">
        <v>513</v>
      </c>
      <c r="C32" s="640">
        <v>1767186</v>
      </c>
      <c r="D32" s="640">
        <v>1182668</v>
      </c>
      <c r="E32" s="628">
        <v>66.92379862674332</v>
      </c>
      <c r="F32" s="633">
        <v>203453</v>
      </c>
    </row>
    <row r="33" spans="1:6" s="148" customFormat="1" ht="15.75">
      <c r="A33" s="625" t="s">
        <v>514</v>
      </c>
      <c r="B33" s="636" t="s">
        <v>515</v>
      </c>
      <c r="C33" s="637">
        <v>0</v>
      </c>
      <c r="D33" s="637">
        <v>0</v>
      </c>
      <c r="E33" s="628">
        <v>0</v>
      </c>
      <c r="F33" s="633">
        <v>0</v>
      </c>
    </row>
    <row r="34" spans="1:6" s="148" customFormat="1" ht="15.75">
      <c r="A34" s="625" t="s">
        <v>479</v>
      </c>
      <c r="B34" s="626" t="s">
        <v>516</v>
      </c>
      <c r="C34" s="627">
        <v>62418242</v>
      </c>
      <c r="D34" s="627">
        <v>32795122</v>
      </c>
      <c r="E34" s="628">
        <v>52.54092545573455</v>
      </c>
      <c r="F34" s="627">
        <v>5341151</v>
      </c>
    </row>
    <row r="35" spans="1:6" s="148" customFormat="1" ht="15.75">
      <c r="A35" s="629" t="s">
        <v>517</v>
      </c>
      <c r="B35" s="626" t="s">
        <v>518</v>
      </c>
      <c r="C35" s="627">
        <v>356568</v>
      </c>
      <c r="D35" s="627">
        <v>415917</v>
      </c>
      <c r="E35" s="628">
        <v>116.64451100491351</v>
      </c>
      <c r="F35" s="627">
        <v>45215</v>
      </c>
    </row>
    <row r="36" spans="1:6" s="148" customFormat="1" ht="31.5" customHeight="1">
      <c r="A36" s="625" t="s">
        <v>519</v>
      </c>
      <c r="B36" s="636" t="s">
        <v>520</v>
      </c>
      <c r="C36" s="640">
        <v>356568</v>
      </c>
      <c r="D36" s="640">
        <v>415917</v>
      </c>
      <c r="E36" s="628">
        <v>116.64451100491351</v>
      </c>
      <c r="F36" s="633">
        <v>45215</v>
      </c>
    </row>
    <row r="37" spans="1:6" s="148" customFormat="1" ht="15.75">
      <c r="A37" s="629" t="s">
        <v>521</v>
      </c>
      <c r="B37" s="626" t="s">
        <v>522</v>
      </c>
      <c r="C37" s="627">
        <v>33837156</v>
      </c>
      <c r="D37" s="627">
        <v>17942733</v>
      </c>
      <c r="E37" s="628">
        <v>53.0267171389936</v>
      </c>
      <c r="F37" s="627">
        <v>2843096</v>
      </c>
    </row>
    <row r="38" spans="1:6" s="148" customFormat="1" ht="63">
      <c r="A38" s="641" t="s">
        <v>1372</v>
      </c>
      <c r="B38" s="626" t="s">
        <v>523</v>
      </c>
      <c r="C38" s="642">
        <v>15924</v>
      </c>
      <c r="D38" s="642">
        <v>13869</v>
      </c>
      <c r="E38" s="628">
        <v>87.09495101733233</v>
      </c>
      <c r="F38" s="633">
        <v>5019</v>
      </c>
    </row>
    <row r="39" spans="1:6" s="148" customFormat="1" ht="33.75" customHeight="1">
      <c r="A39" s="641" t="s">
        <v>524</v>
      </c>
      <c r="B39" s="626" t="s">
        <v>525</v>
      </c>
      <c r="C39" s="627">
        <v>2728691</v>
      </c>
      <c r="D39" s="627">
        <v>1574227</v>
      </c>
      <c r="E39" s="628">
        <v>57.69165508296835</v>
      </c>
      <c r="F39" s="627">
        <v>289131</v>
      </c>
    </row>
    <row r="40" spans="1:6" s="148" customFormat="1" ht="31.5">
      <c r="A40" s="625" t="s">
        <v>526</v>
      </c>
      <c r="B40" s="636" t="s">
        <v>527</v>
      </c>
      <c r="C40" s="640">
        <v>1063187</v>
      </c>
      <c r="D40" s="640">
        <v>606216</v>
      </c>
      <c r="E40" s="628">
        <v>57.01875587267339</v>
      </c>
      <c r="F40" s="633">
        <v>108192</v>
      </c>
    </row>
    <row r="41" spans="1:6" s="148" customFormat="1" ht="15" customHeight="1">
      <c r="A41" s="625" t="s">
        <v>528</v>
      </c>
      <c r="B41" s="636" t="s">
        <v>529</v>
      </c>
      <c r="C41" s="640">
        <v>1665504</v>
      </c>
      <c r="D41" s="640">
        <v>968011</v>
      </c>
      <c r="E41" s="628">
        <v>58.121205352854155</v>
      </c>
      <c r="F41" s="633">
        <v>180939</v>
      </c>
    </row>
    <row r="42" spans="1:6" s="148" customFormat="1" ht="31.5">
      <c r="A42" s="641" t="s">
        <v>530</v>
      </c>
      <c r="B42" s="626" t="s">
        <v>531</v>
      </c>
      <c r="C42" s="627">
        <v>29597875</v>
      </c>
      <c r="D42" s="627">
        <v>15581000</v>
      </c>
      <c r="E42" s="628">
        <v>52.64229273216405</v>
      </c>
      <c r="F42" s="643">
        <v>2422102</v>
      </c>
    </row>
    <row r="43" spans="1:6" s="148" customFormat="1" ht="15.75">
      <c r="A43" s="638" t="s">
        <v>532</v>
      </c>
      <c r="B43" s="631" t="s">
        <v>533</v>
      </c>
      <c r="C43" s="640">
        <v>6045836</v>
      </c>
      <c r="D43" s="640">
        <v>3250394</v>
      </c>
      <c r="E43" s="628">
        <v>53.762523495509974</v>
      </c>
      <c r="F43" s="633">
        <v>373192</v>
      </c>
    </row>
    <row r="44" spans="1:6" s="148" customFormat="1" ht="31.5">
      <c r="A44" s="638" t="s">
        <v>534</v>
      </c>
      <c r="B44" s="631" t="s">
        <v>535</v>
      </c>
      <c r="C44" s="640">
        <v>137618</v>
      </c>
      <c r="D44" s="640">
        <v>116323</v>
      </c>
      <c r="E44" s="644" t="s">
        <v>1187</v>
      </c>
      <c r="F44" s="633">
        <v>14052</v>
      </c>
    </row>
    <row r="45" spans="1:6" s="148" customFormat="1" ht="31.5">
      <c r="A45" s="638" t="s">
        <v>536</v>
      </c>
      <c r="B45" s="631" t="s">
        <v>537</v>
      </c>
      <c r="C45" s="640">
        <v>145248</v>
      </c>
      <c r="D45" s="640">
        <v>88532</v>
      </c>
      <c r="E45" s="628">
        <v>60.952302269222294</v>
      </c>
      <c r="F45" s="633">
        <v>13393</v>
      </c>
    </row>
    <row r="46" spans="1:6" s="148" customFormat="1" ht="14.25" customHeight="1">
      <c r="A46" s="638" t="s">
        <v>538</v>
      </c>
      <c r="B46" s="631" t="s">
        <v>539</v>
      </c>
      <c r="C46" s="640">
        <v>6531271</v>
      </c>
      <c r="D46" s="640">
        <v>3592506</v>
      </c>
      <c r="E46" s="628">
        <v>55.004699697807666</v>
      </c>
      <c r="F46" s="633">
        <v>636970</v>
      </c>
    </row>
    <row r="47" spans="1:6" s="148" customFormat="1" ht="31.5">
      <c r="A47" s="638" t="s">
        <v>540</v>
      </c>
      <c r="B47" s="631" t="s">
        <v>541</v>
      </c>
      <c r="C47" s="640">
        <v>10584611</v>
      </c>
      <c r="D47" s="640">
        <v>5284018</v>
      </c>
      <c r="E47" s="628">
        <v>49.921702365821474</v>
      </c>
      <c r="F47" s="633">
        <v>760985</v>
      </c>
    </row>
    <row r="48" spans="1:6" s="148" customFormat="1" ht="15.75">
      <c r="A48" s="638" t="s">
        <v>542</v>
      </c>
      <c r="B48" s="631" t="s">
        <v>543</v>
      </c>
      <c r="C48" s="640">
        <v>16630</v>
      </c>
      <c r="D48" s="640">
        <v>10615</v>
      </c>
      <c r="E48" s="628">
        <v>63.83042693926638</v>
      </c>
      <c r="F48" s="633">
        <v>-646</v>
      </c>
    </row>
    <row r="49" spans="1:6" s="148" customFormat="1" ht="31.5">
      <c r="A49" s="638" t="s">
        <v>544</v>
      </c>
      <c r="B49" s="631" t="s">
        <v>545</v>
      </c>
      <c r="C49" s="640">
        <v>6136661</v>
      </c>
      <c r="D49" s="640">
        <v>3238612</v>
      </c>
      <c r="E49" s="628">
        <v>52.77482331189552</v>
      </c>
      <c r="F49" s="633">
        <v>624156</v>
      </c>
    </row>
    <row r="50" spans="1:6" s="148" customFormat="1" ht="31.5">
      <c r="A50" s="641" t="s">
        <v>546</v>
      </c>
      <c r="B50" s="626" t="s">
        <v>547</v>
      </c>
      <c r="C50" s="642">
        <v>1494666</v>
      </c>
      <c r="D50" s="642">
        <v>773637</v>
      </c>
      <c r="E50" s="628">
        <v>51.75985805524444</v>
      </c>
      <c r="F50" s="645">
        <v>126844</v>
      </c>
    </row>
    <row r="51" spans="1:6" s="646" customFormat="1" ht="18" customHeight="1">
      <c r="A51" s="629" t="s">
        <v>1396</v>
      </c>
      <c r="B51" s="626" t="s">
        <v>548</v>
      </c>
      <c r="C51" s="642">
        <v>702192</v>
      </c>
      <c r="D51" s="642">
        <v>512453</v>
      </c>
      <c r="E51" s="628">
        <v>72.97904276892929</v>
      </c>
      <c r="F51" s="645">
        <v>89541</v>
      </c>
    </row>
    <row r="52" spans="1:6" s="148" customFormat="1" ht="15.75">
      <c r="A52" s="629" t="s">
        <v>549</v>
      </c>
      <c r="B52" s="626" t="s">
        <v>550</v>
      </c>
      <c r="C52" s="627">
        <v>19286650</v>
      </c>
      <c r="D52" s="627">
        <v>10585282</v>
      </c>
      <c r="E52" s="628">
        <v>54.88398451778821</v>
      </c>
      <c r="F52" s="627">
        <v>1436568</v>
      </c>
    </row>
    <row r="53" spans="1:6" s="148" customFormat="1" ht="31.5" customHeight="1">
      <c r="A53" s="647" t="s">
        <v>551</v>
      </c>
      <c r="B53" s="636" t="s">
        <v>552</v>
      </c>
      <c r="C53" s="640">
        <v>4856</v>
      </c>
      <c r="D53" s="640">
        <v>211</v>
      </c>
      <c r="E53" s="628">
        <v>4.345140032948929</v>
      </c>
      <c r="F53" s="633">
        <v>50</v>
      </c>
    </row>
    <row r="54" spans="1:6" s="148" customFormat="1" ht="15.75">
      <c r="A54" s="647" t="s">
        <v>553</v>
      </c>
      <c r="B54" s="636" t="s">
        <v>554</v>
      </c>
      <c r="C54" s="640">
        <v>958232</v>
      </c>
      <c r="D54" s="640">
        <v>826355</v>
      </c>
      <c r="E54" s="628">
        <v>86.23746650080565</v>
      </c>
      <c r="F54" s="633">
        <v>88294</v>
      </c>
    </row>
    <row r="55" spans="1:6" s="148" customFormat="1" ht="30.75" customHeight="1">
      <c r="A55" s="647" t="s">
        <v>555</v>
      </c>
      <c r="B55" s="636" t="s">
        <v>556</v>
      </c>
      <c r="C55" s="640">
        <v>13439254</v>
      </c>
      <c r="D55" s="640">
        <v>7161715</v>
      </c>
      <c r="E55" s="628">
        <v>53.28952782647013</v>
      </c>
      <c r="F55" s="633">
        <v>887779</v>
      </c>
    </row>
    <row r="56" spans="1:6" s="148" customFormat="1" ht="27" customHeight="1">
      <c r="A56" s="647" t="s">
        <v>557</v>
      </c>
      <c r="B56" s="636" t="s">
        <v>558</v>
      </c>
      <c r="C56" s="640">
        <v>0</v>
      </c>
      <c r="D56" s="640">
        <v>200</v>
      </c>
      <c r="E56" s="628" t="s">
        <v>1187</v>
      </c>
      <c r="F56" s="633">
        <v>200</v>
      </c>
    </row>
    <row r="57" spans="1:6" s="148" customFormat="1" ht="15.75">
      <c r="A57" s="647" t="s">
        <v>559</v>
      </c>
      <c r="B57" s="636" t="s">
        <v>560</v>
      </c>
      <c r="C57" s="640">
        <v>486103</v>
      </c>
      <c r="D57" s="640">
        <v>252262</v>
      </c>
      <c r="E57" s="628">
        <v>51.89476304404622</v>
      </c>
      <c r="F57" s="633">
        <v>-5679</v>
      </c>
    </row>
    <row r="58" spans="1:6" s="148" customFormat="1" ht="15.75">
      <c r="A58" s="647" t="s">
        <v>561</v>
      </c>
      <c r="B58" s="636" t="s">
        <v>562</v>
      </c>
      <c r="C58" s="640">
        <v>4398205</v>
      </c>
      <c r="D58" s="640">
        <v>2344539</v>
      </c>
      <c r="E58" s="628">
        <v>53.30672399308354</v>
      </c>
      <c r="F58" s="633">
        <v>465924</v>
      </c>
    </row>
    <row r="59" spans="1:6" s="148" customFormat="1" ht="15.75">
      <c r="A59" s="629" t="s">
        <v>563</v>
      </c>
      <c r="B59" s="626" t="s">
        <v>1590</v>
      </c>
      <c r="C59" s="642">
        <v>4550890</v>
      </c>
      <c r="D59" s="642">
        <v>379540</v>
      </c>
      <c r="E59" s="628">
        <v>8.339907139043131</v>
      </c>
      <c r="F59" s="627">
        <v>83431</v>
      </c>
    </row>
    <row r="60" spans="1:6" s="148" customFormat="1" ht="31.5">
      <c r="A60" s="629" t="s">
        <v>564</v>
      </c>
      <c r="B60" s="626" t="s">
        <v>565</v>
      </c>
      <c r="C60" s="627">
        <v>3684786</v>
      </c>
      <c r="D60" s="627">
        <v>2959197</v>
      </c>
      <c r="E60" s="628">
        <v>80.30851723817882</v>
      </c>
      <c r="F60" s="627">
        <v>843300</v>
      </c>
    </row>
    <row r="61" spans="1:6" s="148" customFormat="1" ht="15.75">
      <c r="A61" s="647" t="s">
        <v>566</v>
      </c>
      <c r="B61" s="636" t="s">
        <v>567</v>
      </c>
      <c r="C61" s="640">
        <v>1368848</v>
      </c>
      <c r="D61" s="640">
        <v>1212802</v>
      </c>
      <c r="E61" s="628">
        <v>88.60019520063587</v>
      </c>
      <c r="F61" s="633">
        <v>285888</v>
      </c>
    </row>
    <row r="62" spans="1:6" s="148" customFormat="1" ht="15.75">
      <c r="A62" s="647" t="s">
        <v>568</v>
      </c>
      <c r="B62" s="636" t="s">
        <v>569</v>
      </c>
      <c r="C62" s="640">
        <v>1829905</v>
      </c>
      <c r="D62" s="640">
        <v>930209</v>
      </c>
      <c r="E62" s="628">
        <v>50.83373180574948</v>
      </c>
      <c r="F62" s="633">
        <v>97799</v>
      </c>
    </row>
    <row r="63" spans="1:6" s="148" customFormat="1" ht="47.25">
      <c r="A63" s="647" t="s">
        <v>570</v>
      </c>
      <c r="B63" s="636" t="s">
        <v>571</v>
      </c>
      <c r="C63" s="640">
        <v>7411</v>
      </c>
      <c r="D63" s="640">
        <v>33531</v>
      </c>
      <c r="E63" s="628">
        <v>452.4490622048306</v>
      </c>
      <c r="F63" s="633">
        <v>0</v>
      </c>
    </row>
    <row r="64" spans="1:6" s="148" customFormat="1" ht="31.5">
      <c r="A64" s="647" t="s">
        <v>572</v>
      </c>
      <c r="B64" s="636" t="s">
        <v>573</v>
      </c>
      <c r="C64" s="640">
        <v>478622</v>
      </c>
      <c r="D64" s="640">
        <v>782655</v>
      </c>
      <c r="E64" s="628">
        <v>163.52257104771616</v>
      </c>
      <c r="F64" s="633">
        <v>459613</v>
      </c>
    </row>
    <row r="65" spans="1:9" s="148" customFormat="1" ht="18" customHeight="1">
      <c r="A65" s="625" t="s">
        <v>479</v>
      </c>
      <c r="B65" s="626" t="s">
        <v>574</v>
      </c>
      <c r="C65" s="627">
        <v>258048500</v>
      </c>
      <c r="D65" s="627">
        <v>161051721</v>
      </c>
      <c r="E65" s="628">
        <v>62.4114152959618</v>
      </c>
      <c r="F65" s="627">
        <v>51158824</v>
      </c>
      <c r="H65" s="201"/>
      <c r="I65" s="201"/>
    </row>
    <row r="66" spans="1:9" s="148" customFormat="1" ht="21" customHeight="1">
      <c r="A66" s="629" t="s">
        <v>575</v>
      </c>
      <c r="B66" s="626" t="s">
        <v>576</v>
      </c>
      <c r="C66" s="627">
        <v>11470965</v>
      </c>
      <c r="D66" s="627">
        <v>5821053</v>
      </c>
      <c r="E66" s="628">
        <v>50.74597472836854</v>
      </c>
      <c r="F66" s="627">
        <v>1211238</v>
      </c>
      <c r="H66" s="201"/>
      <c r="I66" s="201"/>
    </row>
    <row r="67" spans="1:9" s="148" customFormat="1" ht="31.5">
      <c r="A67" s="638" t="s">
        <v>577</v>
      </c>
      <c r="B67" s="631" t="s">
        <v>578</v>
      </c>
      <c r="C67" s="640">
        <v>8393817</v>
      </c>
      <c r="D67" s="640">
        <v>4083526</v>
      </c>
      <c r="E67" s="628">
        <v>48.6492140583956</v>
      </c>
      <c r="F67" s="633">
        <v>909876</v>
      </c>
      <c r="H67" s="201"/>
      <c r="I67" s="201"/>
    </row>
    <row r="68" spans="1:9" s="148" customFormat="1" ht="31.5">
      <c r="A68" s="638" t="s">
        <v>579</v>
      </c>
      <c r="B68" s="631" t="s">
        <v>580</v>
      </c>
      <c r="C68" s="640">
        <v>1346230</v>
      </c>
      <c r="D68" s="640">
        <v>745271</v>
      </c>
      <c r="E68" s="628">
        <v>55.35985678524472</v>
      </c>
      <c r="F68" s="633">
        <v>160572</v>
      </c>
      <c r="H68" s="201"/>
      <c r="I68" s="201"/>
    </row>
    <row r="69" spans="1:9" s="148" customFormat="1" ht="15.75">
      <c r="A69" s="638" t="s">
        <v>581</v>
      </c>
      <c r="B69" s="631" t="s">
        <v>582</v>
      </c>
      <c r="C69" s="640">
        <v>1730918</v>
      </c>
      <c r="D69" s="640">
        <v>992256</v>
      </c>
      <c r="E69" s="628">
        <v>57.32541922840944</v>
      </c>
      <c r="F69" s="633">
        <v>140790</v>
      </c>
      <c r="H69" s="201"/>
      <c r="I69" s="201"/>
    </row>
    <row r="70" spans="1:9" s="648" customFormat="1" ht="15.75">
      <c r="A70" s="629" t="s">
        <v>583</v>
      </c>
      <c r="B70" s="626" t="s">
        <v>584</v>
      </c>
      <c r="C70" s="627">
        <v>202828854</v>
      </c>
      <c r="D70" s="627">
        <v>132905704</v>
      </c>
      <c r="E70" s="628">
        <v>65.52603408191618</v>
      </c>
      <c r="F70" s="627">
        <v>46210504</v>
      </c>
      <c r="H70" s="201"/>
      <c r="I70" s="201"/>
    </row>
    <row r="71" spans="1:9" s="648" customFormat="1" ht="15.75">
      <c r="A71" s="641" t="s">
        <v>585</v>
      </c>
      <c r="B71" s="626" t="s">
        <v>586</v>
      </c>
      <c r="C71" s="627">
        <v>345168</v>
      </c>
      <c r="D71" s="627">
        <v>124980</v>
      </c>
      <c r="E71" s="628">
        <v>36.20845501321096</v>
      </c>
      <c r="F71" s="627">
        <v>20830</v>
      </c>
      <c r="H71" s="201"/>
      <c r="I71" s="201"/>
    </row>
    <row r="72" spans="1:9" s="148" customFormat="1" ht="31.5">
      <c r="A72" s="638" t="s">
        <v>587</v>
      </c>
      <c r="B72" s="631" t="s">
        <v>588</v>
      </c>
      <c r="C72" s="637">
        <v>3500</v>
      </c>
      <c r="D72" s="637">
        <v>0</v>
      </c>
      <c r="E72" s="628">
        <v>0</v>
      </c>
      <c r="F72" s="633">
        <v>0</v>
      </c>
      <c r="H72" s="201"/>
      <c r="I72" s="201"/>
    </row>
    <row r="73" spans="1:9" s="148" customFormat="1" ht="15.75">
      <c r="A73" s="638" t="s">
        <v>589</v>
      </c>
      <c r="B73" s="631" t="s">
        <v>590</v>
      </c>
      <c r="C73" s="637">
        <v>341668</v>
      </c>
      <c r="D73" s="637">
        <v>124980</v>
      </c>
      <c r="E73" s="628">
        <v>36.57936944636314</v>
      </c>
      <c r="F73" s="633">
        <v>20830</v>
      </c>
      <c r="H73" s="201"/>
      <c r="I73" s="201"/>
    </row>
    <row r="74" spans="1:9" s="648" customFormat="1" ht="15.75">
      <c r="A74" s="641" t="s">
        <v>591</v>
      </c>
      <c r="B74" s="626" t="s">
        <v>592</v>
      </c>
      <c r="C74" s="627">
        <v>188376562</v>
      </c>
      <c r="D74" s="627">
        <v>123906124</v>
      </c>
      <c r="E74" s="628">
        <v>65.77576460918742</v>
      </c>
      <c r="F74" s="627">
        <v>43132304</v>
      </c>
      <c r="H74" s="201"/>
      <c r="I74" s="201"/>
    </row>
    <row r="75" spans="1:9" s="148" customFormat="1" ht="15.75">
      <c r="A75" s="649" t="s">
        <v>593</v>
      </c>
      <c r="B75" s="631" t="s">
        <v>594</v>
      </c>
      <c r="C75" s="640">
        <v>25322936</v>
      </c>
      <c r="D75" s="640">
        <v>15887278</v>
      </c>
      <c r="E75" s="628">
        <v>62.738688752362684</v>
      </c>
      <c r="F75" s="633">
        <v>5189770</v>
      </c>
      <c r="H75" s="201"/>
      <c r="I75" s="201"/>
    </row>
    <row r="76" spans="1:9" s="148" customFormat="1" ht="15.75">
      <c r="A76" s="649" t="s">
        <v>595</v>
      </c>
      <c r="B76" s="631" t="s">
        <v>596</v>
      </c>
      <c r="C76" s="640">
        <v>345575</v>
      </c>
      <c r="D76" s="640">
        <v>174942</v>
      </c>
      <c r="E76" s="628">
        <v>50.62345366418288</v>
      </c>
      <c r="F76" s="633">
        <v>0</v>
      </c>
      <c r="H76" s="201"/>
      <c r="I76" s="201"/>
    </row>
    <row r="77" spans="1:9" s="148" customFormat="1" ht="31.5">
      <c r="A77" s="649" t="s">
        <v>597</v>
      </c>
      <c r="B77" s="631" t="s">
        <v>598</v>
      </c>
      <c r="C77" s="640">
        <v>211985</v>
      </c>
      <c r="D77" s="640">
        <v>246598</v>
      </c>
      <c r="E77" s="628">
        <v>116.32804207844896</v>
      </c>
      <c r="F77" s="633">
        <v>120198</v>
      </c>
      <c r="H77" s="201"/>
      <c r="I77" s="201"/>
    </row>
    <row r="78" spans="1:9" s="148" customFormat="1" ht="15.75">
      <c r="A78" s="649" t="s">
        <v>599</v>
      </c>
      <c r="B78" s="631" t="s">
        <v>600</v>
      </c>
      <c r="C78" s="640">
        <v>4629612</v>
      </c>
      <c r="D78" s="640">
        <v>3084218</v>
      </c>
      <c r="E78" s="628">
        <v>66.61936248653235</v>
      </c>
      <c r="F78" s="633">
        <v>532437</v>
      </c>
      <c r="H78" s="201"/>
      <c r="I78" s="201"/>
    </row>
    <row r="79" spans="1:9" s="148" customFormat="1" ht="33.75" customHeight="1">
      <c r="A79" s="649" t="s">
        <v>601</v>
      </c>
      <c r="B79" s="631" t="s">
        <v>602</v>
      </c>
      <c r="C79" s="640">
        <v>53798747</v>
      </c>
      <c r="D79" s="640">
        <v>35068977</v>
      </c>
      <c r="E79" s="628">
        <v>65.18549028660463</v>
      </c>
      <c r="F79" s="633">
        <v>12419752</v>
      </c>
      <c r="H79" s="201"/>
      <c r="I79" s="201"/>
    </row>
    <row r="80" spans="1:9" s="148" customFormat="1" ht="94.5">
      <c r="A80" s="649" t="s">
        <v>603</v>
      </c>
      <c r="B80" s="631" t="s">
        <v>604</v>
      </c>
      <c r="C80" s="640">
        <v>97891762</v>
      </c>
      <c r="D80" s="640">
        <v>65278962</v>
      </c>
      <c r="E80" s="628">
        <v>66.684837075463</v>
      </c>
      <c r="F80" s="633">
        <v>23431668</v>
      </c>
      <c r="H80" s="201"/>
      <c r="I80" s="201"/>
    </row>
    <row r="81" spans="1:9" s="148" customFormat="1" ht="63">
      <c r="A81" s="649" t="s">
        <v>605</v>
      </c>
      <c r="B81" s="631" t="s">
        <v>606</v>
      </c>
      <c r="C81" s="640">
        <v>5900369</v>
      </c>
      <c r="D81" s="640">
        <v>3897853</v>
      </c>
      <c r="E81" s="628">
        <v>66.0611734622021</v>
      </c>
      <c r="F81" s="633">
        <v>1379273</v>
      </c>
      <c r="H81" s="201"/>
      <c r="I81" s="201"/>
    </row>
    <row r="82" spans="1:9" s="148" customFormat="1" ht="47.25">
      <c r="A82" s="649" t="s">
        <v>607</v>
      </c>
      <c r="B82" s="631" t="s">
        <v>608</v>
      </c>
      <c r="C82" s="640">
        <v>13500</v>
      </c>
      <c r="D82" s="640">
        <v>0</v>
      </c>
      <c r="E82" s="644" t="s">
        <v>1187</v>
      </c>
      <c r="F82" s="633">
        <v>0</v>
      </c>
      <c r="H82" s="201"/>
      <c r="I82" s="201"/>
    </row>
    <row r="83" spans="1:9" s="148" customFormat="1" ht="15.75">
      <c r="A83" s="649" t="s">
        <v>609</v>
      </c>
      <c r="B83" s="631" t="s">
        <v>610</v>
      </c>
      <c r="C83" s="640">
        <v>262076</v>
      </c>
      <c r="D83" s="640">
        <v>267296</v>
      </c>
      <c r="E83" s="628">
        <v>101.99178864146279</v>
      </c>
      <c r="F83" s="633">
        <v>59206</v>
      </c>
      <c r="H83" s="201"/>
      <c r="I83" s="201"/>
    </row>
    <row r="84" spans="1:9" s="148" customFormat="1" ht="15.75">
      <c r="A84" s="649"/>
      <c r="B84" s="639" t="s">
        <v>611</v>
      </c>
      <c r="C84" s="640">
        <v>197050</v>
      </c>
      <c r="D84" s="640">
        <v>206000</v>
      </c>
      <c r="E84" s="628">
        <v>104.5419944176605</v>
      </c>
      <c r="F84" s="633">
        <v>0</v>
      </c>
      <c r="H84" s="201"/>
      <c r="I84" s="201"/>
    </row>
    <row r="85" spans="1:9" s="148" customFormat="1" ht="31.5">
      <c r="A85" s="649"/>
      <c r="B85" s="650" t="s">
        <v>612</v>
      </c>
      <c r="C85" s="637">
        <v>0</v>
      </c>
      <c r="D85" s="637">
        <v>0</v>
      </c>
      <c r="E85" s="644" t="s">
        <v>1187</v>
      </c>
      <c r="F85" s="633">
        <v>0</v>
      </c>
      <c r="H85" s="201"/>
      <c r="I85" s="201"/>
    </row>
    <row r="86" spans="1:9" s="148" customFormat="1" ht="31.5">
      <c r="A86" s="651" t="s">
        <v>613</v>
      </c>
      <c r="B86" s="626" t="s">
        <v>614</v>
      </c>
      <c r="C86" s="424">
        <v>0</v>
      </c>
      <c r="D86" s="424">
        <v>0</v>
      </c>
      <c r="E86" s="644" t="s">
        <v>1187</v>
      </c>
      <c r="F86" s="633">
        <v>0</v>
      </c>
      <c r="H86" s="201"/>
      <c r="I86" s="201"/>
    </row>
    <row r="87" spans="1:9" s="148" customFormat="1" ht="31.5">
      <c r="A87" s="641" t="s">
        <v>615</v>
      </c>
      <c r="B87" s="626" t="s">
        <v>616</v>
      </c>
      <c r="C87" s="627">
        <v>14107124</v>
      </c>
      <c r="D87" s="627">
        <v>8874600</v>
      </c>
      <c r="E87" s="628">
        <v>62.90864105256323</v>
      </c>
      <c r="F87" s="627">
        <v>3057370</v>
      </c>
      <c r="H87" s="201"/>
      <c r="I87" s="201"/>
    </row>
    <row r="88" spans="1:9" s="148" customFormat="1" ht="31.5">
      <c r="A88" s="649" t="s">
        <v>617</v>
      </c>
      <c r="B88" s="652" t="s">
        <v>618</v>
      </c>
      <c r="C88" s="637">
        <v>9763549</v>
      </c>
      <c r="D88" s="637">
        <v>6271765</v>
      </c>
      <c r="E88" s="628">
        <v>64.23652915553555</v>
      </c>
      <c r="F88" s="637">
        <v>1863524</v>
      </c>
      <c r="H88" s="201"/>
      <c r="I88" s="201"/>
    </row>
    <row r="89" spans="1:9" s="148" customFormat="1" ht="78.75">
      <c r="A89" s="649"/>
      <c r="B89" s="631" t="s">
        <v>619</v>
      </c>
      <c r="C89" s="640">
        <v>3155837</v>
      </c>
      <c r="D89" s="640">
        <v>1904665</v>
      </c>
      <c r="E89" s="628">
        <v>60.353719155964015</v>
      </c>
      <c r="F89" s="633">
        <v>482708</v>
      </c>
      <c r="H89" s="201"/>
      <c r="I89" s="201"/>
    </row>
    <row r="90" spans="1:9" s="148" customFormat="1" ht="94.5">
      <c r="A90" s="649"/>
      <c r="B90" s="631" t="s">
        <v>620</v>
      </c>
      <c r="C90" s="640">
        <v>6607712</v>
      </c>
      <c r="D90" s="640">
        <v>4367100</v>
      </c>
      <c r="E90" s="628">
        <v>66.09095553801376</v>
      </c>
      <c r="F90" s="633">
        <v>1380816</v>
      </c>
      <c r="H90" s="201"/>
      <c r="I90" s="201"/>
    </row>
    <row r="91" spans="1:9" s="148" customFormat="1" ht="47.25">
      <c r="A91" s="649" t="s">
        <v>621</v>
      </c>
      <c r="B91" s="652" t="s">
        <v>622</v>
      </c>
      <c r="C91" s="640">
        <v>454748</v>
      </c>
      <c r="D91" s="640">
        <v>294712</v>
      </c>
      <c r="E91" s="628">
        <v>64.80776166140367</v>
      </c>
      <c r="F91" s="633">
        <v>-105</v>
      </c>
      <c r="H91" s="201"/>
      <c r="I91" s="201"/>
    </row>
    <row r="92" spans="1:9" s="148" customFormat="1" ht="31.5">
      <c r="A92" s="649" t="s">
        <v>623</v>
      </c>
      <c r="B92" s="652" t="s">
        <v>624</v>
      </c>
      <c r="C92" s="640">
        <v>3888827</v>
      </c>
      <c r="D92" s="640">
        <v>2308123</v>
      </c>
      <c r="E92" s="628">
        <v>59.35267884120328</v>
      </c>
      <c r="F92" s="633">
        <v>1193951</v>
      </c>
      <c r="H92" s="201"/>
      <c r="I92" s="201"/>
    </row>
    <row r="93" spans="1:9" s="148" customFormat="1" ht="47.25">
      <c r="A93" s="649"/>
      <c r="B93" s="631" t="s">
        <v>625</v>
      </c>
      <c r="C93" s="640">
        <v>1024535</v>
      </c>
      <c r="D93" s="640">
        <v>528838</v>
      </c>
      <c r="E93" s="628">
        <v>51.61736787908661</v>
      </c>
      <c r="F93" s="633">
        <v>0</v>
      </c>
      <c r="H93" s="201"/>
      <c r="I93" s="201"/>
    </row>
    <row r="94" spans="1:9" s="148" customFormat="1" ht="31.5">
      <c r="A94" s="649"/>
      <c r="B94" s="631" t="s">
        <v>626</v>
      </c>
      <c r="C94" s="640">
        <v>4360</v>
      </c>
      <c r="D94" s="640">
        <v>8815</v>
      </c>
      <c r="E94" s="628">
        <v>202.17889908256882</v>
      </c>
      <c r="F94" s="633">
        <v>3880</v>
      </c>
      <c r="H94" s="201"/>
      <c r="I94" s="201"/>
    </row>
    <row r="95" spans="1:9" s="148" customFormat="1" ht="31.5">
      <c r="A95" s="649"/>
      <c r="B95" s="631" t="s">
        <v>627</v>
      </c>
      <c r="C95" s="640">
        <v>320000</v>
      </c>
      <c r="D95" s="640">
        <v>18000</v>
      </c>
      <c r="E95" s="628">
        <v>5.625</v>
      </c>
      <c r="F95" s="633">
        <v>8600</v>
      </c>
      <c r="H95" s="201"/>
      <c r="I95" s="201"/>
    </row>
    <row r="96" spans="1:9" s="646" customFormat="1" ht="31.5" customHeight="1">
      <c r="A96" s="649"/>
      <c r="B96" s="653" t="s">
        <v>628</v>
      </c>
      <c r="C96" s="640">
        <v>17441</v>
      </c>
      <c r="D96" s="640">
        <v>12149</v>
      </c>
      <c r="E96" s="628">
        <v>69.65770311335359</v>
      </c>
      <c r="F96" s="633">
        <v>4450</v>
      </c>
      <c r="H96" s="201"/>
      <c r="I96" s="201"/>
    </row>
    <row r="97" spans="1:9" s="646" customFormat="1" ht="31.5">
      <c r="A97" s="629" t="s">
        <v>629</v>
      </c>
      <c r="B97" s="626" t="s">
        <v>630</v>
      </c>
      <c r="C97" s="642">
        <v>41864944</v>
      </c>
      <c r="D97" s="642">
        <v>21394278</v>
      </c>
      <c r="E97" s="628">
        <v>51.103085197008745</v>
      </c>
      <c r="F97" s="633">
        <v>3565713</v>
      </c>
      <c r="H97" s="201"/>
      <c r="I97" s="201"/>
    </row>
    <row r="98" spans="1:9" s="148" customFormat="1" ht="15.75">
      <c r="A98" s="629" t="s">
        <v>631</v>
      </c>
      <c r="B98" s="626" t="s">
        <v>632</v>
      </c>
      <c r="C98" s="642">
        <v>1883737</v>
      </c>
      <c r="D98" s="642">
        <v>930686</v>
      </c>
      <c r="E98" s="628">
        <v>49.406366175320656</v>
      </c>
      <c r="F98" s="633">
        <v>171369</v>
      </c>
      <c r="H98" s="201"/>
      <c r="I98" s="201"/>
    </row>
    <row r="99" spans="1:8" s="148" customFormat="1" ht="12.75">
      <c r="A99" s="654" t="s">
        <v>633</v>
      </c>
      <c r="B99" s="654"/>
      <c r="C99" s="654"/>
      <c r="D99" s="654"/>
      <c r="E99" s="654"/>
      <c r="F99" s="654"/>
      <c r="H99" s="201"/>
    </row>
    <row r="100" spans="1:8" s="148" customFormat="1" ht="24" customHeight="1">
      <c r="A100" s="655"/>
      <c r="B100" s="655"/>
      <c r="C100" s="655"/>
      <c r="D100" s="655"/>
      <c r="E100" s="655"/>
      <c r="F100" s="655"/>
      <c r="H100" s="201"/>
    </row>
    <row r="101" spans="1:8" s="328" customFormat="1" ht="12.75">
      <c r="A101" s="656"/>
      <c r="B101" s="657" t="s">
        <v>634</v>
      </c>
      <c r="D101" s="658">
        <v>2104625</v>
      </c>
      <c r="E101" s="659"/>
      <c r="F101" s="658"/>
      <c r="H101" s="201"/>
    </row>
    <row r="102" spans="1:8" s="328" customFormat="1" ht="25.5">
      <c r="A102" s="656"/>
      <c r="B102" s="657" t="s">
        <v>635</v>
      </c>
      <c r="D102" s="658">
        <v>3589685</v>
      </c>
      <c r="E102" s="659"/>
      <c r="F102" s="658"/>
      <c r="H102" s="201"/>
    </row>
    <row r="103" spans="1:8" s="328" customFormat="1" ht="12.75">
      <c r="A103" s="656"/>
      <c r="B103" s="657"/>
      <c r="D103" s="658"/>
      <c r="E103" s="659"/>
      <c r="F103" s="658"/>
      <c r="H103" s="201"/>
    </row>
    <row r="104" spans="1:8" s="328" customFormat="1" ht="12.75">
      <c r="A104" s="656"/>
      <c r="B104" s="657"/>
      <c r="D104" s="658"/>
      <c r="E104" s="659"/>
      <c r="F104" s="658"/>
      <c r="H104" s="201"/>
    </row>
    <row r="105" spans="1:8" s="148" customFormat="1" ht="12.75">
      <c r="A105" s="596"/>
      <c r="B105" s="596"/>
      <c r="C105" s="596"/>
      <c r="D105" s="596"/>
      <c r="E105" s="596"/>
      <c r="F105" s="596"/>
      <c r="H105" s="201"/>
    </row>
    <row r="106" spans="1:8" s="660" customFormat="1" ht="17.25" customHeight="1">
      <c r="A106" s="60"/>
      <c r="B106" s="162"/>
      <c r="C106" s="162"/>
      <c r="D106" s="162"/>
      <c r="E106" s="435"/>
      <c r="H106" s="201"/>
    </row>
    <row r="107" spans="1:6" s="660" customFormat="1" ht="17.25" customHeight="1">
      <c r="A107" s="435" t="s">
        <v>1224</v>
      </c>
      <c r="B107" s="435"/>
      <c r="C107" s="435"/>
      <c r="D107" s="661"/>
      <c r="F107" s="510" t="s">
        <v>1225</v>
      </c>
    </row>
    <row r="108" spans="1:6" s="660" customFormat="1" ht="17.25" customHeight="1">
      <c r="A108" s="435"/>
      <c r="B108" s="435"/>
      <c r="C108" s="435"/>
      <c r="D108" s="661"/>
      <c r="F108" s="510"/>
    </row>
    <row r="109" spans="1:5" s="660" customFormat="1" ht="17.25" customHeight="1">
      <c r="A109" s="199"/>
      <c r="B109" s="199"/>
      <c r="C109" s="199"/>
      <c r="D109" s="199"/>
      <c r="E109" s="199"/>
    </row>
    <row r="110" spans="1:5" s="660" customFormat="1" ht="17.25" customHeight="1">
      <c r="A110" s="199"/>
      <c r="B110" s="199"/>
      <c r="C110" s="199"/>
      <c r="D110" s="199"/>
      <c r="E110" s="199"/>
    </row>
    <row r="111" spans="1:5" s="660" customFormat="1" ht="17.25" customHeight="1">
      <c r="A111" s="199" t="s">
        <v>473</v>
      </c>
      <c r="B111" s="199"/>
      <c r="C111" s="199"/>
      <c r="D111" s="199"/>
      <c r="E111" s="199"/>
    </row>
    <row r="112" spans="1:5" s="660" customFormat="1" ht="17.25" customHeight="1">
      <c r="A112" s="662" t="s">
        <v>1227</v>
      </c>
      <c r="B112" s="199"/>
      <c r="C112" s="199"/>
      <c r="D112" s="199"/>
      <c r="E112" s="199"/>
    </row>
    <row r="113" spans="1:6" s="148" customFormat="1" ht="12.75">
      <c r="A113" s="663"/>
      <c r="B113" s="663"/>
      <c r="C113" s="663"/>
      <c r="D113" s="663"/>
      <c r="E113" s="663"/>
      <c r="F113" s="663"/>
    </row>
    <row r="120" ht="15.75">
      <c r="B120" s="664"/>
    </row>
    <row r="127" ht="15.75">
      <c r="B127" s="664"/>
    </row>
    <row r="131" ht="15.75">
      <c r="B131" s="664"/>
    </row>
    <row r="138" ht="15.75">
      <c r="B138" s="664"/>
    </row>
    <row r="145" ht="15.75">
      <c r="B145" s="664"/>
    </row>
    <row r="147" ht="15.75">
      <c r="B147" s="664"/>
    </row>
    <row r="149" ht="15.75">
      <c r="B149" s="664"/>
    </row>
    <row r="151" ht="15.75">
      <c r="B151" s="664"/>
    </row>
    <row r="153" ht="15.75">
      <c r="B153" s="664"/>
    </row>
    <row r="155" ht="15.75">
      <c r="B155" s="664"/>
    </row>
    <row r="157" ht="15.75">
      <c r="B157" s="664"/>
    </row>
    <row r="163" ht="15.75">
      <c r="B163" s="664"/>
    </row>
  </sheetData>
  <mergeCells count="4">
    <mergeCell ref="B4:E4"/>
    <mergeCell ref="B5:E5"/>
    <mergeCell ref="A105:F105"/>
    <mergeCell ref="A99:F99"/>
  </mergeCells>
  <printOptions horizontalCentered="1"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85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679" customWidth="1"/>
    <col min="2" max="2" width="46.8515625" style="680" customWidth="1"/>
    <col min="3" max="3" width="11.421875" style="679" customWidth="1"/>
    <col min="4" max="6" width="11.140625" style="679" customWidth="1"/>
    <col min="7" max="9" width="9.140625" style="683" customWidth="1"/>
    <col min="10" max="16384" width="9.140625" style="674" customWidth="1"/>
  </cols>
  <sheetData>
    <row r="1" spans="1:6" s="328" customFormat="1" ht="12.75">
      <c r="A1" s="665"/>
      <c r="B1" s="666"/>
      <c r="C1" s="667"/>
      <c r="D1" s="667"/>
      <c r="E1" s="667"/>
      <c r="F1" s="314" t="s">
        <v>637</v>
      </c>
    </row>
    <row r="2" spans="1:6" s="328" customFormat="1" ht="12.75">
      <c r="A2" s="665"/>
      <c r="B2" s="668" t="s">
        <v>1175</v>
      </c>
      <c r="C2" s="667"/>
      <c r="D2" s="667"/>
      <c r="E2" s="667"/>
      <c r="F2" s="669"/>
    </row>
    <row r="3" spans="1:9" ht="15.75">
      <c r="A3" s="670"/>
      <c r="B3" s="671"/>
      <c r="C3" s="672"/>
      <c r="D3" s="672"/>
      <c r="E3" s="672"/>
      <c r="F3" s="673"/>
      <c r="G3" s="674"/>
      <c r="H3" s="674"/>
      <c r="I3" s="674"/>
    </row>
    <row r="4" spans="1:9" ht="15.75">
      <c r="A4" s="670"/>
      <c r="B4" s="675" t="s">
        <v>638</v>
      </c>
      <c r="C4" s="672"/>
      <c r="D4" s="672"/>
      <c r="E4" s="672"/>
      <c r="F4" s="673"/>
      <c r="G4" s="674"/>
      <c r="H4" s="674"/>
      <c r="I4" s="674"/>
    </row>
    <row r="5" spans="1:6" s="678" customFormat="1" ht="19.5" customHeight="1">
      <c r="A5" s="676"/>
      <c r="B5" s="677" t="s">
        <v>639</v>
      </c>
      <c r="C5" s="308"/>
      <c r="D5" s="308"/>
      <c r="E5" s="308"/>
      <c r="F5" s="314"/>
    </row>
    <row r="6" spans="3:6" ht="12.75" customHeight="1">
      <c r="C6" s="681"/>
      <c r="D6" s="681"/>
      <c r="F6" s="682" t="s">
        <v>1232</v>
      </c>
    </row>
    <row r="7" spans="1:9" s="328" customFormat="1" ht="57" customHeight="1">
      <c r="A7" s="684" t="s">
        <v>476</v>
      </c>
      <c r="B7" s="684" t="s">
        <v>477</v>
      </c>
      <c r="C7" s="684" t="s">
        <v>418</v>
      </c>
      <c r="D7" s="684" t="s">
        <v>1234</v>
      </c>
      <c r="E7" s="684" t="s">
        <v>478</v>
      </c>
      <c r="F7" s="684" t="s">
        <v>1184</v>
      </c>
      <c r="G7" s="685"/>
      <c r="H7" s="685"/>
      <c r="I7" s="685"/>
    </row>
    <row r="8" spans="1:9" s="328" customFormat="1" ht="12.75">
      <c r="A8" s="686">
        <v>1</v>
      </c>
      <c r="B8" s="684">
        <v>2</v>
      </c>
      <c r="C8" s="686">
        <v>3</v>
      </c>
      <c r="D8" s="684">
        <v>4</v>
      </c>
      <c r="E8" s="686">
        <v>5</v>
      </c>
      <c r="F8" s="684">
        <v>6</v>
      </c>
      <c r="G8" s="685"/>
      <c r="H8" s="685"/>
      <c r="I8" s="685"/>
    </row>
    <row r="9" spans="1:7" s="328" customFormat="1" ht="24" customHeight="1">
      <c r="A9" s="687"/>
      <c r="B9" s="688" t="s">
        <v>640</v>
      </c>
      <c r="C9" s="689">
        <v>694138310</v>
      </c>
      <c r="D9" s="689">
        <v>348861779</v>
      </c>
      <c r="E9" s="690">
        <v>50.258251702027515</v>
      </c>
      <c r="F9" s="689">
        <v>82673771</v>
      </c>
      <c r="G9" s="667"/>
    </row>
    <row r="10" spans="1:7" s="328" customFormat="1" ht="16.5" customHeight="1">
      <c r="A10" s="691"/>
      <c r="B10" s="556" t="s">
        <v>641</v>
      </c>
      <c r="C10" s="689">
        <v>592535633</v>
      </c>
      <c r="D10" s="689">
        <v>289456069</v>
      </c>
      <c r="E10" s="690">
        <v>48.85040711129688</v>
      </c>
      <c r="F10" s="689">
        <v>65881414</v>
      </c>
      <c r="G10" s="667"/>
    </row>
    <row r="11" spans="1:7" s="328" customFormat="1" ht="20.25" customHeight="1">
      <c r="A11" s="692" t="s">
        <v>1667</v>
      </c>
      <c r="B11" s="693" t="s">
        <v>642</v>
      </c>
      <c r="C11" s="694">
        <v>66833705</v>
      </c>
      <c r="D11" s="694">
        <v>30588252</v>
      </c>
      <c r="E11" s="695">
        <v>45.767703586087286</v>
      </c>
      <c r="F11" s="694">
        <v>5569906</v>
      </c>
      <c r="G11" s="667"/>
    </row>
    <row r="12" spans="1:7" s="328" customFormat="1" ht="18" customHeight="1">
      <c r="A12" s="692" t="s">
        <v>1669</v>
      </c>
      <c r="B12" s="692" t="s">
        <v>1670</v>
      </c>
      <c r="C12" s="694">
        <v>145212</v>
      </c>
      <c r="D12" s="694">
        <v>52268</v>
      </c>
      <c r="E12" s="695">
        <v>35.99427044596865</v>
      </c>
      <c r="F12" s="694">
        <v>7840</v>
      </c>
      <c r="G12" s="667"/>
    </row>
    <row r="13" spans="1:7" s="328" customFormat="1" ht="18.75" customHeight="1">
      <c r="A13" s="692" t="s">
        <v>1671</v>
      </c>
      <c r="B13" s="692" t="s">
        <v>1672</v>
      </c>
      <c r="C13" s="694">
        <v>8967134</v>
      </c>
      <c r="D13" s="694">
        <v>4325852</v>
      </c>
      <c r="E13" s="695">
        <v>48.24118832170903</v>
      </c>
      <c r="F13" s="694">
        <v>792358</v>
      </c>
      <c r="G13" s="667"/>
    </row>
    <row r="14" spans="1:7" s="328" customFormat="1" ht="19.5" customHeight="1">
      <c r="A14" s="692" t="s">
        <v>1673</v>
      </c>
      <c r="B14" s="692" t="s">
        <v>1674</v>
      </c>
      <c r="C14" s="694">
        <v>292521880</v>
      </c>
      <c r="D14" s="694">
        <v>155858239</v>
      </c>
      <c r="E14" s="695">
        <v>53.28088244202451</v>
      </c>
      <c r="F14" s="694">
        <v>41176595</v>
      </c>
      <c r="G14" s="667"/>
    </row>
    <row r="15" spans="1:7" s="328" customFormat="1" ht="17.25" customHeight="1">
      <c r="A15" s="692" t="s">
        <v>1675</v>
      </c>
      <c r="B15" s="692" t="s">
        <v>1676</v>
      </c>
      <c r="C15" s="694">
        <v>6292896</v>
      </c>
      <c r="D15" s="694">
        <v>2650290</v>
      </c>
      <c r="E15" s="695">
        <v>42.115585574590774</v>
      </c>
      <c r="F15" s="694">
        <v>487437</v>
      </c>
      <c r="G15" s="667"/>
    </row>
    <row r="16" spans="1:7" s="328" customFormat="1" ht="18" customHeight="1">
      <c r="A16" s="692" t="s">
        <v>1677</v>
      </c>
      <c r="B16" s="692" t="s">
        <v>1678</v>
      </c>
      <c r="C16" s="694">
        <v>50785836</v>
      </c>
      <c r="D16" s="694">
        <v>23813984</v>
      </c>
      <c r="E16" s="695">
        <v>46.890995355476676</v>
      </c>
      <c r="F16" s="694">
        <v>3843251</v>
      </c>
      <c r="G16" s="667"/>
    </row>
    <row r="17" spans="1:7" s="328" customFormat="1" ht="15.75" customHeight="1">
      <c r="A17" s="692" t="s">
        <v>1679</v>
      </c>
      <c r="B17" s="692" t="s">
        <v>1680</v>
      </c>
      <c r="C17" s="694">
        <v>79090658</v>
      </c>
      <c r="D17" s="694">
        <v>33373138</v>
      </c>
      <c r="E17" s="695">
        <v>42.19605556954653</v>
      </c>
      <c r="F17" s="694">
        <v>6876855</v>
      </c>
      <c r="G17" s="667"/>
    </row>
    <row r="18" spans="1:7" s="328" customFormat="1" ht="18.75" customHeight="1">
      <c r="A18" s="692" t="s">
        <v>1681</v>
      </c>
      <c r="B18" s="692" t="s">
        <v>643</v>
      </c>
      <c r="C18" s="694">
        <v>44768238</v>
      </c>
      <c r="D18" s="694">
        <v>20921595</v>
      </c>
      <c r="E18" s="695">
        <v>46.7331213705574</v>
      </c>
      <c r="F18" s="694">
        <v>4418151</v>
      </c>
      <c r="G18" s="667"/>
    </row>
    <row r="19" spans="1:7" s="328" customFormat="1" ht="17.25" customHeight="1">
      <c r="A19" s="692" t="s">
        <v>1683</v>
      </c>
      <c r="B19" s="692" t="s">
        <v>1684</v>
      </c>
      <c r="C19" s="694">
        <v>173476</v>
      </c>
      <c r="D19" s="694">
        <v>-35327</v>
      </c>
      <c r="E19" s="695">
        <v>-20.364200235191035</v>
      </c>
      <c r="F19" s="694">
        <v>30878</v>
      </c>
      <c r="G19" s="667"/>
    </row>
    <row r="20" spans="1:7" s="328" customFormat="1" ht="17.25" customHeight="1">
      <c r="A20" s="692" t="s">
        <v>1685</v>
      </c>
      <c r="B20" s="692" t="s">
        <v>644</v>
      </c>
      <c r="C20" s="694">
        <v>517968</v>
      </c>
      <c r="D20" s="694">
        <v>241773</v>
      </c>
      <c r="E20" s="695">
        <v>46.67720785840052</v>
      </c>
      <c r="F20" s="694">
        <v>39312</v>
      </c>
      <c r="G20" s="667"/>
    </row>
    <row r="21" spans="1:7" s="328" customFormat="1" ht="30" customHeight="1">
      <c r="A21" s="692" t="s">
        <v>1687</v>
      </c>
      <c r="B21" s="692" t="s">
        <v>645</v>
      </c>
      <c r="C21" s="694">
        <v>38208</v>
      </c>
      <c r="D21" s="694">
        <v>20547</v>
      </c>
      <c r="E21" s="695">
        <v>53.7766959798995</v>
      </c>
      <c r="F21" s="694">
        <v>3251</v>
      </c>
      <c r="G21" s="667"/>
    </row>
    <row r="22" spans="1:7" s="328" customFormat="1" ht="18" customHeight="1">
      <c r="A22" s="692" t="s">
        <v>1689</v>
      </c>
      <c r="B22" s="692" t="s">
        <v>1690</v>
      </c>
      <c r="C22" s="694">
        <v>21157529</v>
      </c>
      <c r="D22" s="694">
        <v>11541635</v>
      </c>
      <c r="E22" s="695">
        <v>54.55095914083351</v>
      </c>
      <c r="F22" s="694">
        <v>2216804</v>
      </c>
      <c r="G22" s="667"/>
    </row>
    <row r="23" spans="1:7" s="328" customFormat="1" ht="16.5" customHeight="1">
      <c r="A23" s="692" t="s">
        <v>1691</v>
      </c>
      <c r="B23" s="692" t="s">
        <v>1692</v>
      </c>
      <c r="C23" s="694">
        <v>8292525</v>
      </c>
      <c r="D23" s="694">
        <v>2751295</v>
      </c>
      <c r="E23" s="695">
        <v>33.178012728330636</v>
      </c>
      <c r="F23" s="694">
        <v>276301</v>
      </c>
      <c r="G23" s="667"/>
    </row>
    <row r="24" spans="1:7" s="328" customFormat="1" ht="17.25" customHeight="1">
      <c r="A24" s="692" t="s">
        <v>646</v>
      </c>
      <c r="B24" s="486" t="s">
        <v>647</v>
      </c>
      <c r="C24" s="694">
        <v>9089939</v>
      </c>
      <c r="D24" s="694">
        <v>2399495</v>
      </c>
      <c r="E24" s="695">
        <v>26.39726185181221</v>
      </c>
      <c r="F24" s="694">
        <v>-17438</v>
      </c>
      <c r="G24" s="667"/>
    </row>
    <row r="25" spans="1:7" s="328" customFormat="1" ht="17.25" customHeight="1">
      <c r="A25" s="692" t="s">
        <v>648</v>
      </c>
      <c r="B25" s="486" t="s">
        <v>649</v>
      </c>
      <c r="C25" s="694">
        <v>2144722</v>
      </c>
      <c r="D25" s="694">
        <v>71036</v>
      </c>
      <c r="E25" s="695">
        <v>3.3121308962187173</v>
      </c>
      <c r="F25" s="694">
        <v>20953</v>
      </c>
      <c r="G25" s="667"/>
    </row>
    <row r="26" spans="1:7" s="328" customFormat="1" ht="18" customHeight="1">
      <c r="A26" s="692" t="s">
        <v>650</v>
      </c>
      <c r="B26" s="692" t="s">
        <v>651</v>
      </c>
      <c r="C26" s="694">
        <v>1715707</v>
      </c>
      <c r="D26" s="694">
        <v>881997</v>
      </c>
      <c r="E26" s="695">
        <v>51.40720414383109</v>
      </c>
      <c r="F26" s="694">
        <v>138960</v>
      </c>
      <c r="G26" s="667"/>
    </row>
    <row r="27" spans="1:7" s="328" customFormat="1" ht="18" customHeight="1">
      <c r="A27" s="696"/>
      <c r="B27" s="697" t="s">
        <v>652</v>
      </c>
      <c r="C27" s="689">
        <v>101602677</v>
      </c>
      <c r="D27" s="689">
        <v>59405710</v>
      </c>
      <c r="E27" s="690">
        <v>58.46864645111663</v>
      </c>
      <c r="F27" s="689">
        <v>16792357</v>
      </c>
      <c r="G27" s="667"/>
    </row>
    <row r="28" spans="1:7" s="328" customFormat="1" ht="18" customHeight="1">
      <c r="A28" s="692" t="s">
        <v>653</v>
      </c>
      <c r="B28" s="698" t="s">
        <v>654</v>
      </c>
      <c r="C28" s="694">
        <v>280239</v>
      </c>
      <c r="D28" s="694">
        <v>154302</v>
      </c>
      <c r="E28" s="695">
        <v>55.060858766981035</v>
      </c>
      <c r="F28" s="694">
        <v>38817</v>
      </c>
      <c r="G28" s="667"/>
    </row>
    <row r="29" spans="1:7" s="328" customFormat="1" ht="19.5" customHeight="1">
      <c r="A29" s="699" t="s">
        <v>655</v>
      </c>
      <c r="B29" s="698" t="s">
        <v>656</v>
      </c>
      <c r="C29" s="694">
        <v>65665046</v>
      </c>
      <c r="D29" s="694">
        <v>41464120</v>
      </c>
      <c r="E29" s="695">
        <v>63.14488837790504</v>
      </c>
      <c r="F29" s="694">
        <v>13704695</v>
      </c>
      <c r="G29" s="667"/>
    </row>
    <row r="30" spans="1:7" s="328" customFormat="1" ht="35.25" customHeight="1">
      <c r="A30" s="700" t="s">
        <v>657</v>
      </c>
      <c r="B30" s="701" t="s">
        <v>658</v>
      </c>
      <c r="C30" s="694">
        <v>51502461</v>
      </c>
      <c r="D30" s="694">
        <v>33097871</v>
      </c>
      <c r="E30" s="695">
        <v>64.2646397033338</v>
      </c>
      <c r="F30" s="694">
        <v>11196711</v>
      </c>
      <c r="G30" s="667"/>
    </row>
    <row r="31" spans="1:7" s="328" customFormat="1" ht="33" customHeight="1">
      <c r="A31" s="700" t="s">
        <v>659</v>
      </c>
      <c r="B31" s="701" t="s">
        <v>660</v>
      </c>
      <c r="C31" s="694">
        <v>1441988</v>
      </c>
      <c r="D31" s="694">
        <v>733044</v>
      </c>
      <c r="E31" s="695">
        <v>50.83565189169397</v>
      </c>
      <c r="F31" s="694">
        <v>137595</v>
      </c>
      <c r="G31" s="667"/>
    </row>
    <row r="32" spans="1:7" s="328" customFormat="1" ht="18.75" customHeight="1">
      <c r="A32" s="700" t="s">
        <v>661</v>
      </c>
      <c r="B32" s="701" t="s">
        <v>662</v>
      </c>
      <c r="C32" s="694">
        <v>12720597</v>
      </c>
      <c r="D32" s="694">
        <v>7633205</v>
      </c>
      <c r="E32" s="695">
        <v>60.00665692026875</v>
      </c>
      <c r="F32" s="694">
        <v>2370389</v>
      </c>
      <c r="G32" s="667"/>
    </row>
    <row r="33" spans="1:7" s="328" customFormat="1" ht="15.75" customHeight="1">
      <c r="A33" s="692" t="s">
        <v>663</v>
      </c>
      <c r="B33" s="699" t="s">
        <v>664</v>
      </c>
      <c r="C33" s="694">
        <v>35657392</v>
      </c>
      <c r="D33" s="694">
        <v>17787288</v>
      </c>
      <c r="E33" s="695">
        <v>49.883872606274736</v>
      </c>
      <c r="F33" s="694">
        <v>3048845</v>
      </c>
      <c r="G33" s="667"/>
    </row>
    <row r="34" spans="1:7" s="328" customFormat="1" ht="12.75">
      <c r="A34" s="702"/>
      <c r="B34" s="703"/>
      <c r="C34" s="704"/>
      <c r="D34" s="704"/>
      <c r="E34" s="705"/>
      <c r="F34" s="704"/>
      <c r="G34" s="667"/>
    </row>
    <row r="35" spans="1:7" s="328" customFormat="1" ht="12.75">
      <c r="A35" s="596"/>
      <c r="B35" s="596"/>
      <c r="C35" s="596"/>
      <c r="D35" s="596"/>
      <c r="E35" s="596"/>
      <c r="F35" s="596"/>
      <c r="G35" s="667"/>
    </row>
    <row r="36" spans="1:9" s="328" customFormat="1" ht="12.75">
      <c r="A36" s="656"/>
      <c r="B36" s="706"/>
      <c r="C36" s="656"/>
      <c r="D36" s="656"/>
      <c r="E36" s="656"/>
      <c r="F36" s="656"/>
      <c r="G36" s="685"/>
      <c r="H36" s="685"/>
      <c r="I36" s="685"/>
    </row>
    <row r="37" spans="1:9" s="328" customFormat="1" ht="12.75">
      <c r="A37" s="656"/>
      <c r="B37" s="706"/>
      <c r="C37" s="656"/>
      <c r="D37" s="656"/>
      <c r="E37" s="656"/>
      <c r="F37" s="656"/>
      <c r="G37" s="685"/>
      <c r="H37" s="685"/>
      <c r="I37" s="685"/>
    </row>
    <row r="38" spans="1:6" ht="15.75">
      <c r="A38" s="674"/>
      <c r="B38" s="707"/>
      <c r="C38" s="708"/>
      <c r="D38" s="708"/>
      <c r="E38" s="708"/>
      <c r="F38" s="674"/>
    </row>
    <row r="39" spans="1:6" ht="15.75">
      <c r="A39" s="674"/>
      <c r="B39" s="709"/>
      <c r="C39" s="674"/>
      <c r="D39" s="674"/>
      <c r="E39" s="710"/>
      <c r="F39" s="673"/>
    </row>
    <row r="40" spans="1:9" s="328" customFormat="1" ht="15.75">
      <c r="A40" s="711" t="s">
        <v>1224</v>
      </c>
      <c r="B40" s="711"/>
      <c r="C40" s="674"/>
      <c r="D40" s="674"/>
      <c r="E40" s="710"/>
      <c r="F40" s="673" t="s">
        <v>1225</v>
      </c>
      <c r="G40" s="685"/>
      <c r="H40" s="685"/>
      <c r="I40" s="685"/>
    </row>
    <row r="41" spans="1:9" s="328" customFormat="1" ht="12.75">
      <c r="A41" s="602"/>
      <c r="G41" s="685"/>
      <c r="H41" s="685"/>
      <c r="I41" s="685"/>
    </row>
    <row r="42" spans="1:9" s="328" customFormat="1" ht="12.75">
      <c r="A42" s="602"/>
      <c r="G42" s="685"/>
      <c r="H42" s="685"/>
      <c r="I42" s="685"/>
    </row>
    <row r="43" spans="7:9" s="328" customFormat="1" ht="12.75">
      <c r="G43" s="685"/>
      <c r="H43" s="685"/>
      <c r="I43" s="685"/>
    </row>
    <row r="44" spans="7:9" s="328" customFormat="1" ht="12.75">
      <c r="G44" s="685"/>
      <c r="H44" s="685"/>
      <c r="I44" s="685"/>
    </row>
    <row r="45" spans="1:9" s="328" customFormat="1" ht="12.75">
      <c r="A45" s="712" t="s">
        <v>473</v>
      </c>
      <c r="B45" s="712"/>
      <c r="C45" s="656"/>
      <c r="D45" s="656"/>
      <c r="E45" s="656"/>
      <c r="F45" s="656"/>
      <c r="G45" s="685"/>
      <c r="H45" s="685"/>
      <c r="I45" s="685"/>
    </row>
    <row r="46" spans="1:9" s="328" customFormat="1" ht="12.75">
      <c r="A46" s="713" t="s">
        <v>1227</v>
      </c>
      <c r="B46" s="713"/>
      <c r="C46" s="656"/>
      <c r="D46" s="656"/>
      <c r="E46" s="656"/>
      <c r="F46" s="656"/>
      <c r="G46" s="685"/>
      <c r="H46" s="685"/>
      <c r="I46" s="685"/>
    </row>
    <row r="47" spans="1:9" s="328" customFormat="1" ht="12.75">
      <c r="A47" s="656"/>
      <c r="B47" s="706"/>
      <c r="C47" s="656"/>
      <c r="D47" s="656"/>
      <c r="E47" s="656"/>
      <c r="F47" s="656"/>
      <c r="G47" s="685"/>
      <c r="H47" s="685"/>
      <c r="I47" s="685"/>
    </row>
    <row r="48" spans="1:9" s="328" customFormat="1" ht="12.75">
      <c r="A48" s="656"/>
      <c r="B48" s="714"/>
      <c r="C48" s="656"/>
      <c r="D48" s="656"/>
      <c r="E48" s="656"/>
      <c r="F48" s="656"/>
      <c r="G48" s="685"/>
      <c r="H48" s="685"/>
      <c r="I48" s="685"/>
    </row>
    <row r="49" spans="1:9" s="328" customFormat="1" ht="12.75">
      <c r="A49" s="656"/>
      <c r="B49" s="706"/>
      <c r="C49" s="656"/>
      <c r="D49" s="656"/>
      <c r="E49" s="656"/>
      <c r="F49" s="656"/>
      <c r="G49" s="685"/>
      <c r="H49" s="685"/>
      <c r="I49" s="685"/>
    </row>
    <row r="50" spans="1:9" s="328" customFormat="1" ht="12.75">
      <c r="A50" s="656"/>
      <c r="B50" s="706"/>
      <c r="C50" s="656"/>
      <c r="D50" s="656"/>
      <c r="E50" s="656"/>
      <c r="F50" s="656"/>
      <c r="G50" s="685"/>
      <c r="H50" s="685"/>
      <c r="I50" s="685"/>
    </row>
    <row r="51" spans="1:9" s="328" customFormat="1" ht="12.75">
      <c r="A51" s="656"/>
      <c r="B51" s="706"/>
      <c r="C51" s="656"/>
      <c r="D51" s="656"/>
      <c r="E51" s="656"/>
      <c r="F51" s="656"/>
      <c r="G51" s="685"/>
      <c r="H51" s="685"/>
      <c r="I51" s="685"/>
    </row>
    <row r="52" spans="1:9" s="328" customFormat="1" ht="12.75">
      <c r="A52" s="656"/>
      <c r="B52" s="706"/>
      <c r="C52" s="656"/>
      <c r="D52" s="656"/>
      <c r="E52" s="656"/>
      <c r="F52" s="656"/>
      <c r="G52" s="685"/>
      <c r="H52" s="685"/>
      <c r="I52" s="685"/>
    </row>
    <row r="53" spans="1:9" s="328" customFormat="1" ht="12.75">
      <c r="A53" s="656"/>
      <c r="C53" s="656"/>
      <c r="D53" s="656"/>
      <c r="E53" s="656"/>
      <c r="F53" s="656"/>
      <c r="G53" s="685"/>
      <c r="H53" s="685"/>
      <c r="I53" s="685"/>
    </row>
    <row r="54" spans="1:9" s="328" customFormat="1" ht="12.75">
      <c r="A54" s="656"/>
      <c r="C54" s="656"/>
      <c r="D54" s="656"/>
      <c r="E54" s="656"/>
      <c r="F54" s="656"/>
      <c r="G54" s="685"/>
      <c r="H54" s="685"/>
      <c r="I54" s="685"/>
    </row>
    <row r="55" spans="1:9" s="328" customFormat="1" ht="12.75">
      <c r="A55" s="656"/>
      <c r="B55" s="714"/>
      <c r="C55" s="656"/>
      <c r="D55" s="656"/>
      <c r="E55" s="656"/>
      <c r="F55" s="656"/>
      <c r="G55" s="685"/>
      <c r="H55" s="685"/>
      <c r="I55" s="685"/>
    </row>
    <row r="56" spans="1:9" s="328" customFormat="1" ht="12.75">
      <c r="A56" s="656"/>
      <c r="B56" s="706"/>
      <c r="C56" s="656"/>
      <c r="D56" s="656"/>
      <c r="E56" s="656"/>
      <c r="F56" s="656"/>
      <c r="G56" s="685"/>
      <c r="H56" s="685"/>
      <c r="I56" s="685"/>
    </row>
    <row r="57" spans="1:9" s="328" customFormat="1" ht="12.75">
      <c r="A57" s="656"/>
      <c r="B57" s="706"/>
      <c r="C57" s="656"/>
      <c r="D57" s="656"/>
      <c r="E57" s="656"/>
      <c r="F57" s="656"/>
      <c r="G57" s="685"/>
      <c r="H57" s="685"/>
      <c r="I57" s="685"/>
    </row>
    <row r="58" spans="1:9" s="328" customFormat="1" ht="12.75">
      <c r="A58" s="656"/>
      <c r="B58" s="706"/>
      <c r="C58" s="656"/>
      <c r="D58" s="656"/>
      <c r="E58" s="656"/>
      <c r="F58" s="656"/>
      <c r="G58" s="685"/>
      <c r="H58" s="685"/>
      <c r="I58" s="685"/>
    </row>
    <row r="59" spans="1:9" s="328" customFormat="1" ht="12.75">
      <c r="A59" s="656"/>
      <c r="B59" s="714"/>
      <c r="C59" s="656"/>
      <c r="D59" s="656"/>
      <c r="E59" s="656"/>
      <c r="F59" s="656"/>
      <c r="G59" s="685"/>
      <c r="H59" s="685"/>
      <c r="I59" s="685"/>
    </row>
    <row r="60" spans="1:9" s="328" customFormat="1" ht="12.75">
      <c r="A60" s="656"/>
      <c r="B60" s="706"/>
      <c r="C60" s="656"/>
      <c r="D60" s="656"/>
      <c r="E60" s="656"/>
      <c r="F60" s="656"/>
      <c r="G60" s="685"/>
      <c r="H60" s="685"/>
      <c r="I60" s="685"/>
    </row>
    <row r="61" spans="1:9" s="328" customFormat="1" ht="12.75">
      <c r="A61" s="656"/>
      <c r="B61" s="706"/>
      <c r="C61" s="656"/>
      <c r="D61" s="656"/>
      <c r="E61" s="656"/>
      <c r="F61" s="656"/>
      <c r="G61" s="685"/>
      <c r="H61" s="685"/>
      <c r="I61" s="685"/>
    </row>
    <row r="62" spans="1:9" s="328" customFormat="1" ht="12.75">
      <c r="A62" s="656"/>
      <c r="B62" s="706"/>
      <c r="C62" s="656"/>
      <c r="D62" s="656"/>
      <c r="E62" s="656"/>
      <c r="F62" s="656"/>
      <c r="G62" s="685"/>
      <c r="H62" s="685"/>
      <c r="I62" s="685"/>
    </row>
    <row r="63" spans="1:9" s="328" customFormat="1" ht="12.75">
      <c r="A63" s="656"/>
      <c r="B63" s="706"/>
      <c r="C63" s="656"/>
      <c r="D63" s="656"/>
      <c r="E63" s="656"/>
      <c r="F63" s="656"/>
      <c r="G63" s="685"/>
      <c r="H63" s="685"/>
      <c r="I63" s="685"/>
    </row>
    <row r="64" spans="1:9" s="328" customFormat="1" ht="12.75">
      <c r="A64" s="656"/>
      <c r="B64" s="706"/>
      <c r="C64" s="656"/>
      <c r="D64" s="656"/>
      <c r="E64" s="656"/>
      <c r="F64" s="656"/>
      <c r="G64" s="685"/>
      <c r="H64" s="685"/>
      <c r="I64" s="685"/>
    </row>
    <row r="65" spans="1:9" s="328" customFormat="1" ht="12.75">
      <c r="A65" s="656"/>
      <c r="B65" s="706"/>
      <c r="C65" s="656"/>
      <c r="D65" s="656"/>
      <c r="E65" s="656"/>
      <c r="F65" s="656"/>
      <c r="G65" s="685"/>
      <c r="H65" s="685"/>
      <c r="I65" s="685"/>
    </row>
    <row r="66" spans="1:9" s="328" customFormat="1" ht="12.75">
      <c r="A66" s="656"/>
      <c r="B66" s="714"/>
      <c r="C66" s="656"/>
      <c r="D66" s="656"/>
      <c r="E66" s="656"/>
      <c r="F66" s="656"/>
      <c r="G66" s="685"/>
      <c r="H66" s="685"/>
      <c r="I66" s="685"/>
    </row>
    <row r="67" spans="1:9" s="328" customFormat="1" ht="12.75">
      <c r="A67" s="656"/>
      <c r="B67" s="706"/>
      <c r="C67" s="656"/>
      <c r="D67" s="656"/>
      <c r="E67" s="656"/>
      <c r="F67" s="656"/>
      <c r="G67" s="685"/>
      <c r="H67" s="685"/>
      <c r="I67" s="685"/>
    </row>
    <row r="68" spans="1:9" s="328" customFormat="1" ht="12.75">
      <c r="A68" s="656"/>
      <c r="B68" s="706"/>
      <c r="C68" s="656"/>
      <c r="D68" s="656"/>
      <c r="E68" s="656"/>
      <c r="F68" s="656"/>
      <c r="G68" s="685"/>
      <c r="H68" s="685"/>
      <c r="I68" s="685"/>
    </row>
    <row r="69" spans="1:9" s="328" customFormat="1" ht="12.75">
      <c r="A69" s="656"/>
      <c r="B69" s="706"/>
      <c r="C69" s="656"/>
      <c r="D69" s="656"/>
      <c r="E69" s="656"/>
      <c r="F69" s="656"/>
      <c r="G69" s="685"/>
      <c r="H69" s="685"/>
      <c r="I69" s="685"/>
    </row>
    <row r="70" spans="1:9" s="328" customFormat="1" ht="12.75">
      <c r="A70" s="656"/>
      <c r="B70" s="706"/>
      <c r="C70" s="656"/>
      <c r="D70" s="656"/>
      <c r="E70" s="656"/>
      <c r="F70" s="656"/>
      <c r="G70" s="685"/>
      <c r="H70" s="685"/>
      <c r="I70" s="685"/>
    </row>
    <row r="71" spans="1:9" s="328" customFormat="1" ht="12.75">
      <c r="A71" s="656"/>
      <c r="B71" s="706"/>
      <c r="C71" s="656"/>
      <c r="D71" s="656"/>
      <c r="E71" s="656"/>
      <c r="F71" s="656"/>
      <c r="G71" s="685"/>
      <c r="H71" s="685"/>
      <c r="I71" s="685"/>
    </row>
    <row r="72" spans="1:9" s="328" customFormat="1" ht="12.75">
      <c r="A72" s="656"/>
      <c r="B72" s="706"/>
      <c r="C72" s="656"/>
      <c r="D72" s="656"/>
      <c r="E72" s="656"/>
      <c r="F72" s="656"/>
      <c r="G72" s="685"/>
      <c r="H72" s="685"/>
      <c r="I72" s="685"/>
    </row>
    <row r="73" spans="1:9" s="328" customFormat="1" ht="12.75">
      <c r="A73" s="656"/>
      <c r="B73" s="714"/>
      <c r="C73" s="656"/>
      <c r="D73" s="656"/>
      <c r="E73" s="656"/>
      <c r="F73" s="656"/>
      <c r="G73" s="685"/>
      <c r="H73" s="685"/>
      <c r="I73" s="685"/>
    </row>
    <row r="74" spans="1:9" s="328" customFormat="1" ht="12.75">
      <c r="A74" s="656"/>
      <c r="B74" s="706"/>
      <c r="C74" s="656"/>
      <c r="D74" s="656"/>
      <c r="E74" s="656"/>
      <c r="F74" s="656"/>
      <c r="G74" s="685"/>
      <c r="H74" s="685"/>
      <c r="I74" s="685"/>
    </row>
    <row r="75" spans="1:9" s="328" customFormat="1" ht="12.75">
      <c r="A75" s="656"/>
      <c r="B75" s="714"/>
      <c r="C75" s="656"/>
      <c r="D75" s="656"/>
      <c r="E75" s="656"/>
      <c r="F75" s="656"/>
      <c r="G75" s="685"/>
      <c r="H75" s="685"/>
      <c r="I75" s="685"/>
    </row>
    <row r="76" spans="1:9" s="328" customFormat="1" ht="12.75">
      <c r="A76" s="656"/>
      <c r="B76" s="706"/>
      <c r="C76" s="656"/>
      <c r="D76" s="656"/>
      <c r="E76" s="656"/>
      <c r="F76" s="656"/>
      <c r="G76" s="685"/>
      <c r="H76" s="685"/>
      <c r="I76" s="685"/>
    </row>
    <row r="77" spans="1:9" s="328" customFormat="1" ht="12.75">
      <c r="A77" s="656"/>
      <c r="B77" s="714"/>
      <c r="C77" s="656"/>
      <c r="D77" s="656"/>
      <c r="E77" s="656"/>
      <c r="F77" s="656"/>
      <c r="G77" s="685"/>
      <c r="H77" s="685"/>
      <c r="I77" s="685"/>
    </row>
    <row r="78" spans="1:9" s="328" customFormat="1" ht="12.75">
      <c r="A78" s="656"/>
      <c r="B78" s="706"/>
      <c r="C78" s="656"/>
      <c r="D78" s="656"/>
      <c r="E78" s="656"/>
      <c r="F78" s="656"/>
      <c r="G78" s="685"/>
      <c r="H78" s="685"/>
      <c r="I78" s="685"/>
    </row>
    <row r="79" spans="1:9" s="328" customFormat="1" ht="12.75">
      <c r="A79" s="656"/>
      <c r="B79" s="714"/>
      <c r="C79" s="656"/>
      <c r="D79" s="656"/>
      <c r="E79" s="656"/>
      <c r="F79" s="656"/>
      <c r="G79" s="685"/>
      <c r="H79" s="685"/>
      <c r="I79" s="685"/>
    </row>
    <row r="80" spans="1:9" s="328" customFormat="1" ht="12.75">
      <c r="A80" s="656"/>
      <c r="B80" s="706"/>
      <c r="C80" s="656"/>
      <c r="D80" s="656"/>
      <c r="E80" s="656"/>
      <c r="F80" s="656"/>
      <c r="G80" s="685"/>
      <c r="H80" s="685"/>
      <c r="I80" s="685"/>
    </row>
    <row r="81" spans="1:9" s="328" customFormat="1" ht="12.75">
      <c r="A81" s="656"/>
      <c r="B81" s="714"/>
      <c r="C81" s="656"/>
      <c r="D81" s="656"/>
      <c r="E81" s="656"/>
      <c r="F81" s="656"/>
      <c r="G81" s="685"/>
      <c r="H81" s="685"/>
      <c r="I81" s="685"/>
    </row>
    <row r="82" spans="1:9" s="328" customFormat="1" ht="12.75">
      <c r="A82" s="656"/>
      <c r="B82" s="706"/>
      <c r="C82" s="656"/>
      <c r="D82" s="656"/>
      <c r="E82" s="656"/>
      <c r="F82" s="656"/>
      <c r="G82" s="685"/>
      <c r="H82" s="685"/>
      <c r="I82" s="685"/>
    </row>
    <row r="83" spans="1:9" s="328" customFormat="1" ht="12.75">
      <c r="A83" s="656"/>
      <c r="B83" s="714"/>
      <c r="C83" s="656"/>
      <c r="D83" s="656"/>
      <c r="E83" s="656"/>
      <c r="F83" s="656"/>
      <c r="G83" s="685"/>
      <c r="H83" s="685"/>
      <c r="I83" s="685"/>
    </row>
    <row r="84" spans="1:9" s="328" customFormat="1" ht="12.75">
      <c r="A84" s="656"/>
      <c r="B84" s="706"/>
      <c r="C84" s="656"/>
      <c r="D84" s="656"/>
      <c r="E84" s="656"/>
      <c r="F84" s="656"/>
      <c r="G84" s="685"/>
      <c r="H84" s="685"/>
      <c r="I84" s="685"/>
    </row>
    <row r="85" spans="1:9" s="328" customFormat="1" ht="12.75">
      <c r="A85" s="656"/>
      <c r="B85" s="714"/>
      <c r="C85" s="656"/>
      <c r="D85" s="656"/>
      <c r="E85" s="656"/>
      <c r="F85" s="656"/>
      <c r="G85" s="685"/>
      <c r="H85" s="685"/>
      <c r="I85" s="685"/>
    </row>
    <row r="86" spans="1:9" s="328" customFormat="1" ht="12.75">
      <c r="A86" s="656"/>
      <c r="B86" s="706"/>
      <c r="C86" s="656"/>
      <c r="D86" s="656"/>
      <c r="E86" s="656"/>
      <c r="F86" s="656"/>
      <c r="G86" s="685"/>
      <c r="H86" s="685"/>
      <c r="I86" s="685"/>
    </row>
    <row r="87" spans="1:9" s="328" customFormat="1" ht="12.75">
      <c r="A87" s="656"/>
      <c r="B87" s="706"/>
      <c r="C87" s="656"/>
      <c r="D87" s="656"/>
      <c r="E87" s="656"/>
      <c r="F87" s="656"/>
      <c r="G87" s="685"/>
      <c r="H87" s="685"/>
      <c r="I87" s="685"/>
    </row>
    <row r="88" spans="1:9" s="328" customFormat="1" ht="12.75">
      <c r="A88" s="656"/>
      <c r="B88" s="706"/>
      <c r="C88" s="656"/>
      <c r="D88" s="656"/>
      <c r="E88" s="656"/>
      <c r="F88" s="656"/>
      <c r="G88" s="685"/>
      <c r="H88" s="685"/>
      <c r="I88" s="685"/>
    </row>
    <row r="89" spans="1:9" s="328" customFormat="1" ht="12.75">
      <c r="A89" s="656"/>
      <c r="B89" s="706"/>
      <c r="C89" s="656"/>
      <c r="D89" s="656"/>
      <c r="E89" s="656"/>
      <c r="F89" s="656"/>
      <c r="G89" s="685"/>
      <c r="H89" s="685"/>
      <c r="I89" s="685"/>
    </row>
    <row r="90" spans="1:9" s="328" customFormat="1" ht="12.75">
      <c r="A90" s="656"/>
      <c r="B90" s="706"/>
      <c r="C90" s="656"/>
      <c r="D90" s="656"/>
      <c r="E90" s="656"/>
      <c r="F90" s="656"/>
      <c r="G90" s="685"/>
      <c r="H90" s="685"/>
      <c r="I90" s="685"/>
    </row>
    <row r="91" spans="1:9" s="328" customFormat="1" ht="12.75">
      <c r="A91" s="656"/>
      <c r="B91" s="714"/>
      <c r="C91" s="656"/>
      <c r="D91" s="656"/>
      <c r="E91" s="656"/>
      <c r="F91" s="656"/>
      <c r="G91" s="685"/>
      <c r="H91" s="685"/>
      <c r="I91" s="685"/>
    </row>
    <row r="92" spans="1:9" s="328" customFormat="1" ht="12.75">
      <c r="A92" s="656"/>
      <c r="B92" s="706"/>
      <c r="C92" s="656"/>
      <c r="D92" s="656"/>
      <c r="E92" s="656"/>
      <c r="F92" s="656"/>
      <c r="G92" s="685"/>
      <c r="H92" s="685"/>
      <c r="I92" s="685"/>
    </row>
    <row r="93" spans="1:9" s="328" customFormat="1" ht="12.75">
      <c r="A93" s="656"/>
      <c r="B93" s="706"/>
      <c r="C93" s="656"/>
      <c r="D93" s="656"/>
      <c r="E93" s="656"/>
      <c r="F93" s="656"/>
      <c r="G93" s="685"/>
      <c r="H93" s="685"/>
      <c r="I93" s="685"/>
    </row>
    <row r="94" spans="1:9" s="328" customFormat="1" ht="12.75">
      <c r="A94" s="656"/>
      <c r="B94" s="706"/>
      <c r="C94" s="656"/>
      <c r="D94" s="656"/>
      <c r="E94" s="656"/>
      <c r="F94" s="656"/>
      <c r="G94" s="685"/>
      <c r="H94" s="685"/>
      <c r="I94" s="685"/>
    </row>
    <row r="95" spans="1:9" s="328" customFormat="1" ht="12.75">
      <c r="A95" s="656"/>
      <c r="B95" s="706"/>
      <c r="C95" s="656"/>
      <c r="D95" s="656"/>
      <c r="E95" s="656"/>
      <c r="F95" s="656"/>
      <c r="G95" s="685"/>
      <c r="H95" s="685"/>
      <c r="I95" s="685"/>
    </row>
    <row r="96" spans="1:9" s="328" customFormat="1" ht="12.75">
      <c r="A96" s="656"/>
      <c r="B96" s="706"/>
      <c r="C96" s="656"/>
      <c r="D96" s="656"/>
      <c r="E96" s="656"/>
      <c r="F96" s="656"/>
      <c r="G96" s="685"/>
      <c r="H96" s="685"/>
      <c r="I96" s="685"/>
    </row>
    <row r="97" spans="1:9" s="328" customFormat="1" ht="12.75">
      <c r="A97" s="656"/>
      <c r="B97" s="706"/>
      <c r="C97" s="656"/>
      <c r="D97" s="656"/>
      <c r="E97" s="656"/>
      <c r="F97" s="656"/>
      <c r="G97" s="685"/>
      <c r="H97" s="685"/>
      <c r="I97" s="685"/>
    </row>
    <row r="98" spans="1:9" s="328" customFormat="1" ht="12.75">
      <c r="A98" s="656"/>
      <c r="B98" s="706"/>
      <c r="C98" s="656"/>
      <c r="D98" s="656"/>
      <c r="E98" s="656"/>
      <c r="F98" s="656"/>
      <c r="G98" s="685"/>
      <c r="H98" s="685"/>
      <c r="I98" s="685"/>
    </row>
    <row r="99" spans="1:9" s="328" customFormat="1" ht="12.75">
      <c r="A99" s="656"/>
      <c r="B99" s="706"/>
      <c r="C99" s="656"/>
      <c r="D99" s="656"/>
      <c r="E99" s="656"/>
      <c r="F99" s="656"/>
      <c r="G99" s="685"/>
      <c r="H99" s="685"/>
      <c r="I99" s="685"/>
    </row>
    <row r="100" spans="1:9" s="328" customFormat="1" ht="12.75">
      <c r="A100" s="656"/>
      <c r="B100" s="706"/>
      <c r="C100" s="656"/>
      <c r="D100" s="656"/>
      <c r="E100" s="656"/>
      <c r="F100" s="656"/>
      <c r="G100" s="685"/>
      <c r="H100" s="685"/>
      <c r="I100" s="685"/>
    </row>
    <row r="101" spans="1:9" s="328" customFormat="1" ht="12.75">
      <c r="A101" s="656"/>
      <c r="B101" s="706"/>
      <c r="C101" s="656"/>
      <c r="D101" s="656"/>
      <c r="E101" s="656"/>
      <c r="F101" s="656"/>
      <c r="G101" s="685"/>
      <c r="H101" s="685"/>
      <c r="I101" s="685"/>
    </row>
    <row r="102" spans="1:9" s="328" customFormat="1" ht="12.75">
      <c r="A102" s="656"/>
      <c r="B102" s="706"/>
      <c r="C102" s="656"/>
      <c r="D102" s="656"/>
      <c r="E102" s="656"/>
      <c r="F102" s="656"/>
      <c r="G102" s="685"/>
      <c r="H102" s="685"/>
      <c r="I102" s="685"/>
    </row>
    <row r="103" spans="1:9" s="328" customFormat="1" ht="12.75">
      <c r="A103" s="656"/>
      <c r="B103" s="706"/>
      <c r="C103" s="656"/>
      <c r="D103" s="656"/>
      <c r="E103" s="656"/>
      <c r="F103" s="656"/>
      <c r="G103" s="685"/>
      <c r="H103" s="685"/>
      <c r="I103" s="685"/>
    </row>
    <row r="104" spans="1:9" s="328" customFormat="1" ht="12.75">
      <c r="A104" s="656"/>
      <c r="B104" s="706"/>
      <c r="C104" s="656"/>
      <c r="D104" s="656"/>
      <c r="E104" s="656"/>
      <c r="F104" s="656"/>
      <c r="G104" s="685"/>
      <c r="H104" s="685"/>
      <c r="I104" s="685"/>
    </row>
    <row r="105" spans="1:9" s="328" customFormat="1" ht="12.75">
      <c r="A105" s="656"/>
      <c r="B105" s="706"/>
      <c r="C105" s="656"/>
      <c r="D105" s="656"/>
      <c r="E105" s="656"/>
      <c r="F105" s="656"/>
      <c r="G105" s="685"/>
      <c r="H105" s="685"/>
      <c r="I105" s="685"/>
    </row>
    <row r="106" spans="1:9" s="328" customFormat="1" ht="12.75">
      <c r="A106" s="656"/>
      <c r="B106" s="706"/>
      <c r="C106" s="656"/>
      <c r="D106" s="656"/>
      <c r="E106" s="656"/>
      <c r="F106" s="656"/>
      <c r="G106" s="685"/>
      <c r="H106" s="685"/>
      <c r="I106" s="685"/>
    </row>
    <row r="107" spans="1:9" s="328" customFormat="1" ht="12.75">
      <c r="A107" s="656"/>
      <c r="B107" s="706"/>
      <c r="C107" s="656"/>
      <c r="D107" s="656"/>
      <c r="E107" s="656"/>
      <c r="F107" s="656"/>
      <c r="G107" s="685"/>
      <c r="H107" s="685"/>
      <c r="I107" s="685"/>
    </row>
    <row r="108" spans="1:9" s="328" customFormat="1" ht="12.75">
      <c r="A108" s="656"/>
      <c r="B108" s="706"/>
      <c r="C108" s="656"/>
      <c r="D108" s="656"/>
      <c r="E108" s="656"/>
      <c r="F108" s="656"/>
      <c r="G108" s="685"/>
      <c r="H108" s="685"/>
      <c r="I108" s="685"/>
    </row>
    <row r="109" spans="1:9" s="328" customFormat="1" ht="12.75">
      <c r="A109" s="656"/>
      <c r="B109" s="706"/>
      <c r="C109" s="656"/>
      <c r="D109" s="656"/>
      <c r="E109" s="656"/>
      <c r="F109" s="656"/>
      <c r="G109" s="685"/>
      <c r="H109" s="685"/>
      <c r="I109" s="685"/>
    </row>
    <row r="110" spans="1:9" s="328" customFormat="1" ht="12.75">
      <c r="A110" s="656"/>
      <c r="B110" s="706"/>
      <c r="C110" s="656"/>
      <c r="D110" s="656"/>
      <c r="E110" s="656"/>
      <c r="F110" s="656"/>
      <c r="G110" s="685"/>
      <c r="H110" s="685"/>
      <c r="I110" s="685"/>
    </row>
    <row r="111" spans="1:9" s="328" customFormat="1" ht="12.75">
      <c r="A111" s="656"/>
      <c r="B111" s="706"/>
      <c r="C111" s="656"/>
      <c r="D111" s="656"/>
      <c r="E111" s="656"/>
      <c r="F111" s="656"/>
      <c r="G111" s="685"/>
      <c r="H111" s="685"/>
      <c r="I111" s="685"/>
    </row>
    <row r="112" spans="1:9" s="328" customFormat="1" ht="12.75">
      <c r="A112" s="656"/>
      <c r="B112" s="706"/>
      <c r="C112" s="656"/>
      <c r="D112" s="656"/>
      <c r="E112" s="656"/>
      <c r="F112" s="656"/>
      <c r="G112" s="685"/>
      <c r="H112" s="685"/>
      <c r="I112" s="685"/>
    </row>
    <row r="113" spans="1:9" s="328" customFormat="1" ht="12.75">
      <c r="A113" s="656"/>
      <c r="B113" s="706"/>
      <c r="C113" s="656"/>
      <c r="D113" s="656"/>
      <c r="E113" s="656"/>
      <c r="F113" s="656"/>
      <c r="G113" s="685"/>
      <c r="H113" s="685"/>
      <c r="I113" s="685"/>
    </row>
    <row r="114" spans="1:9" s="328" customFormat="1" ht="12.75">
      <c r="A114" s="656"/>
      <c r="B114" s="706"/>
      <c r="C114" s="656"/>
      <c r="D114" s="656"/>
      <c r="E114" s="656"/>
      <c r="F114" s="656"/>
      <c r="G114" s="685"/>
      <c r="H114" s="685"/>
      <c r="I114" s="685"/>
    </row>
    <row r="115" spans="1:9" s="328" customFormat="1" ht="12.75">
      <c r="A115" s="656"/>
      <c r="B115" s="706"/>
      <c r="C115" s="656"/>
      <c r="D115" s="656"/>
      <c r="E115" s="656"/>
      <c r="F115" s="656"/>
      <c r="G115" s="685"/>
      <c r="H115" s="685"/>
      <c r="I115" s="685"/>
    </row>
    <row r="116" spans="1:9" s="328" customFormat="1" ht="12.75">
      <c r="A116" s="656"/>
      <c r="B116" s="706"/>
      <c r="C116" s="656"/>
      <c r="D116" s="656"/>
      <c r="E116" s="656"/>
      <c r="F116" s="656"/>
      <c r="G116" s="685"/>
      <c r="H116" s="685"/>
      <c r="I116" s="685"/>
    </row>
    <row r="117" spans="1:9" s="328" customFormat="1" ht="12.75">
      <c r="A117" s="656"/>
      <c r="B117" s="706"/>
      <c r="C117" s="656"/>
      <c r="D117" s="656"/>
      <c r="E117" s="656"/>
      <c r="F117" s="656"/>
      <c r="G117" s="685"/>
      <c r="H117" s="685"/>
      <c r="I117" s="685"/>
    </row>
    <row r="118" spans="1:9" s="328" customFormat="1" ht="12.75">
      <c r="A118" s="656"/>
      <c r="B118" s="706"/>
      <c r="C118" s="656"/>
      <c r="D118" s="656"/>
      <c r="E118" s="656"/>
      <c r="F118" s="656"/>
      <c r="G118" s="685"/>
      <c r="H118" s="685"/>
      <c r="I118" s="685"/>
    </row>
    <row r="119" spans="1:9" s="328" customFormat="1" ht="12.75">
      <c r="A119" s="656"/>
      <c r="B119" s="706"/>
      <c r="C119" s="656"/>
      <c r="D119" s="656"/>
      <c r="E119" s="656"/>
      <c r="F119" s="656"/>
      <c r="G119" s="685"/>
      <c r="H119" s="685"/>
      <c r="I119" s="685"/>
    </row>
    <row r="120" spans="1:9" s="328" customFormat="1" ht="12.75">
      <c r="A120" s="656"/>
      <c r="B120" s="706"/>
      <c r="C120" s="656"/>
      <c r="D120" s="656"/>
      <c r="E120" s="656"/>
      <c r="F120" s="656"/>
      <c r="G120" s="685"/>
      <c r="H120" s="685"/>
      <c r="I120" s="685"/>
    </row>
    <row r="121" spans="1:9" s="328" customFormat="1" ht="12.75">
      <c r="A121" s="656"/>
      <c r="B121" s="706"/>
      <c r="C121" s="656"/>
      <c r="D121" s="656"/>
      <c r="E121" s="656"/>
      <c r="F121" s="656"/>
      <c r="G121" s="685"/>
      <c r="H121" s="685"/>
      <c r="I121" s="685"/>
    </row>
    <row r="122" spans="1:9" s="328" customFormat="1" ht="12.75">
      <c r="A122" s="656"/>
      <c r="B122" s="706"/>
      <c r="C122" s="656"/>
      <c r="D122" s="656"/>
      <c r="E122" s="656"/>
      <c r="F122" s="656"/>
      <c r="G122" s="685"/>
      <c r="H122" s="685"/>
      <c r="I122" s="685"/>
    </row>
    <row r="123" spans="1:9" s="328" customFormat="1" ht="12.75">
      <c r="A123" s="656"/>
      <c r="B123" s="706"/>
      <c r="C123" s="656"/>
      <c r="D123" s="656"/>
      <c r="E123" s="656"/>
      <c r="F123" s="656"/>
      <c r="G123" s="685"/>
      <c r="H123" s="685"/>
      <c r="I123" s="685"/>
    </row>
    <row r="124" spans="1:9" s="328" customFormat="1" ht="12.75">
      <c r="A124" s="656"/>
      <c r="B124" s="706"/>
      <c r="C124" s="656"/>
      <c r="D124" s="656"/>
      <c r="E124" s="656"/>
      <c r="F124" s="656"/>
      <c r="G124" s="685"/>
      <c r="H124" s="685"/>
      <c r="I124" s="685"/>
    </row>
    <row r="125" spans="1:9" s="328" customFormat="1" ht="12.75">
      <c r="A125" s="656"/>
      <c r="B125" s="706"/>
      <c r="C125" s="656"/>
      <c r="D125" s="656"/>
      <c r="E125" s="656"/>
      <c r="F125" s="656"/>
      <c r="G125" s="685"/>
      <c r="H125" s="685"/>
      <c r="I125" s="685"/>
    </row>
    <row r="126" spans="1:9" s="328" customFormat="1" ht="12.75">
      <c r="A126" s="656"/>
      <c r="B126" s="706"/>
      <c r="C126" s="656"/>
      <c r="D126" s="656"/>
      <c r="E126" s="656"/>
      <c r="F126" s="656"/>
      <c r="G126" s="685"/>
      <c r="H126" s="685"/>
      <c r="I126" s="685"/>
    </row>
    <row r="127" spans="1:9" s="328" customFormat="1" ht="12.75">
      <c r="A127" s="656"/>
      <c r="B127" s="706"/>
      <c r="C127" s="656"/>
      <c r="D127" s="656"/>
      <c r="E127" s="656"/>
      <c r="F127" s="656"/>
      <c r="G127" s="685"/>
      <c r="H127" s="685"/>
      <c r="I127" s="685"/>
    </row>
    <row r="128" spans="1:9" s="328" customFormat="1" ht="12.75">
      <c r="A128" s="656"/>
      <c r="B128" s="706"/>
      <c r="C128" s="656"/>
      <c r="D128" s="656"/>
      <c r="E128" s="656"/>
      <c r="F128" s="656"/>
      <c r="G128" s="685"/>
      <c r="H128" s="685"/>
      <c r="I128" s="685"/>
    </row>
    <row r="129" spans="1:9" s="328" customFormat="1" ht="12.75">
      <c r="A129" s="656"/>
      <c r="B129" s="706"/>
      <c r="C129" s="656"/>
      <c r="D129" s="656"/>
      <c r="E129" s="656"/>
      <c r="F129" s="656"/>
      <c r="G129" s="685"/>
      <c r="H129" s="685"/>
      <c r="I129" s="685"/>
    </row>
    <row r="130" spans="1:9" s="328" customFormat="1" ht="12.75">
      <c r="A130" s="656"/>
      <c r="B130" s="706"/>
      <c r="C130" s="656"/>
      <c r="D130" s="656"/>
      <c r="E130" s="656"/>
      <c r="F130" s="656"/>
      <c r="G130" s="685"/>
      <c r="H130" s="685"/>
      <c r="I130" s="685"/>
    </row>
    <row r="131" spans="1:9" s="328" customFormat="1" ht="12.75">
      <c r="A131" s="656"/>
      <c r="B131" s="706"/>
      <c r="C131" s="656"/>
      <c r="D131" s="656"/>
      <c r="E131" s="656"/>
      <c r="F131" s="656"/>
      <c r="G131" s="685"/>
      <c r="H131" s="685"/>
      <c r="I131" s="685"/>
    </row>
    <row r="132" spans="1:9" s="328" customFormat="1" ht="12.75">
      <c r="A132" s="656"/>
      <c r="B132" s="706"/>
      <c r="C132" s="656"/>
      <c r="D132" s="656"/>
      <c r="E132" s="656"/>
      <c r="F132" s="656"/>
      <c r="G132" s="685"/>
      <c r="H132" s="685"/>
      <c r="I132" s="685"/>
    </row>
    <row r="133" spans="1:9" s="328" customFormat="1" ht="12.75">
      <c r="A133" s="656"/>
      <c r="B133" s="706"/>
      <c r="C133" s="656"/>
      <c r="D133" s="656"/>
      <c r="E133" s="656"/>
      <c r="F133" s="656"/>
      <c r="G133" s="685"/>
      <c r="H133" s="685"/>
      <c r="I133" s="685"/>
    </row>
    <row r="134" spans="1:9" s="328" customFormat="1" ht="12.75">
      <c r="A134" s="656"/>
      <c r="B134" s="706"/>
      <c r="C134" s="656"/>
      <c r="D134" s="656"/>
      <c r="E134" s="656"/>
      <c r="F134" s="656"/>
      <c r="G134" s="685"/>
      <c r="H134" s="685"/>
      <c r="I134" s="685"/>
    </row>
    <row r="135" spans="1:9" s="328" customFormat="1" ht="12.75">
      <c r="A135" s="656"/>
      <c r="B135" s="706"/>
      <c r="C135" s="656"/>
      <c r="D135" s="656"/>
      <c r="E135" s="656"/>
      <c r="F135" s="656"/>
      <c r="G135" s="685"/>
      <c r="H135" s="685"/>
      <c r="I135" s="685"/>
    </row>
    <row r="136" spans="1:9" s="328" customFormat="1" ht="12.75">
      <c r="A136" s="656"/>
      <c r="B136" s="706"/>
      <c r="C136" s="656"/>
      <c r="D136" s="656"/>
      <c r="E136" s="656"/>
      <c r="F136" s="656"/>
      <c r="G136" s="685"/>
      <c r="H136" s="685"/>
      <c r="I136" s="685"/>
    </row>
    <row r="137" spans="1:9" s="328" customFormat="1" ht="12.75">
      <c r="A137" s="656"/>
      <c r="B137" s="706"/>
      <c r="C137" s="656"/>
      <c r="D137" s="656"/>
      <c r="E137" s="656"/>
      <c r="F137" s="656"/>
      <c r="G137" s="685"/>
      <c r="H137" s="685"/>
      <c r="I137" s="685"/>
    </row>
    <row r="138" spans="1:9" s="328" customFormat="1" ht="12.75">
      <c r="A138" s="656"/>
      <c r="B138" s="706"/>
      <c r="C138" s="656"/>
      <c r="D138" s="656"/>
      <c r="E138" s="656"/>
      <c r="F138" s="656"/>
      <c r="G138" s="685"/>
      <c r="H138" s="685"/>
      <c r="I138" s="685"/>
    </row>
    <row r="139" spans="1:9" s="328" customFormat="1" ht="12.75">
      <c r="A139" s="656"/>
      <c r="B139" s="706"/>
      <c r="C139" s="656"/>
      <c r="D139" s="656"/>
      <c r="E139" s="656"/>
      <c r="F139" s="656"/>
      <c r="G139" s="685"/>
      <c r="H139" s="685"/>
      <c r="I139" s="685"/>
    </row>
    <row r="140" spans="1:9" s="328" customFormat="1" ht="12.75">
      <c r="A140" s="656"/>
      <c r="B140" s="706"/>
      <c r="C140" s="656"/>
      <c r="D140" s="656"/>
      <c r="E140" s="656"/>
      <c r="F140" s="656"/>
      <c r="G140" s="685"/>
      <c r="H140" s="685"/>
      <c r="I140" s="685"/>
    </row>
    <row r="141" spans="1:9" s="328" customFormat="1" ht="12.75">
      <c r="A141" s="656"/>
      <c r="B141" s="706"/>
      <c r="C141" s="656"/>
      <c r="D141" s="656"/>
      <c r="E141" s="656"/>
      <c r="F141" s="656"/>
      <c r="G141" s="685"/>
      <c r="H141" s="685"/>
      <c r="I141" s="685"/>
    </row>
    <row r="142" spans="1:9" s="328" customFormat="1" ht="12.75">
      <c r="A142" s="656"/>
      <c r="B142" s="706"/>
      <c r="C142" s="656"/>
      <c r="D142" s="656"/>
      <c r="E142" s="656"/>
      <c r="F142" s="656"/>
      <c r="G142" s="685"/>
      <c r="H142" s="685"/>
      <c r="I142" s="685"/>
    </row>
    <row r="143" spans="1:9" s="328" customFormat="1" ht="12.75">
      <c r="A143" s="656"/>
      <c r="B143" s="706"/>
      <c r="C143" s="656"/>
      <c r="D143" s="656"/>
      <c r="E143" s="656"/>
      <c r="F143" s="656"/>
      <c r="G143" s="685"/>
      <c r="H143" s="685"/>
      <c r="I143" s="685"/>
    </row>
    <row r="144" spans="1:9" s="328" customFormat="1" ht="12.75">
      <c r="A144" s="656"/>
      <c r="B144" s="706"/>
      <c r="C144" s="656"/>
      <c r="D144" s="656"/>
      <c r="E144" s="656"/>
      <c r="F144" s="656"/>
      <c r="G144" s="685"/>
      <c r="H144" s="685"/>
      <c r="I144" s="685"/>
    </row>
    <row r="145" spans="1:9" s="328" customFormat="1" ht="12.75">
      <c r="A145" s="656"/>
      <c r="B145" s="706"/>
      <c r="C145" s="656"/>
      <c r="D145" s="656"/>
      <c r="E145" s="656"/>
      <c r="F145" s="656"/>
      <c r="G145" s="685"/>
      <c r="H145" s="685"/>
      <c r="I145" s="685"/>
    </row>
    <row r="146" spans="1:9" s="328" customFormat="1" ht="12.75">
      <c r="A146" s="656"/>
      <c r="B146" s="706"/>
      <c r="C146" s="656"/>
      <c r="D146" s="656"/>
      <c r="E146" s="656"/>
      <c r="F146" s="656"/>
      <c r="G146" s="685"/>
      <c r="H146" s="685"/>
      <c r="I146" s="685"/>
    </row>
    <row r="147" spans="1:9" s="328" customFormat="1" ht="12.75">
      <c r="A147" s="656"/>
      <c r="B147" s="706"/>
      <c r="C147" s="656"/>
      <c r="D147" s="656"/>
      <c r="E147" s="656"/>
      <c r="F147" s="656"/>
      <c r="G147" s="685"/>
      <c r="H147" s="685"/>
      <c r="I147" s="685"/>
    </row>
    <row r="148" spans="1:9" s="328" customFormat="1" ht="12.75">
      <c r="A148" s="656"/>
      <c r="B148" s="706"/>
      <c r="C148" s="656"/>
      <c r="D148" s="656"/>
      <c r="E148" s="656"/>
      <c r="F148" s="656"/>
      <c r="G148" s="685"/>
      <c r="H148" s="685"/>
      <c r="I148" s="685"/>
    </row>
    <row r="149" spans="1:9" s="328" customFormat="1" ht="12.75">
      <c r="A149" s="656"/>
      <c r="B149" s="706"/>
      <c r="C149" s="656"/>
      <c r="D149" s="656"/>
      <c r="E149" s="656"/>
      <c r="F149" s="656"/>
      <c r="G149" s="685"/>
      <c r="H149" s="685"/>
      <c r="I149" s="685"/>
    </row>
    <row r="150" spans="1:9" s="328" customFormat="1" ht="12.75">
      <c r="A150" s="656"/>
      <c r="B150" s="706"/>
      <c r="C150" s="656"/>
      <c r="D150" s="656"/>
      <c r="E150" s="656"/>
      <c r="F150" s="656"/>
      <c r="G150" s="685"/>
      <c r="H150" s="685"/>
      <c r="I150" s="685"/>
    </row>
    <row r="151" spans="1:9" s="328" customFormat="1" ht="12.75">
      <c r="A151" s="656"/>
      <c r="B151" s="706"/>
      <c r="C151" s="656"/>
      <c r="D151" s="656"/>
      <c r="E151" s="656"/>
      <c r="F151" s="656"/>
      <c r="G151" s="685"/>
      <c r="H151" s="685"/>
      <c r="I151" s="685"/>
    </row>
    <row r="152" spans="1:9" s="328" customFormat="1" ht="12.75">
      <c r="A152" s="656"/>
      <c r="B152" s="706"/>
      <c r="C152" s="656"/>
      <c r="D152" s="656"/>
      <c r="E152" s="656"/>
      <c r="F152" s="656"/>
      <c r="G152" s="685"/>
      <c r="H152" s="685"/>
      <c r="I152" s="685"/>
    </row>
    <row r="153" spans="1:9" s="328" customFormat="1" ht="12.75">
      <c r="A153" s="656"/>
      <c r="B153" s="706"/>
      <c r="C153" s="656"/>
      <c r="D153" s="656"/>
      <c r="E153" s="656"/>
      <c r="F153" s="656"/>
      <c r="G153" s="685"/>
      <c r="H153" s="685"/>
      <c r="I153" s="685"/>
    </row>
    <row r="154" spans="1:9" s="328" customFormat="1" ht="12.75">
      <c r="A154" s="656"/>
      <c r="B154" s="706"/>
      <c r="C154" s="656"/>
      <c r="D154" s="656"/>
      <c r="E154" s="656"/>
      <c r="F154" s="656"/>
      <c r="G154" s="685"/>
      <c r="H154" s="685"/>
      <c r="I154" s="685"/>
    </row>
    <row r="155" spans="1:9" s="328" customFormat="1" ht="12.75">
      <c r="A155" s="656"/>
      <c r="B155" s="706"/>
      <c r="C155" s="656"/>
      <c r="D155" s="656"/>
      <c r="E155" s="656"/>
      <c r="F155" s="656"/>
      <c r="G155" s="685"/>
      <c r="H155" s="685"/>
      <c r="I155" s="685"/>
    </row>
    <row r="156" spans="1:9" s="328" customFormat="1" ht="12.75">
      <c r="A156" s="656"/>
      <c r="B156" s="706"/>
      <c r="C156" s="656"/>
      <c r="D156" s="656"/>
      <c r="E156" s="656"/>
      <c r="F156" s="656"/>
      <c r="G156" s="685"/>
      <c r="H156" s="685"/>
      <c r="I156" s="685"/>
    </row>
    <row r="157" spans="1:9" s="328" customFormat="1" ht="12.75">
      <c r="A157" s="656"/>
      <c r="B157" s="706"/>
      <c r="C157" s="656"/>
      <c r="D157" s="656"/>
      <c r="E157" s="656"/>
      <c r="F157" s="656"/>
      <c r="G157" s="685"/>
      <c r="H157" s="685"/>
      <c r="I157" s="685"/>
    </row>
  </sheetData>
  <mergeCells count="4">
    <mergeCell ref="A35:F35"/>
    <mergeCell ref="A40:B40"/>
    <mergeCell ref="A45:B45"/>
    <mergeCell ref="A46:B46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57421875" style="619" customWidth="1"/>
    <col min="2" max="2" width="46.8515625" style="620" customWidth="1"/>
    <col min="3" max="3" width="11.421875" style="619" customWidth="1"/>
    <col min="4" max="4" width="11.140625" style="619" customWidth="1"/>
    <col min="5" max="5" width="10.28125" style="619" customWidth="1"/>
    <col min="6" max="6" width="11.140625" style="619" customWidth="1"/>
    <col min="7" max="8" width="9.140625" style="759" customWidth="1"/>
    <col min="9" max="9" width="11.28125" style="759" customWidth="1"/>
    <col min="10" max="16384" width="9.140625" style="159" customWidth="1"/>
  </cols>
  <sheetData>
    <row r="1" spans="1:6" s="148" customFormat="1" ht="12.75">
      <c r="A1" s="715"/>
      <c r="B1" s="702"/>
      <c r="C1" s="153"/>
      <c r="D1" s="153"/>
      <c r="E1" s="153"/>
      <c r="F1" s="530" t="s">
        <v>665</v>
      </c>
    </row>
    <row r="2" spans="2:5" s="148" customFormat="1" ht="17.25" customHeight="1">
      <c r="B2" s="611" t="s">
        <v>1175</v>
      </c>
      <c r="C2" s="612"/>
      <c r="D2" s="716"/>
      <c r="E2" s="717"/>
    </row>
    <row r="3" spans="1:4" s="148" customFormat="1" ht="17.25" customHeight="1">
      <c r="A3" s="614"/>
      <c r="B3" s="199"/>
      <c r="C3" s="612"/>
      <c r="D3" s="515"/>
    </row>
    <row r="4" spans="1:9" ht="17.25" customHeight="1">
      <c r="A4" s="159"/>
      <c r="B4" s="718" t="s">
        <v>666</v>
      </c>
      <c r="C4" s="719"/>
      <c r="D4" s="720"/>
      <c r="E4" s="159"/>
      <c r="F4" s="159"/>
      <c r="G4" s="159"/>
      <c r="H4" s="159"/>
      <c r="I4" s="159"/>
    </row>
    <row r="5" spans="1:4" s="199" customFormat="1" ht="17.25" customHeight="1">
      <c r="A5" s="721"/>
      <c r="B5" s="677" t="s">
        <v>417</v>
      </c>
      <c r="C5" s="722"/>
      <c r="D5" s="723"/>
    </row>
    <row r="6" spans="1:9" s="148" customFormat="1" ht="12.75" customHeight="1">
      <c r="A6" s="663"/>
      <c r="B6" s="724"/>
      <c r="C6" s="622"/>
      <c r="D6" s="622"/>
      <c r="E6" s="663"/>
      <c r="F6" s="725" t="s">
        <v>1232</v>
      </c>
      <c r="G6" s="726"/>
      <c r="H6" s="726"/>
      <c r="I6" s="726"/>
    </row>
    <row r="7" spans="1:9" s="148" customFormat="1" ht="46.5" customHeight="1">
      <c r="A7" s="623" t="s">
        <v>476</v>
      </c>
      <c r="B7" s="623" t="s">
        <v>477</v>
      </c>
      <c r="C7" s="623" t="s">
        <v>418</v>
      </c>
      <c r="D7" s="623" t="s">
        <v>1234</v>
      </c>
      <c r="E7" s="623" t="s">
        <v>478</v>
      </c>
      <c r="F7" s="623" t="s">
        <v>1184</v>
      </c>
      <c r="G7" s="726"/>
      <c r="H7" s="726"/>
      <c r="I7" s="726"/>
    </row>
    <row r="8" spans="1:9" s="148" customFormat="1" ht="12.75">
      <c r="A8" s="624">
        <v>1</v>
      </c>
      <c r="B8" s="623">
        <v>2</v>
      </c>
      <c r="C8" s="624">
        <v>3</v>
      </c>
      <c r="D8" s="623">
        <v>4</v>
      </c>
      <c r="E8" s="624">
        <v>5</v>
      </c>
      <c r="F8" s="623">
        <v>6</v>
      </c>
      <c r="G8" s="726"/>
      <c r="H8" s="726"/>
      <c r="I8" s="726"/>
    </row>
    <row r="9" spans="1:9" s="148" customFormat="1" ht="19.5" customHeight="1">
      <c r="A9" s="727" t="s">
        <v>667</v>
      </c>
      <c r="B9" s="498" t="s">
        <v>1511</v>
      </c>
      <c r="C9" s="191">
        <v>660319249</v>
      </c>
      <c r="D9" s="175">
        <v>372227499</v>
      </c>
      <c r="E9" s="474">
        <v>56.37083873652152</v>
      </c>
      <c r="F9" s="424">
        <v>86526828</v>
      </c>
      <c r="G9" s="726"/>
      <c r="H9" s="726"/>
      <c r="I9" s="726"/>
    </row>
    <row r="10" spans="1:8" s="148" customFormat="1" ht="21" customHeight="1">
      <c r="A10" s="728" t="s">
        <v>668</v>
      </c>
      <c r="B10" s="498" t="s">
        <v>669</v>
      </c>
      <c r="C10" s="191">
        <v>694423069</v>
      </c>
      <c r="D10" s="191">
        <v>349390657</v>
      </c>
      <c r="E10" s="729">
        <v>50.313803299066386</v>
      </c>
      <c r="F10" s="191">
        <v>82623740</v>
      </c>
      <c r="G10" s="201"/>
      <c r="H10" s="201"/>
    </row>
    <row r="11" spans="1:8" s="148" customFormat="1" ht="18.75" customHeight="1">
      <c r="A11" s="194"/>
      <c r="B11" s="192" t="s">
        <v>741</v>
      </c>
      <c r="C11" s="191">
        <v>618867380</v>
      </c>
      <c r="D11" s="191">
        <v>324294506</v>
      </c>
      <c r="E11" s="729">
        <v>52.401292503088456</v>
      </c>
      <c r="F11" s="191">
        <v>75985097</v>
      </c>
      <c r="G11" s="201"/>
      <c r="H11" s="201"/>
    </row>
    <row r="12" spans="1:8" s="148" customFormat="1" ht="18" customHeight="1">
      <c r="A12" s="485">
        <v>1000</v>
      </c>
      <c r="B12" s="192" t="s">
        <v>670</v>
      </c>
      <c r="C12" s="191">
        <v>448688352</v>
      </c>
      <c r="D12" s="191">
        <v>233416061</v>
      </c>
      <c r="E12" s="729">
        <v>52.021867730589086</v>
      </c>
      <c r="F12" s="191">
        <v>54490524</v>
      </c>
      <c r="G12" s="201"/>
      <c r="H12" s="201"/>
    </row>
    <row r="13" spans="1:8" s="148" customFormat="1" ht="18.75" customHeight="1">
      <c r="A13" s="730" t="s">
        <v>671</v>
      </c>
      <c r="B13" s="69" t="s">
        <v>672</v>
      </c>
      <c r="C13" s="694">
        <v>242654082</v>
      </c>
      <c r="D13" s="694">
        <v>133744778</v>
      </c>
      <c r="E13" s="731">
        <v>55.11746470434402</v>
      </c>
      <c r="F13" s="425">
        <v>37096204</v>
      </c>
      <c r="G13" s="201"/>
      <c r="H13" s="201"/>
    </row>
    <row r="14" spans="1:8" s="148" customFormat="1" ht="17.25" customHeight="1">
      <c r="A14" s="730" t="s">
        <v>673</v>
      </c>
      <c r="B14" s="69" t="s">
        <v>674</v>
      </c>
      <c r="C14" s="694">
        <v>58500502</v>
      </c>
      <c r="D14" s="694">
        <v>28494863</v>
      </c>
      <c r="E14" s="731">
        <v>48.70874954201248</v>
      </c>
      <c r="F14" s="425">
        <v>6093376</v>
      </c>
      <c r="G14" s="201"/>
      <c r="H14" s="201"/>
    </row>
    <row r="15" spans="1:8" s="148" customFormat="1" ht="18" customHeight="1">
      <c r="A15" s="730" t="s">
        <v>675</v>
      </c>
      <c r="B15" s="69" t="s">
        <v>676</v>
      </c>
      <c r="C15" s="694">
        <v>2153622</v>
      </c>
      <c r="D15" s="694">
        <v>1109229</v>
      </c>
      <c r="E15" s="731">
        <v>51.50527808501213</v>
      </c>
      <c r="F15" s="425">
        <v>202075</v>
      </c>
      <c r="G15" s="201"/>
      <c r="H15" s="201"/>
    </row>
    <row r="16" spans="1:8" s="148" customFormat="1" ht="15" customHeight="1">
      <c r="A16" s="730" t="s">
        <v>677</v>
      </c>
      <c r="B16" s="69" t="s">
        <v>678</v>
      </c>
      <c r="C16" s="694">
        <v>73663448</v>
      </c>
      <c r="D16" s="694">
        <v>31467590</v>
      </c>
      <c r="E16" s="731">
        <v>42.71805197063271</v>
      </c>
      <c r="F16" s="425">
        <v>6118933</v>
      </c>
      <c r="G16" s="201"/>
      <c r="H16" s="201"/>
    </row>
    <row r="17" spans="1:7" s="148" customFormat="1" ht="25.5">
      <c r="A17" s="732">
        <v>1455</v>
      </c>
      <c r="B17" s="733" t="s">
        <v>679</v>
      </c>
      <c r="C17" s="193">
        <v>121019</v>
      </c>
      <c r="D17" s="193">
        <v>63701</v>
      </c>
      <c r="E17" s="731">
        <v>52.6371892016956</v>
      </c>
      <c r="F17" s="425">
        <v>-300632</v>
      </c>
      <c r="G17" s="445"/>
    </row>
    <row r="18" spans="1:7" s="148" customFormat="1" ht="51">
      <c r="A18" s="732">
        <v>1456</v>
      </c>
      <c r="B18" s="733" t="s">
        <v>1716</v>
      </c>
      <c r="C18" s="193">
        <v>4630</v>
      </c>
      <c r="D18" s="193">
        <v>254</v>
      </c>
      <c r="E18" s="731">
        <v>5.485961123110151</v>
      </c>
      <c r="F18" s="425">
        <v>-1159</v>
      </c>
      <c r="G18" s="445"/>
    </row>
    <row r="19" spans="1:7" s="148" customFormat="1" ht="16.5" customHeight="1">
      <c r="A19" s="734">
        <v>1491</v>
      </c>
      <c r="B19" s="735" t="s">
        <v>1717</v>
      </c>
      <c r="C19" s="694">
        <v>2551</v>
      </c>
      <c r="D19" s="694">
        <v>2548</v>
      </c>
      <c r="E19" s="731">
        <v>99.88239905919247</v>
      </c>
      <c r="F19" s="425">
        <v>179</v>
      </c>
      <c r="G19" s="445"/>
    </row>
    <row r="20" spans="1:7" s="148" customFormat="1" ht="12.75">
      <c r="A20" s="734">
        <v>1492</v>
      </c>
      <c r="B20" s="735" t="s">
        <v>1718</v>
      </c>
      <c r="C20" s="694">
        <v>962757</v>
      </c>
      <c r="D20" s="694">
        <v>452342</v>
      </c>
      <c r="E20" s="731">
        <v>46.98402608342499</v>
      </c>
      <c r="F20" s="425">
        <v>78889</v>
      </c>
      <c r="G20" s="445"/>
    </row>
    <row r="21" spans="1:7" s="148" customFormat="1" ht="12.75">
      <c r="A21" s="734">
        <v>1493</v>
      </c>
      <c r="B21" s="735" t="s">
        <v>1719</v>
      </c>
      <c r="C21" s="694">
        <v>25025</v>
      </c>
      <c r="D21" s="694">
        <v>14286</v>
      </c>
      <c r="E21" s="731">
        <v>57.086913086913086</v>
      </c>
      <c r="F21" s="425">
        <v>919</v>
      </c>
      <c r="G21" s="445"/>
    </row>
    <row r="22" spans="1:7" s="148" customFormat="1" ht="12.75">
      <c r="A22" s="734">
        <v>1499</v>
      </c>
      <c r="B22" s="735" t="s">
        <v>1721</v>
      </c>
      <c r="C22" s="694">
        <v>468792</v>
      </c>
      <c r="D22" s="694">
        <v>233402</v>
      </c>
      <c r="E22" s="731">
        <v>49.78796566494309</v>
      </c>
      <c r="F22" s="425">
        <v>9933</v>
      </c>
      <c r="G22" s="445"/>
    </row>
    <row r="23" spans="1:8" s="148" customFormat="1" ht="30" customHeight="1">
      <c r="A23" s="531" t="s">
        <v>680</v>
      </c>
      <c r="B23" s="736" t="s">
        <v>681</v>
      </c>
      <c r="C23" s="640">
        <v>68266127</v>
      </c>
      <c r="D23" s="640">
        <v>37141457</v>
      </c>
      <c r="E23" s="731">
        <v>54.406861253458835</v>
      </c>
      <c r="F23" s="425">
        <v>4705858</v>
      </c>
      <c r="G23" s="201"/>
      <c r="H23" s="201"/>
    </row>
    <row r="24" spans="1:7" s="148" customFormat="1" ht="12.75">
      <c r="A24" s="732">
        <v>1564</v>
      </c>
      <c r="B24" s="733" t="s">
        <v>682</v>
      </c>
      <c r="C24" s="193">
        <v>232900</v>
      </c>
      <c r="D24" s="193">
        <v>143163</v>
      </c>
      <c r="E24" s="731">
        <v>61.46972949763847</v>
      </c>
      <c r="F24" s="425">
        <v>34395</v>
      </c>
      <c r="G24" s="445"/>
    </row>
    <row r="25" spans="1:7" s="148" customFormat="1" ht="12.75">
      <c r="A25" s="732">
        <v>1565</v>
      </c>
      <c r="B25" s="360" t="s">
        <v>683</v>
      </c>
      <c r="C25" s="193">
        <v>63087</v>
      </c>
      <c r="D25" s="193">
        <v>28126</v>
      </c>
      <c r="E25" s="731">
        <v>44.582877613454436</v>
      </c>
      <c r="F25" s="425">
        <v>7009</v>
      </c>
      <c r="G25" s="445"/>
    </row>
    <row r="26" spans="1:8" s="148" customFormat="1" ht="21" customHeight="1">
      <c r="A26" s="730">
        <v>1600</v>
      </c>
      <c r="B26" s="190" t="s">
        <v>684</v>
      </c>
      <c r="C26" s="737">
        <v>3450571</v>
      </c>
      <c r="D26" s="737">
        <v>1458144</v>
      </c>
      <c r="E26" s="731">
        <v>42.25804946485668</v>
      </c>
      <c r="F26" s="425">
        <v>274078</v>
      </c>
      <c r="G26" s="201"/>
      <c r="H26" s="201"/>
    </row>
    <row r="27" spans="1:8" s="148" customFormat="1" ht="15.75" customHeight="1">
      <c r="A27" s="485">
        <v>2000</v>
      </c>
      <c r="B27" s="485" t="s">
        <v>685</v>
      </c>
      <c r="C27" s="191">
        <v>9073705</v>
      </c>
      <c r="D27" s="191">
        <v>2416457</v>
      </c>
      <c r="E27" s="729">
        <v>26.63142564145517</v>
      </c>
      <c r="F27" s="191">
        <v>-15568</v>
      </c>
      <c r="G27" s="201"/>
      <c r="H27" s="201"/>
    </row>
    <row r="28" spans="1:8" s="148" customFormat="1" ht="15.75" customHeight="1">
      <c r="A28" s="738" t="s">
        <v>686</v>
      </c>
      <c r="B28" s="739" t="s">
        <v>687</v>
      </c>
      <c r="C28" s="193">
        <v>8938760</v>
      </c>
      <c r="D28" s="193">
        <v>2375282</v>
      </c>
      <c r="E28" s="731">
        <v>26.572835605833472</v>
      </c>
      <c r="F28" s="193">
        <v>-23132</v>
      </c>
      <c r="G28" s="201"/>
      <c r="H28" s="201"/>
    </row>
    <row r="29" spans="1:8" s="148" customFormat="1" ht="18" customHeight="1">
      <c r="A29" s="700" t="s">
        <v>688</v>
      </c>
      <c r="B29" s="740" t="s">
        <v>689</v>
      </c>
      <c r="C29" s="694">
        <v>5535119</v>
      </c>
      <c r="D29" s="694">
        <v>797910</v>
      </c>
      <c r="E29" s="731">
        <v>14.415408232415599</v>
      </c>
      <c r="F29" s="425">
        <v>-68762</v>
      </c>
      <c r="G29" s="201"/>
      <c r="H29" s="201"/>
    </row>
    <row r="30" spans="1:8" s="148" customFormat="1" ht="25.5">
      <c r="A30" s="741">
        <v>2140</v>
      </c>
      <c r="B30" s="742" t="s">
        <v>690</v>
      </c>
      <c r="C30" s="640">
        <v>3318911</v>
      </c>
      <c r="D30" s="640">
        <v>1540574</v>
      </c>
      <c r="E30" s="731">
        <v>46.41805700725328</v>
      </c>
      <c r="F30" s="425">
        <v>42430</v>
      </c>
      <c r="G30" s="201"/>
      <c r="H30" s="201"/>
    </row>
    <row r="31" spans="1:8" s="148" customFormat="1" ht="18.75" customHeight="1">
      <c r="A31" s="743" t="s">
        <v>691</v>
      </c>
      <c r="B31" s="744" t="s">
        <v>692</v>
      </c>
      <c r="C31" s="640">
        <v>84730</v>
      </c>
      <c r="D31" s="640">
        <v>36798</v>
      </c>
      <c r="E31" s="731">
        <v>43.429717927534526</v>
      </c>
      <c r="F31" s="425">
        <v>3200</v>
      </c>
      <c r="G31" s="201"/>
      <c r="H31" s="201"/>
    </row>
    <row r="32" spans="1:6" s="148" customFormat="1" ht="18.75" customHeight="1">
      <c r="A32" s="738" t="s">
        <v>693</v>
      </c>
      <c r="B32" s="739" t="s">
        <v>694</v>
      </c>
      <c r="C32" s="694">
        <v>112044</v>
      </c>
      <c r="D32" s="694">
        <v>34805</v>
      </c>
      <c r="E32" s="731">
        <v>31.063689264931632</v>
      </c>
      <c r="F32" s="425">
        <v>6474</v>
      </c>
    </row>
    <row r="33" spans="1:8" s="148" customFormat="1" ht="17.25" customHeight="1">
      <c r="A33" s="738" t="s">
        <v>695</v>
      </c>
      <c r="B33" s="739" t="s">
        <v>696</v>
      </c>
      <c r="C33" s="694">
        <v>22901</v>
      </c>
      <c r="D33" s="694">
        <v>6370</v>
      </c>
      <c r="E33" s="731">
        <v>27.815379241081175</v>
      </c>
      <c r="F33" s="425">
        <v>1090</v>
      </c>
      <c r="G33" s="201"/>
      <c r="H33" s="201"/>
    </row>
    <row r="34" spans="1:8" s="148" customFormat="1" ht="19.5" customHeight="1">
      <c r="A34" s="485">
        <v>3000</v>
      </c>
      <c r="B34" s="485" t="s">
        <v>402</v>
      </c>
      <c r="C34" s="191">
        <v>161105323</v>
      </c>
      <c r="D34" s="191">
        <v>88461988</v>
      </c>
      <c r="E34" s="729">
        <v>54.909413514536695</v>
      </c>
      <c r="F34" s="191">
        <v>21510141</v>
      </c>
      <c r="G34" s="201"/>
      <c r="H34" s="201"/>
    </row>
    <row r="35" spans="1:8" s="148" customFormat="1" ht="18" customHeight="1">
      <c r="A35" s="730">
        <v>3100</v>
      </c>
      <c r="B35" s="69" t="s">
        <v>697</v>
      </c>
      <c r="C35" s="694">
        <v>795371</v>
      </c>
      <c r="D35" s="694">
        <v>579011</v>
      </c>
      <c r="E35" s="731">
        <v>72.79760011365765</v>
      </c>
      <c r="F35" s="425">
        <v>214706</v>
      </c>
      <c r="G35" s="201"/>
      <c r="H35" s="201"/>
    </row>
    <row r="36" spans="1:8" s="148" customFormat="1" ht="20.25" customHeight="1">
      <c r="A36" s="730">
        <v>3300</v>
      </c>
      <c r="B36" s="69" t="s">
        <v>698</v>
      </c>
      <c r="C36" s="694">
        <v>35657392</v>
      </c>
      <c r="D36" s="694">
        <v>17787288</v>
      </c>
      <c r="E36" s="731">
        <v>49.883872606274736</v>
      </c>
      <c r="F36" s="425">
        <v>3048845</v>
      </c>
      <c r="G36" s="201"/>
      <c r="H36" s="201"/>
    </row>
    <row r="37" spans="1:8" s="148" customFormat="1" ht="18.75" customHeight="1">
      <c r="A37" s="730">
        <v>3400</v>
      </c>
      <c r="B37" s="69" t="s">
        <v>699</v>
      </c>
      <c r="C37" s="694">
        <v>38515625</v>
      </c>
      <c r="D37" s="694">
        <v>18325310</v>
      </c>
      <c r="E37" s="731">
        <v>47.578898174442195</v>
      </c>
      <c r="F37" s="425">
        <v>3249426</v>
      </c>
      <c r="G37" s="201"/>
      <c r="H37" s="201"/>
    </row>
    <row r="38" spans="1:8" s="148" customFormat="1" ht="21" customHeight="1">
      <c r="A38" s="730">
        <v>3500</v>
      </c>
      <c r="B38" s="69" t="s">
        <v>700</v>
      </c>
      <c r="C38" s="694">
        <v>20060103</v>
      </c>
      <c r="D38" s="694">
        <v>10067239</v>
      </c>
      <c r="E38" s="731">
        <v>50.185380404078686</v>
      </c>
      <c r="F38" s="425">
        <v>1247027</v>
      </c>
      <c r="G38" s="201"/>
      <c r="H38" s="201"/>
    </row>
    <row r="39" spans="1:9" s="148" customFormat="1" ht="12.75">
      <c r="A39" s="700" t="s">
        <v>701</v>
      </c>
      <c r="B39" s="745" t="s">
        <v>1729</v>
      </c>
      <c r="C39" s="193">
        <v>30737</v>
      </c>
      <c r="D39" s="193">
        <v>9639</v>
      </c>
      <c r="E39" s="731">
        <v>31.359599180141196</v>
      </c>
      <c r="F39" s="425">
        <v>355</v>
      </c>
      <c r="H39" s="201"/>
      <c r="I39" s="201"/>
    </row>
    <row r="40" spans="1:9" s="148" customFormat="1" ht="12.75">
      <c r="A40" s="700" t="s">
        <v>702</v>
      </c>
      <c r="B40" s="746" t="s">
        <v>703</v>
      </c>
      <c r="C40" s="193">
        <v>1039501</v>
      </c>
      <c r="D40" s="193">
        <v>385062</v>
      </c>
      <c r="E40" s="731">
        <v>37.0429658076327</v>
      </c>
      <c r="F40" s="425">
        <v>4400</v>
      </c>
      <c r="G40" s="459"/>
      <c r="H40" s="380"/>
      <c r="I40" s="201"/>
    </row>
    <row r="41" spans="1:9" s="148" customFormat="1" ht="12.75">
      <c r="A41" s="700" t="s">
        <v>704</v>
      </c>
      <c r="B41" s="746" t="s">
        <v>705</v>
      </c>
      <c r="C41" s="193">
        <v>2564883</v>
      </c>
      <c r="D41" s="193">
        <v>943555</v>
      </c>
      <c r="E41" s="731">
        <v>36.78744800445089</v>
      </c>
      <c r="F41" s="425">
        <v>122029</v>
      </c>
      <c r="H41" s="461"/>
      <c r="I41" s="201"/>
    </row>
    <row r="42" spans="1:8" s="148" customFormat="1" ht="18.75" customHeight="1">
      <c r="A42" s="730">
        <v>3600</v>
      </c>
      <c r="B42" s="69" t="s">
        <v>706</v>
      </c>
      <c r="C42" s="694">
        <v>123895</v>
      </c>
      <c r="D42" s="694">
        <v>98001</v>
      </c>
      <c r="E42" s="731">
        <v>79.10004439242907</v>
      </c>
      <c r="F42" s="425">
        <v>9914</v>
      </c>
      <c r="G42" s="201"/>
      <c r="H42" s="201"/>
    </row>
    <row r="43" spans="1:8" s="148" customFormat="1" ht="18.75" customHeight="1">
      <c r="A43" s="730">
        <v>3800</v>
      </c>
      <c r="B43" s="505" t="s">
        <v>707</v>
      </c>
      <c r="C43" s="694">
        <v>65932709</v>
      </c>
      <c r="D43" s="694">
        <v>41600649</v>
      </c>
      <c r="E43" s="731">
        <v>63.09561616829667</v>
      </c>
      <c r="F43" s="425">
        <v>13740198</v>
      </c>
      <c r="G43" s="201"/>
      <c r="H43" s="201"/>
    </row>
    <row r="44" spans="1:8" s="148" customFormat="1" ht="38.25">
      <c r="A44" s="732">
        <v>3860</v>
      </c>
      <c r="B44" s="742" t="s">
        <v>708</v>
      </c>
      <c r="C44" s="694">
        <v>280239</v>
      </c>
      <c r="D44" s="694">
        <v>154302</v>
      </c>
      <c r="E44" s="731">
        <v>55.060858766981035</v>
      </c>
      <c r="F44" s="425">
        <v>38817</v>
      </c>
      <c r="G44" s="201"/>
      <c r="H44" s="201"/>
    </row>
    <row r="45" spans="1:9" s="148" customFormat="1" ht="21" customHeight="1">
      <c r="A45" s="531">
        <v>3900</v>
      </c>
      <c r="B45" s="747" t="s">
        <v>1644</v>
      </c>
      <c r="C45" s="694">
        <v>20228</v>
      </c>
      <c r="D45" s="694">
        <v>4490</v>
      </c>
      <c r="E45" s="731">
        <v>22.19695471623492</v>
      </c>
      <c r="F45" s="425">
        <v>25</v>
      </c>
      <c r="G45" s="459"/>
      <c r="H45" s="380"/>
      <c r="I45" s="201"/>
    </row>
    <row r="46" spans="1:9" s="148" customFormat="1" ht="12.75">
      <c r="A46" s="732">
        <v>3910</v>
      </c>
      <c r="B46" s="742" t="s">
        <v>709</v>
      </c>
      <c r="C46" s="694">
        <v>2610</v>
      </c>
      <c r="D46" s="694">
        <v>1820</v>
      </c>
      <c r="E46" s="731">
        <v>69.73180076628353</v>
      </c>
      <c r="F46" s="425">
        <v>25</v>
      </c>
      <c r="G46" s="459"/>
      <c r="H46" s="380"/>
      <c r="I46" s="201"/>
    </row>
    <row r="47" spans="1:8" s="148" customFormat="1" ht="18.75" customHeight="1">
      <c r="A47" s="732"/>
      <c r="B47" s="748" t="s">
        <v>742</v>
      </c>
      <c r="C47" s="191">
        <v>75555689</v>
      </c>
      <c r="D47" s="191">
        <v>25096151</v>
      </c>
      <c r="E47" s="729">
        <v>33.215435306267935</v>
      </c>
      <c r="F47" s="191">
        <v>6638643</v>
      </c>
      <c r="G47" s="201"/>
      <c r="H47" s="201"/>
    </row>
    <row r="48" spans="1:8" s="148" customFormat="1" ht="18.75" customHeight="1">
      <c r="A48" s="192" t="s">
        <v>710</v>
      </c>
      <c r="B48" s="192" t="s">
        <v>711</v>
      </c>
      <c r="C48" s="689">
        <v>39695139</v>
      </c>
      <c r="D48" s="689">
        <v>13615986</v>
      </c>
      <c r="E48" s="729">
        <v>34.30139393138288</v>
      </c>
      <c r="F48" s="424">
        <v>3841553</v>
      </c>
      <c r="G48" s="201"/>
      <c r="H48" s="201" t="s">
        <v>712</v>
      </c>
    </row>
    <row r="49" spans="1:8" s="148" customFormat="1" ht="25.5">
      <c r="A49" s="531">
        <v>4800</v>
      </c>
      <c r="B49" s="736" t="s">
        <v>713</v>
      </c>
      <c r="C49" s="640">
        <v>0</v>
      </c>
      <c r="D49" s="640">
        <v>15048</v>
      </c>
      <c r="E49" s="731">
        <v>0</v>
      </c>
      <c r="F49" s="425">
        <v>3096</v>
      </c>
      <c r="G49" s="201"/>
      <c r="H49" s="201"/>
    </row>
    <row r="50" spans="1:8" s="148" customFormat="1" ht="38.25">
      <c r="A50" s="732">
        <v>4860</v>
      </c>
      <c r="B50" s="742" t="s">
        <v>714</v>
      </c>
      <c r="C50" s="640">
        <v>0</v>
      </c>
      <c r="D50" s="640">
        <v>0</v>
      </c>
      <c r="E50" s="731">
        <v>0</v>
      </c>
      <c r="F50" s="425">
        <v>0</v>
      </c>
      <c r="G50" s="201"/>
      <c r="H50" s="201"/>
    </row>
    <row r="51" spans="1:8" s="646" customFormat="1" ht="18.75" customHeight="1">
      <c r="A51" s="485">
        <v>6000</v>
      </c>
      <c r="B51" s="192" t="s">
        <v>715</v>
      </c>
      <c r="C51" s="689">
        <v>1419533</v>
      </c>
      <c r="D51" s="689">
        <v>258035</v>
      </c>
      <c r="E51" s="729">
        <v>18.17745695239209</v>
      </c>
      <c r="F51" s="424">
        <v>5979</v>
      </c>
      <c r="G51" s="749"/>
      <c r="H51" s="749"/>
    </row>
    <row r="52" spans="1:8" s="646" customFormat="1" ht="19.5" customHeight="1">
      <c r="A52" s="485">
        <v>7000</v>
      </c>
      <c r="B52" s="192" t="s">
        <v>716</v>
      </c>
      <c r="C52" s="689">
        <v>34441017</v>
      </c>
      <c r="D52" s="689">
        <v>11222130</v>
      </c>
      <c r="E52" s="729">
        <v>32.58361969973186</v>
      </c>
      <c r="F52" s="424">
        <v>2791111</v>
      </c>
      <c r="G52" s="749"/>
      <c r="H52" s="749"/>
    </row>
    <row r="53" spans="1:8" s="148" customFormat="1" ht="12.75">
      <c r="A53" s="730">
        <v>7800</v>
      </c>
      <c r="B53" s="190" t="s">
        <v>717</v>
      </c>
      <c r="C53" s="694">
        <v>12576</v>
      </c>
      <c r="D53" s="694">
        <v>2725</v>
      </c>
      <c r="E53" s="731">
        <v>21.668256997455472</v>
      </c>
      <c r="F53" s="425">
        <v>218</v>
      </c>
      <c r="G53" s="201"/>
      <c r="H53" s="201"/>
    </row>
    <row r="54" spans="1:8" s="148" customFormat="1" ht="25.5">
      <c r="A54" s="732">
        <v>7860</v>
      </c>
      <c r="B54" s="742" t="s">
        <v>718</v>
      </c>
      <c r="C54" s="193">
        <v>0</v>
      </c>
      <c r="D54" s="193">
        <v>0</v>
      </c>
      <c r="E54" s="731">
        <v>0</v>
      </c>
      <c r="F54" s="425">
        <v>0</v>
      </c>
      <c r="G54" s="201"/>
      <c r="H54" s="201"/>
    </row>
    <row r="55" spans="1:8" s="148" customFormat="1" ht="21" customHeight="1">
      <c r="A55" s="728" t="s">
        <v>719</v>
      </c>
      <c r="B55" s="473" t="s">
        <v>743</v>
      </c>
      <c r="C55" s="191">
        <v>-284759</v>
      </c>
      <c r="D55" s="191">
        <v>-528878</v>
      </c>
      <c r="E55" s="729">
        <v>185.72828251258082</v>
      </c>
      <c r="F55" s="424">
        <v>50031</v>
      </c>
      <c r="G55" s="201"/>
      <c r="H55" s="201"/>
    </row>
    <row r="56" spans="1:8" s="148" customFormat="1" ht="18" customHeight="1">
      <c r="A56" s="730">
        <v>8100</v>
      </c>
      <c r="B56" s="190" t="s">
        <v>720</v>
      </c>
      <c r="C56" s="694">
        <v>9100</v>
      </c>
      <c r="D56" s="694">
        <v>188535</v>
      </c>
      <c r="E56" s="731">
        <v>2071.813186813187</v>
      </c>
      <c r="F56" s="425">
        <v>57005</v>
      </c>
      <c r="G56" s="201"/>
      <c r="H56" s="201"/>
    </row>
    <row r="57" spans="1:8" s="148" customFormat="1" ht="12.75">
      <c r="A57" s="750">
        <v>8111</v>
      </c>
      <c r="B57" s="751" t="s">
        <v>721</v>
      </c>
      <c r="C57" s="694">
        <v>0</v>
      </c>
      <c r="D57" s="694">
        <v>0</v>
      </c>
      <c r="E57" s="731">
        <v>0</v>
      </c>
      <c r="F57" s="425">
        <v>0</v>
      </c>
      <c r="G57" s="201"/>
      <c r="H57" s="201"/>
    </row>
    <row r="58" spans="1:8" s="148" customFormat="1" ht="12.75">
      <c r="A58" s="750">
        <v>8112</v>
      </c>
      <c r="B58" s="751" t="s">
        <v>722</v>
      </c>
      <c r="C58" s="694">
        <v>1400</v>
      </c>
      <c r="D58" s="694">
        <v>132319</v>
      </c>
      <c r="E58" s="731">
        <v>9451.357142857143</v>
      </c>
      <c r="F58" s="425">
        <v>60505</v>
      </c>
      <c r="G58" s="201"/>
      <c r="H58" s="201"/>
    </row>
    <row r="59" spans="1:8" s="148" customFormat="1" ht="18.75" customHeight="1">
      <c r="A59" s="730">
        <v>8200</v>
      </c>
      <c r="B59" s="190" t="s">
        <v>723</v>
      </c>
      <c r="C59" s="694">
        <v>293859</v>
      </c>
      <c r="D59" s="694">
        <v>717413</v>
      </c>
      <c r="E59" s="731">
        <v>244.13511241786026</v>
      </c>
      <c r="F59" s="425">
        <v>6974</v>
      </c>
      <c r="G59" s="201"/>
      <c r="H59" s="201"/>
    </row>
    <row r="60" spans="1:8" s="148" customFormat="1" ht="12.75">
      <c r="A60" s="734">
        <v>8211</v>
      </c>
      <c r="B60" s="751" t="s">
        <v>724</v>
      </c>
      <c r="C60" s="694">
        <v>0</v>
      </c>
      <c r="D60" s="694">
        <v>0</v>
      </c>
      <c r="E60" s="731">
        <v>0</v>
      </c>
      <c r="F60" s="425">
        <v>0</v>
      </c>
      <c r="G60" s="201"/>
      <c r="H60" s="201"/>
    </row>
    <row r="61" spans="1:8" s="148" customFormat="1" ht="12.75">
      <c r="A61" s="750">
        <v>8212</v>
      </c>
      <c r="B61" s="751" t="s">
        <v>725</v>
      </c>
      <c r="C61" s="694">
        <v>235100</v>
      </c>
      <c r="D61" s="694">
        <v>694175</v>
      </c>
      <c r="E61" s="731">
        <v>295.2679710761378</v>
      </c>
      <c r="F61" s="425">
        <v>4800</v>
      </c>
      <c r="G61" s="201"/>
      <c r="H61" s="201"/>
    </row>
    <row r="62" spans="1:8" s="646" customFormat="1" ht="15" customHeight="1">
      <c r="A62" s="728" t="s">
        <v>726</v>
      </c>
      <c r="B62" s="188" t="s">
        <v>727</v>
      </c>
      <c r="C62" s="191">
        <v>694138310</v>
      </c>
      <c r="D62" s="191">
        <v>348861779</v>
      </c>
      <c r="E62" s="729">
        <v>50.258251702027515</v>
      </c>
      <c r="F62" s="191">
        <v>82673771</v>
      </c>
      <c r="G62" s="749"/>
      <c r="H62" s="749"/>
    </row>
    <row r="63" spans="1:8" s="148" customFormat="1" ht="15.75" customHeight="1">
      <c r="A63" s="728" t="s">
        <v>728</v>
      </c>
      <c r="B63" s="188" t="s">
        <v>729</v>
      </c>
      <c r="C63" s="191">
        <v>-33819061</v>
      </c>
      <c r="D63" s="191">
        <v>23365720</v>
      </c>
      <c r="E63" s="729">
        <v>-69.09038663137336</v>
      </c>
      <c r="F63" s="191">
        <v>3853057</v>
      </c>
      <c r="G63" s="201"/>
      <c r="H63" s="201"/>
    </row>
    <row r="64" spans="1:8" s="148" customFormat="1" ht="18" customHeight="1">
      <c r="A64" s="728" t="s">
        <v>730</v>
      </c>
      <c r="B64" s="498" t="s">
        <v>731</v>
      </c>
      <c r="C64" s="191">
        <v>33819061</v>
      </c>
      <c r="D64" s="191">
        <v>-23365720</v>
      </c>
      <c r="E64" s="729">
        <v>-69.09038663137336</v>
      </c>
      <c r="F64" s="191">
        <v>-3853057</v>
      </c>
      <c r="G64" s="201"/>
      <c r="H64" s="201"/>
    </row>
    <row r="65" spans="1:8" s="148" customFormat="1" ht="16.5" customHeight="1">
      <c r="A65" s="728" t="s">
        <v>732</v>
      </c>
      <c r="B65" s="498" t="s">
        <v>744</v>
      </c>
      <c r="C65" s="191">
        <v>34223102</v>
      </c>
      <c r="D65" s="191">
        <v>-22876523</v>
      </c>
      <c r="E65" s="729">
        <v>-66.84526434804185</v>
      </c>
      <c r="F65" s="191">
        <v>-3980225</v>
      </c>
      <c r="G65" s="201"/>
      <c r="H65" s="201"/>
    </row>
    <row r="66" spans="1:8" s="148" customFormat="1" ht="18" customHeight="1">
      <c r="A66" s="728"/>
      <c r="B66" s="498" t="s">
        <v>745</v>
      </c>
      <c r="C66" s="191">
        <v>-2067677</v>
      </c>
      <c r="D66" s="191">
        <v>-2689750</v>
      </c>
      <c r="E66" s="729">
        <v>130.08559847597084</v>
      </c>
      <c r="F66" s="191">
        <v>588297</v>
      </c>
      <c r="G66" s="201"/>
      <c r="H66" s="201"/>
    </row>
    <row r="67" spans="1:8" s="148" customFormat="1" ht="12.75">
      <c r="A67" s="752" t="s">
        <v>479</v>
      </c>
      <c r="B67" s="736" t="s">
        <v>733</v>
      </c>
      <c r="C67" s="640">
        <v>-5503436</v>
      </c>
      <c r="D67" s="640">
        <v>-5209527</v>
      </c>
      <c r="E67" s="731">
        <v>94.6595363333016</v>
      </c>
      <c r="F67" s="425">
        <v>-259318</v>
      </c>
      <c r="G67" s="201"/>
      <c r="H67" s="201"/>
    </row>
    <row r="68" spans="1:8" s="148" customFormat="1" ht="19.5" customHeight="1">
      <c r="A68" s="752" t="s">
        <v>479</v>
      </c>
      <c r="B68" s="736" t="s">
        <v>734</v>
      </c>
      <c r="C68" s="640">
        <v>3435759</v>
      </c>
      <c r="D68" s="640">
        <v>2519777</v>
      </c>
      <c r="E68" s="731">
        <v>73.33974821866144</v>
      </c>
      <c r="F68" s="425">
        <v>847615</v>
      </c>
      <c r="G68" s="201"/>
      <c r="H68" s="201"/>
    </row>
    <row r="69" spans="1:8" s="148" customFormat="1" ht="15" customHeight="1">
      <c r="A69" s="728" t="s">
        <v>479</v>
      </c>
      <c r="B69" s="498" t="s">
        <v>746</v>
      </c>
      <c r="C69" s="191">
        <v>27385361</v>
      </c>
      <c r="D69" s="191">
        <v>-20962020</v>
      </c>
      <c r="E69" s="729">
        <v>-76.54461812645084</v>
      </c>
      <c r="F69" s="191">
        <v>-5788880</v>
      </c>
      <c r="G69" s="201"/>
      <c r="H69" s="201"/>
    </row>
    <row r="70" spans="1:8" s="148" customFormat="1" ht="17.25" customHeight="1">
      <c r="A70" s="486" t="s">
        <v>479</v>
      </c>
      <c r="B70" s="190" t="s">
        <v>735</v>
      </c>
      <c r="C70" s="694">
        <v>31125520</v>
      </c>
      <c r="D70" s="694">
        <v>30354761</v>
      </c>
      <c r="E70" s="731">
        <v>97.52370723444942</v>
      </c>
      <c r="F70" s="425">
        <v>0</v>
      </c>
      <c r="G70" s="201"/>
      <c r="H70" s="201"/>
    </row>
    <row r="71" spans="1:8" s="148" customFormat="1" ht="15" customHeight="1">
      <c r="A71" s="486" t="s">
        <v>479</v>
      </c>
      <c r="B71" s="190" t="s">
        <v>736</v>
      </c>
      <c r="C71" s="694">
        <v>3740159</v>
      </c>
      <c r="D71" s="694">
        <v>51316781</v>
      </c>
      <c r="E71" s="731">
        <v>1372.048113462556</v>
      </c>
      <c r="F71" s="425">
        <v>5788880</v>
      </c>
      <c r="G71" s="201"/>
      <c r="H71" s="201"/>
    </row>
    <row r="72" spans="1:8" s="148" customFormat="1" ht="15" customHeight="1">
      <c r="A72" s="486" t="s">
        <v>479</v>
      </c>
      <c r="B72" s="498" t="s">
        <v>737</v>
      </c>
      <c r="C72" s="689">
        <v>1975352</v>
      </c>
      <c r="D72" s="689">
        <v>225625</v>
      </c>
      <c r="E72" s="729">
        <v>11.422014911772687</v>
      </c>
      <c r="F72" s="424">
        <v>459283</v>
      </c>
      <c r="G72" s="201"/>
      <c r="H72" s="201"/>
    </row>
    <row r="73" spans="1:8" s="148" customFormat="1" ht="18" customHeight="1">
      <c r="A73" s="486" t="s">
        <v>479</v>
      </c>
      <c r="B73" s="498" t="s">
        <v>738</v>
      </c>
      <c r="C73" s="689">
        <v>6930066</v>
      </c>
      <c r="D73" s="689">
        <v>549622</v>
      </c>
      <c r="E73" s="729">
        <v>7.930977857930935</v>
      </c>
      <c r="F73" s="424">
        <v>761075</v>
      </c>
      <c r="G73" s="201"/>
      <c r="H73" s="201"/>
    </row>
    <row r="74" spans="1:8" s="148" customFormat="1" ht="18" customHeight="1">
      <c r="A74" s="728" t="s">
        <v>739</v>
      </c>
      <c r="B74" s="498" t="s">
        <v>740</v>
      </c>
      <c r="C74" s="689">
        <v>-404041</v>
      </c>
      <c r="D74" s="689">
        <v>-489197</v>
      </c>
      <c r="E74" s="729">
        <v>121.0760789127836</v>
      </c>
      <c r="F74" s="689">
        <v>127168</v>
      </c>
      <c r="G74" s="201"/>
      <c r="H74" s="201"/>
    </row>
    <row r="75" spans="1:8" s="148" customFormat="1" ht="12.75">
      <c r="A75" s="753"/>
      <c r="B75" s="753"/>
      <c r="C75" s="754"/>
      <c r="D75" s="754"/>
      <c r="E75" s="380"/>
      <c r="F75" s="380"/>
      <c r="G75" s="201"/>
      <c r="H75" s="201"/>
    </row>
    <row r="76" spans="1:8" s="148" customFormat="1" ht="12.75">
      <c r="A76" s="596"/>
      <c r="B76" s="596"/>
      <c r="C76" s="596"/>
      <c r="D76" s="596"/>
      <c r="E76" s="596"/>
      <c r="F76" s="596"/>
      <c r="G76" s="201"/>
      <c r="H76" s="201"/>
    </row>
    <row r="77" spans="1:9" s="148" customFormat="1" ht="15.75">
      <c r="A77" s="663"/>
      <c r="B77" s="60"/>
      <c r="C77" s="162"/>
      <c r="D77" s="162"/>
      <c r="E77" s="162"/>
      <c r="F77" s="159"/>
      <c r="G77" s="726"/>
      <c r="H77" s="726"/>
      <c r="I77" s="726"/>
    </row>
    <row r="78" spans="1:9" s="44" customFormat="1" ht="15.75">
      <c r="A78" s="755"/>
      <c r="B78" s="709"/>
      <c r="C78" s="674"/>
      <c r="D78" s="674"/>
      <c r="E78" s="710"/>
      <c r="F78" s="673"/>
      <c r="G78" s="756"/>
      <c r="H78" s="756"/>
      <c r="I78" s="756"/>
    </row>
    <row r="79" spans="1:8" s="148" customFormat="1" ht="12.75">
      <c r="A79" s="755" t="s">
        <v>1224</v>
      </c>
      <c r="C79" s="38"/>
      <c r="D79" s="256"/>
      <c r="E79" s="256"/>
      <c r="F79" s="44" t="s">
        <v>1225</v>
      </c>
      <c r="G79" s="201"/>
      <c r="H79" s="201"/>
    </row>
    <row r="80" spans="1:9" s="148" customFormat="1" ht="12.75">
      <c r="A80" s="663"/>
      <c r="B80" s="186"/>
      <c r="G80" s="726"/>
      <c r="H80" s="726"/>
      <c r="I80" s="726"/>
    </row>
    <row r="81" spans="1:9" s="148" customFormat="1" ht="12.75">
      <c r="A81" s="663"/>
      <c r="B81" s="186"/>
      <c r="G81" s="726"/>
      <c r="H81" s="726"/>
      <c r="I81" s="726"/>
    </row>
    <row r="82" spans="1:9" s="148" customFormat="1" ht="12.75">
      <c r="A82" s="757" t="s">
        <v>473</v>
      </c>
      <c r="B82" s="186"/>
      <c r="G82" s="726"/>
      <c r="H82" s="726"/>
      <c r="I82" s="726"/>
    </row>
    <row r="83" spans="1:9" s="148" customFormat="1" ht="12.75">
      <c r="A83" s="757" t="s">
        <v>1227</v>
      </c>
      <c r="B83" s="186"/>
      <c r="G83" s="726"/>
      <c r="H83" s="726"/>
      <c r="I83" s="726"/>
    </row>
    <row r="84" spans="1:9" s="148" customFormat="1" ht="12.75">
      <c r="A84" s="663"/>
      <c r="B84" s="724"/>
      <c r="C84" s="663"/>
      <c r="D84" s="663"/>
      <c r="E84" s="663"/>
      <c r="F84" s="663"/>
      <c r="G84" s="726"/>
      <c r="H84" s="726"/>
      <c r="I84" s="726"/>
    </row>
    <row r="85" spans="1:9" s="148" customFormat="1" ht="12.75">
      <c r="A85" s="663"/>
      <c r="B85" s="724"/>
      <c r="C85" s="663"/>
      <c r="D85" s="663"/>
      <c r="E85" s="663"/>
      <c r="F85" s="663"/>
      <c r="G85" s="726"/>
      <c r="H85" s="726"/>
      <c r="I85" s="726"/>
    </row>
    <row r="86" spans="1:9" s="148" customFormat="1" ht="12.75">
      <c r="A86" s="663"/>
      <c r="B86" s="724"/>
      <c r="C86" s="663"/>
      <c r="D86" s="663"/>
      <c r="E86" s="663"/>
      <c r="F86" s="663"/>
      <c r="G86" s="726"/>
      <c r="H86" s="726"/>
      <c r="I86" s="726"/>
    </row>
    <row r="87" spans="1:9" s="148" customFormat="1" ht="12.75">
      <c r="A87" s="663"/>
      <c r="B87" s="724"/>
      <c r="C87" s="663"/>
      <c r="D87" s="663"/>
      <c r="E87" s="663"/>
      <c r="F87" s="663"/>
      <c r="G87" s="726"/>
      <c r="H87" s="726"/>
      <c r="I87" s="726"/>
    </row>
    <row r="88" spans="1:9" s="148" customFormat="1" ht="12.75">
      <c r="A88" s="663"/>
      <c r="B88" s="724"/>
      <c r="C88" s="663"/>
      <c r="D88" s="663"/>
      <c r="E88" s="663"/>
      <c r="F88" s="663"/>
      <c r="G88" s="726"/>
      <c r="H88" s="726"/>
      <c r="I88" s="726"/>
    </row>
    <row r="89" spans="1:9" s="148" customFormat="1" ht="12.75">
      <c r="A89" s="663"/>
      <c r="B89" s="724"/>
      <c r="C89" s="663"/>
      <c r="D89" s="663"/>
      <c r="E89" s="663"/>
      <c r="F89" s="663"/>
      <c r="G89" s="726"/>
      <c r="H89" s="726"/>
      <c r="I89" s="726"/>
    </row>
    <row r="90" spans="1:9" s="148" customFormat="1" ht="12.75">
      <c r="A90" s="663"/>
      <c r="B90" s="724"/>
      <c r="C90" s="663"/>
      <c r="D90" s="663"/>
      <c r="E90" s="663"/>
      <c r="F90" s="663"/>
      <c r="G90" s="726"/>
      <c r="H90" s="726"/>
      <c r="I90" s="726"/>
    </row>
    <row r="91" spans="1:9" s="148" customFormat="1" ht="12.75">
      <c r="A91" s="663"/>
      <c r="B91" s="758"/>
      <c r="C91" s="663"/>
      <c r="D91" s="663"/>
      <c r="E91" s="663"/>
      <c r="F91" s="663"/>
      <c r="G91" s="726"/>
      <c r="H91" s="726"/>
      <c r="I91" s="726"/>
    </row>
    <row r="92" spans="1:9" s="148" customFormat="1" ht="12.75">
      <c r="A92" s="663"/>
      <c r="B92" s="724"/>
      <c r="C92" s="663"/>
      <c r="D92" s="663"/>
      <c r="E92" s="663"/>
      <c r="F92" s="663"/>
      <c r="G92" s="726"/>
      <c r="H92" s="726"/>
      <c r="I92" s="726"/>
    </row>
    <row r="93" spans="1:9" s="148" customFormat="1" ht="12.75">
      <c r="A93" s="663"/>
      <c r="B93" s="724"/>
      <c r="C93" s="663"/>
      <c r="D93" s="663"/>
      <c r="E93" s="663"/>
      <c r="F93" s="663"/>
      <c r="G93" s="726"/>
      <c r="H93" s="726"/>
      <c r="I93" s="726"/>
    </row>
    <row r="94" spans="1:9" s="148" customFormat="1" ht="12.75">
      <c r="A94" s="663"/>
      <c r="B94" s="724"/>
      <c r="C94" s="663"/>
      <c r="D94" s="663"/>
      <c r="E94" s="663"/>
      <c r="F94" s="663"/>
      <c r="G94" s="726"/>
      <c r="H94" s="726"/>
      <c r="I94" s="726"/>
    </row>
    <row r="95" spans="1:9" s="148" customFormat="1" ht="12.75">
      <c r="A95" s="663"/>
      <c r="B95" s="724"/>
      <c r="C95" s="663"/>
      <c r="D95" s="663"/>
      <c r="E95" s="663"/>
      <c r="F95" s="663"/>
      <c r="G95" s="726"/>
      <c r="H95" s="726"/>
      <c r="I95" s="726"/>
    </row>
    <row r="96" spans="1:9" s="148" customFormat="1" ht="12.75">
      <c r="A96" s="663"/>
      <c r="B96" s="724"/>
      <c r="C96" s="663"/>
      <c r="D96" s="663"/>
      <c r="E96" s="663"/>
      <c r="F96" s="663"/>
      <c r="G96" s="726"/>
      <c r="H96" s="726"/>
      <c r="I96" s="726"/>
    </row>
    <row r="97" spans="1:9" s="148" customFormat="1" ht="12.75">
      <c r="A97" s="663"/>
      <c r="B97" s="724"/>
      <c r="C97" s="663"/>
      <c r="D97" s="663"/>
      <c r="E97" s="663"/>
      <c r="F97" s="663"/>
      <c r="G97" s="726"/>
      <c r="H97" s="726"/>
      <c r="I97" s="726"/>
    </row>
    <row r="98" spans="1:9" s="148" customFormat="1" ht="12.75">
      <c r="A98" s="663"/>
      <c r="B98" s="758"/>
      <c r="C98" s="663"/>
      <c r="D98" s="663"/>
      <c r="E98" s="663"/>
      <c r="F98" s="663"/>
      <c r="G98" s="726"/>
      <c r="H98" s="726"/>
      <c r="I98" s="726"/>
    </row>
    <row r="99" spans="1:9" s="148" customFormat="1" ht="12.75">
      <c r="A99" s="663"/>
      <c r="B99" s="724"/>
      <c r="C99" s="663"/>
      <c r="D99" s="663"/>
      <c r="E99" s="663"/>
      <c r="F99" s="663"/>
      <c r="G99" s="726"/>
      <c r="H99" s="726"/>
      <c r="I99" s="726"/>
    </row>
    <row r="100" spans="1:9" s="148" customFormat="1" ht="12.75">
      <c r="A100" s="663"/>
      <c r="B100" s="724"/>
      <c r="C100" s="663"/>
      <c r="D100" s="663"/>
      <c r="E100" s="663"/>
      <c r="F100" s="663"/>
      <c r="G100" s="726"/>
      <c r="H100" s="726"/>
      <c r="I100" s="726"/>
    </row>
    <row r="101" spans="1:9" s="148" customFormat="1" ht="12.75">
      <c r="A101" s="663"/>
      <c r="B101" s="724"/>
      <c r="C101" s="663"/>
      <c r="D101" s="663"/>
      <c r="E101" s="663"/>
      <c r="F101" s="663"/>
      <c r="G101" s="726"/>
      <c r="H101" s="726"/>
      <c r="I101" s="726"/>
    </row>
    <row r="102" spans="1:9" s="148" customFormat="1" ht="12.75">
      <c r="A102" s="663"/>
      <c r="B102" s="758"/>
      <c r="C102" s="663"/>
      <c r="D102" s="663"/>
      <c r="E102" s="663"/>
      <c r="F102" s="663"/>
      <c r="G102" s="726"/>
      <c r="H102" s="726"/>
      <c r="I102" s="726"/>
    </row>
    <row r="103" spans="1:9" s="148" customFormat="1" ht="12.75">
      <c r="A103" s="663"/>
      <c r="B103" s="724"/>
      <c r="C103" s="663"/>
      <c r="D103" s="663"/>
      <c r="E103" s="663"/>
      <c r="F103" s="663"/>
      <c r="G103" s="726"/>
      <c r="H103" s="726"/>
      <c r="I103" s="726"/>
    </row>
    <row r="104" spans="1:9" s="148" customFormat="1" ht="12.75">
      <c r="A104" s="663"/>
      <c r="B104" s="724"/>
      <c r="C104" s="663"/>
      <c r="D104" s="663"/>
      <c r="E104" s="663"/>
      <c r="F104" s="663"/>
      <c r="G104" s="726"/>
      <c r="H104" s="726"/>
      <c r="I104" s="726"/>
    </row>
    <row r="105" spans="1:9" s="148" customFormat="1" ht="12.75">
      <c r="A105" s="663"/>
      <c r="B105" s="724"/>
      <c r="C105" s="663"/>
      <c r="D105" s="663"/>
      <c r="E105" s="663"/>
      <c r="F105" s="663"/>
      <c r="G105" s="726"/>
      <c r="H105" s="726"/>
      <c r="I105" s="726"/>
    </row>
    <row r="106" spans="1:9" s="148" customFormat="1" ht="12.75">
      <c r="A106" s="663"/>
      <c r="B106" s="724"/>
      <c r="C106" s="663"/>
      <c r="D106" s="663"/>
      <c r="E106" s="663"/>
      <c r="F106" s="663"/>
      <c r="G106" s="726"/>
      <c r="H106" s="726"/>
      <c r="I106" s="726"/>
    </row>
    <row r="107" spans="1:9" s="148" customFormat="1" ht="12.75">
      <c r="A107" s="663"/>
      <c r="B107" s="724"/>
      <c r="C107" s="663"/>
      <c r="D107" s="663"/>
      <c r="E107" s="663"/>
      <c r="F107" s="663"/>
      <c r="G107" s="726"/>
      <c r="H107" s="726"/>
      <c r="I107" s="726"/>
    </row>
    <row r="108" spans="1:9" s="148" customFormat="1" ht="12.75">
      <c r="A108" s="663"/>
      <c r="B108" s="724"/>
      <c r="C108" s="663"/>
      <c r="D108" s="663"/>
      <c r="E108" s="663"/>
      <c r="F108" s="663"/>
      <c r="G108" s="726"/>
      <c r="H108" s="726"/>
      <c r="I108" s="726"/>
    </row>
    <row r="109" spans="1:9" s="148" customFormat="1" ht="12.75">
      <c r="A109" s="663"/>
      <c r="B109" s="758"/>
      <c r="C109" s="663"/>
      <c r="D109" s="663"/>
      <c r="E109" s="663"/>
      <c r="F109" s="663"/>
      <c r="G109" s="726"/>
      <c r="H109" s="726"/>
      <c r="I109" s="726"/>
    </row>
    <row r="110" spans="1:9" s="148" customFormat="1" ht="12.75">
      <c r="A110" s="663"/>
      <c r="B110" s="724"/>
      <c r="C110" s="663"/>
      <c r="D110" s="663"/>
      <c r="E110" s="663"/>
      <c r="F110" s="663"/>
      <c r="G110" s="726"/>
      <c r="H110" s="726"/>
      <c r="I110" s="726"/>
    </row>
    <row r="111" spans="1:9" s="148" customFormat="1" ht="12.75">
      <c r="A111" s="663"/>
      <c r="B111" s="724"/>
      <c r="C111" s="663"/>
      <c r="D111" s="663"/>
      <c r="E111" s="663"/>
      <c r="F111" s="663"/>
      <c r="G111" s="726"/>
      <c r="H111" s="726"/>
      <c r="I111" s="726"/>
    </row>
    <row r="112" spans="1:9" s="148" customFormat="1" ht="12.75">
      <c r="A112" s="663"/>
      <c r="B112" s="724"/>
      <c r="C112" s="663"/>
      <c r="D112" s="663"/>
      <c r="E112" s="663"/>
      <c r="F112" s="663"/>
      <c r="G112" s="726"/>
      <c r="H112" s="726"/>
      <c r="I112" s="726"/>
    </row>
    <row r="113" spans="1:9" s="148" customFormat="1" ht="12.75">
      <c r="A113" s="663"/>
      <c r="B113" s="724"/>
      <c r="C113" s="663"/>
      <c r="D113" s="663"/>
      <c r="E113" s="663"/>
      <c r="F113" s="663"/>
      <c r="G113" s="726"/>
      <c r="H113" s="726"/>
      <c r="I113" s="726"/>
    </row>
    <row r="114" spans="1:9" s="148" customFormat="1" ht="12.75">
      <c r="A114" s="663"/>
      <c r="B114" s="724"/>
      <c r="C114" s="663"/>
      <c r="D114" s="663"/>
      <c r="E114" s="663"/>
      <c r="F114" s="663"/>
      <c r="G114" s="726"/>
      <c r="H114" s="726"/>
      <c r="I114" s="726"/>
    </row>
    <row r="115" spans="1:9" s="148" customFormat="1" ht="12.75">
      <c r="A115" s="663"/>
      <c r="B115" s="724"/>
      <c r="C115" s="663"/>
      <c r="D115" s="663"/>
      <c r="E115" s="663"/>
      <c r="F115" s="663"/>
      <c r="G115" s="726"/>
      <c r="H115" s="726"/>
      <c r="I115" s="726"/>
    </row>
    <row r="116" spans="1:9" s="148" customFormat="1" ht="12.75">
      <c r="A116" s="663"/>
      <c r="B116" s="758"/>
      <c r="C116" s="663"/>
      <c r="D116" s="663"/>
      <c r="E116" s="663"/>
      <c r="F116" s="663"/>
      <c r="G116" s="726"/>
      <c r="H116" s="726"/>
      <c r="I116" s="726"/>
    </row>
    <row r="117" spans="1:9" s="148" customFormat="1" ht="12.75">
      <c r="A117" s="663"/>
      <c r="B117" s="724"/>
      <c r="C117" s="663"/>
      <c r="D117" s="663"/>
      <c r="E117" s="663"/>
      <c r="F117" s="663"/>
      <c r="G117" s="726"/>
      <c r="H117" s="726"/>
      <c r="I117" s="726"/>
    </row>
    <row r="118" spans="1:9" s="148" customFormat="1" ht="12.75">
      <c r="A118" s="663"/>
      <c r="B118" s="758"/>
      <c r="C118" s="663"/>
      <c r="D118" s="663"/>
      <c r="E118" s="663"/>
      <c r="F118" s="663"/>
      <c r="G118" s="726"/>
      <c r="H118" s="726"/>
      <c r="I118" s="726"/>
    </row>
    <row r="119" spans="1:9" s="148" customFormat="1" ht="12.75">
      <c r="A119" s="663"/>
      <c r="B119" s="724"/>
      <c r="C119" s="663"/>
      <c r="D119" s="663"/>
      <c r="E119" s="663"/>
      <c r="F119" s="663"/>
      <c r="G119" s="726"/>
      <c r="H119" s="726"/>
      <c r="I119" s="726"/>
    </row>
    <row r="120" spans="1:9" s="148" customFormat="1" ht="12.75">
      <c r="A120" s="663"/>
      <c r="B120" s="758"/>
      <c r="C120" s="663"/>
      <c r="D120" s="663"/>
      <c r="E120" s="663"/>
      <c r="F120" s="663"/>
      <c r="G120" s="726"/>
      <c r="H120" s="726"/>
      <c r="I120" s="726"/>
    </row>
    <row r="121" spans="1:9" s="148" customFormat="1" ht="12.75">
      <c r="A121" s="663"/>
      <c r="B121" s="724"/>
      <c r="C121" s="663"/>
      <c r="D121" s="663"/>
      <c r="E121" s="663"/>
      <c r="F121" s="663"/>
      <c r="G121" s="726"/>
      <c r="H121" s="726"/>
      <c r="I121" s="726"/>
    </row>
    <row r="122" spans="1:9" s="148" customFormat="1" ht="12.75">
      <c r="A122" s="663"/>
      <c r="B122" s="758"/>
      <c r="C122" s="663"/>
      <c r="D122" s="663"/>
      <c r="E122" s="663"/>
      <c r="F122" s="663"/>
      <c r="G122" s="726"/>
      <c r="H122" s="726"/>
      <c r="I122" s="726"/>
    </row>
    <row r="123" spans="1:9" s="148" customFormat="1" ht="12.75">
      <c r="A123" s="663"/>
      <c r="B123" s="724"/>
      <c r="C123" s="663"/>
      <c r="D123" s="663"/>
      <c r="E123" s="663"/>
      <c r="F123" s="663"/>
      <c r="G123" s="726"/>
      <c r="H123" s="726"/>
      <c r="I123" s="726"/>
    </row>
    <row r="124" spans="1:9" s="148" customFormat="1" ht="12.75">
      <c r="A124" s="663"/>
      <c r="B124" s="758"/>
      <c r="C124" s="663"/>
      <c r="D124" s="663"/>
      <c r="E124" s="663"/>
      <c r="F124" s="663"/>
      <c r="G124" s="726"/>
      <c r="H124" s="726"/>
      <c r="I124" s="726"/>
    </row>
    <row r="125" spans="1:9" s="148" customFormat="1" ht="12.75">
      <c r="A125" s="663"/>
      <c r="B125" s="724"/>
      <c r="C125" s="663"/>
      <c r="D125" s="663"/>
      <c r="E125" s="663"/>
      <c r="F125" s="663"/>
      <c r="G125" s="726"/>
      <c r="H125" s="726"/>
      <c r="I125" s="726"/>
    </row>
    <row r="126" spans="1:9" s="148" customFormat="1" ht="12.75">
      <c r="A126" s="663"/>
      <c r="B126" s="758"/>
      <c r="C126" s="663"/>
      <c r="D126" s="663"/>
      <c r="E126" s="663"/>
      <c r="F126" s="663"/>
      <c r="G126" s="726"/>
      <c r="H126" s="726"/>
      <c r="I126" s="726"/>
    </row>
    <row r="127" spans="1:9" s="148" customFormat="1" ht="12.75">
      <c r="A127" s="663"/>
      <c r="B127" s="724"/>
      <c r="C127" s="663"/>
      <c r="D127" s="663"/>
      <c r="E127" s="663"/>
      <c r="F127" s="663"/>
      <c r="G127" s="726"/>
      <c r="H127" s="726"/>
      <c r="I127" s="726"/>
    </row>
    <row r="128" spans="1:9" s="148" customFormat="1" ht="12.75">
      <c r="A128" s="663"/>
      <c r="B128" s="758"/>
      <c r="C128" s="663"/>
      <c r="D128" s="663"/>
      <c r="E128" s="663"/>
      <c r="F128" s="663"/>
      <c r="G128" s="726"/>
      <c r="H128" s="726"/>
      <c r="I128" s="726"/>
    </row>
    <row r="129" spans="1:9" s="148" customFormat="1" ht="12.75">
      <c r="A129" s="663"/>
      <c r="B129" s="724"/>
      <c r="C129" s="663"/>
      <c r="D129" s="663"/>
      <c r="E129" s="663"/>
      <c r="F129" s="663"/>
      <c r="G129" s="726"/>
      <c r="H129" s="726"/>
      <c r="I129" s="726"/>
    </row>
    <row r="130" spans="1:9" s="148" customFormat="1" ht="12.75">
      <c r="A130" s="663"/>
      <c r="B130" s="724"/>
      <c r="C130" s="663"/>
      <c r="D130" s="663"/>
      <c r="E130" s="663"/>
      <c r="F130" s="663"/>
      <c r="G130" s="726"/>
      <c r="H130" s="726"/>
      <c r="I130" s="726"/>
    </row>
    <row r="131" spans="1:9" s="148" customFormat="1" ht="12.75">
      <c r="A131" s="663"/>
      <c r="B131" s="724"/>
      <c r="C131" s="663"/>
      <c r="D131" s="663"/>
      <c r="E131" s="663"/>
      <c r="F131" s="663"/>
      <c r="G131" s="726"/>
      <c r="H131" s="726"/>
      <c r="I131" s="726"/>
    </row>
    <row r="132" spans="1:9" s="148" customFormat="1" ht="12.75">
      <c r="A132" s="663"/>
      <c r="B132" s="724"/>
      <c r="C132" s="663"/>
      <c r="D132" s="663"/>
      <c r="E132" s="663"/>
      <c r="F132" s="663"/>
      <c r="G132" s="726"/>
      <c r="H132" s="726"/>
      <c r="I132" s="726"/>
    </row>
    <row r="133" spans="1:9" s="148" customFormat="1" ht="12.75">
      <c r="A133" s="663"/>
      <c r="B133" s="724"/>
      <c r="C133" s="663"/>
      <c r="D133" s="663"/>
      <c r="E133" s="663"/>
      <c r="F133" s="663"/>
      <c r="G133" s="726"/>
      <c r="H133" s="726"/>
      <c r="I133" s="726"/>
    </row>
    <row r="134" spans="1:9" s="148" customFormat="1" ht="12.75">
      <c r="A134" s="663"/>
      <c r="B134" s="758"/>
      <c r="C134" s="663"/>
      <c r="D134" s="663"/>
      <c r="E134" s="663"/>
      <c r="F134" s="663"/>
      <c r="G134" s="726"/>
      <c r="H134" s="726"/>
      <c r="I134" s="726"/>
    </row>
    <row r="135" spans="1:9" s="148" customFormat="1" ht="12.75">
      <c r="A135" s="663"/>
      <c r="B135" s="724"/>
      <c r="C135" s="663"/>
      <c r="D135" s="663"/>
      <c r="E135" s="663"/>
      <c r="F135" s="663"/>
      <c r="G135" s="726"/>
      <c r="H135" s="726"/>
      <c r="I135" s="726"/>
    </row>
    <row r="136" spans="1:9" s="148" customFormat="1" ht="12.75">
      <c r="A136" s="663"/>
      <c r="B136" s="724"/>
      <c r="C136" s="663"/>
      <c r="D136" s="663"/>
      <c r="E136" s="663"/>
      <c r="F136" s="663"/>
      <c r="G136" s="726"/>
      <c r="H136" s="726"/>
      <c r="I136" s="726"/>
    </row>
    <row r="137" spans="1:9" s="148" customFormat="1" ht="12.75">
      <c r="A137" s="663"/>
      <c r="B137" s="724"/>
      <c r="C137" s="663"/>
      <c r="D137" s="663"/>
      <c r="E137" s="663"/>
      <c r="F137" s="663"/>
      <c r="G137" s="726"/>
      <c r="H137" s="726"/>
      <c r="I137" s="726"/>
    </row>
    <row r="138" spans="1:9" s="148" customFormat="1" ht="12.75">
      <c r="A138" s="663"/>
      <c r="B138" s="724"/>
      <c r="C138" s="663"/>
      <c r="D138" s="663"/>
      <c r="E138" s="663"/>
      <c r="F138" s="663"/>
      <c r="G138" s="726"/>
      <c r="H138" s="726"/>
      <c r="I138" s="726"/>
    </row>
    <row r="139" spans="1:9" s="148" customFormat="1" ht="12.75">
      <c r="A139" s="663"/>
      <c r="B139" s="724"/>
      <c r="C139" s="663"/>
      <c r="D139" s="663"/>
      <c r="E139" s="663"/>
      <c r="F139" s="663"/>
      <c r="G139" s="726"/>
      <c r="H139" s="726"/>
      <c r="I139" s="726"/>
    </row>
    <row r="140" spans="1:9" s="148" customFormat="1" ht="12.75">
      <c r="A140" s="663"/>
      <c r="B140" s="724"/>
      <c r="C140" s="663"/>
      <c r="D140" s="663"/>
      <c r="E140" s="663"/>
      <c r="F140" s="663"/>
      <c r="G140" s="726"/>
      <c r="H140" s="726"/>
      <c r="I140" s="726"/>
    </row>
    <row r="141" spans="1:9" s="148" customFormat="1" ht="12.75">
      <c r="A141" s="663"/>
      <c r="B141" s="724"/>
      <c r="C141" s="663"/>
      <c r="D141" s="663"/>
      <c r="E141" s="663"/>
      <c r="F141" s="663"/>
      <c r="G141" s="726"/>
      <c r="H141" s="726"/>
      <c r="I141" s="726"/>
    </row>
    <row r="142" spans="1:9" s="148" customFormat="1" ht="12.75">
      <c r="A142" s="663"/>
      <c r="B142" s="724"/>
      <c r="C142" s="663"/>
      <c r="D142" s="663"/>
      <c r="E142" s="663"/>
      <c r="F142" s="663"/>
      <c r="G142" s="726"/>
      <c r="H142" s="726"/>
      <c r="I142" s="726"/>
    </row>
    <row r="143" spans="1:9" s="148" customFormat="1" ht="12.75">
      <c r="A143" s="663"/>
      <c r="B143" s="724"/>
      <c r="C143" s="663"/>
      <c r="D143" s="663"/>
      <c r="E143" s="663"/>
      <c r="F143" s="663"/>
      <c r="G143" s="726"/>
      <c r="H143" s="726"/>
      <c r="I143" s="726"/>
    </row>
    <row r="144" spans="1:9" s="148" customFormat="1" ht="12.75">
      <c r="A144" s="663"/>
      <c r="B144" s="724"/>
      <c r="C144" s="663"/>
      <c r="D144" s="663"/>
      <c r="E144" s="663"/>
      <c r="F144" s="663"/>
      <c r="G144" s="726"/>
      <c r="H144" s="726"/>
      <c r="I144" s="726"/>
    </row>
    <row r="145" spans="1:9" s="148" customFormat="1" ht="12.75">
      <c r="A145" s="663"/>
      <c r="B145" s="724"/>
      <c r="C145" s="663"/>
      <c r="D145" s="663"/>
      <c r="E145" s="663"/>
      <c r="F145" s="663"/>
      <c r="G145" s="726"/>
      <c r="H145" s="726"/>
      <c r="I145" s="726"/>
    </row>
    <row r="146" spans="1:9" s="148" customFormat="1" ht="12.75">
      <c r="A146" s="663"/>
      <c r="B146" s="724"/>
      <c r="C146" s="663"/>
      <c r="D146" s="663"/>
      <c r="E146" s="663"/>
      <c r="F146" s="663"/>
      <c r="G146" s="726"/>
      <c r="H146" s="726"/>
      <c r="I146" s="726"/>
    </row>
    <row r="147" spans="1:9" s="148" customFormat="1" ht="12.75">
      <c r="A147" s="663"/>
      <c r="B147" s="724"/>
      <c r="C147" s="663"/>
      <c r="D147" s="663"/>
      <c r="E147" s="663"/>
      <c r="F147" s="663"/>
      <c r="G147" s="726"/>
      <c r="H147" s="726"/>
      <c r="I147" s="726"/>
    </row>
    <row r="148" spans="1:9" s="148" customFormat="1" ht="12.75">
      <c r="A148" s="663"/>
      <c r="B148" s="724"/>
      <c r="C148" s="663"/>
      <c r="D148" s="663"/>
      <c r="E148" s="663"/>
      <c r="F148" s="663"/>
      <c r="G148" s="726"/>
      <c r="H148" s="726"/>
      <c r="I148" s="726"/>
    </row>
    <row r="149" spans="1:9" s="148" customFormat="1" ht="12.75">
      <c r="A149" s="663"/>
      <c r="B149" s="724"/>
      <c r="C149" s="663"/>
      <c r="D149" s="663"/>
      <c r="E149" s="663"/>
      <c r="F149" s="663"/>
      <c r="G149" s="726"/>
      <c r="H149" s="726"/>
      <c r="I149" s="726"/>
    </row>
    <row r="150" spans="1:9" s="148" customFormat="1" ht="12.75">
      <c r="A150" s="663"/>
      <c r="B150" s="724"/>
      <c r="C150" s="663"/>
      <c r="D150" s="663"/>
      <c r="E150" s="663"/>
      <c r="F150" s="663"/>
      <c r="G150" s="726"/>
      <c r="H150" s="726"/>
      <c r="I150" s="726"/>
    </row>
    <row r="151" spans="1:9" s="148" customFormat="1" ht="12.75">
      <c r="A151" s="663"/>
      <c r="B151" s="724"/>
      <c r="C151" s="663"/>
      <c r="D151" s="663"/>
      <c r="E151" s="663"/>
      <c r="F151" s="663"/>
      <c r="G151" s="726"/>
      <c r="H151" s="726"/>
      <c r="I151" s="726"/>
    </row>
    <row r="152" spans="1:9" s="148" customFormat="1" ht="12.75">
      <c r="A152" s="663"/>
      <c r="B152" s="724"/>
      <c r="C152" s="663"/>
      <c r="D152" s="663"/>
      <c r="E152" s="663"/>
      <c r="F152" s="663"/>
      <c r="G152" s="726"/>
      <c r="H152" s="726"/>
      <c r="I152" s="726"/>
    </row>
    <row r="153" spans="1:9" s="148" customFormat="1" ht="12.75">
      <c r="A153" s="663"/>
      <c r="B153" s="724"/>
      <c r="C153" s="663"/>
      <c r="D153" s="663"/>
      <c r="E153" s="663"/>
      <c r="F153" s="663"/>
      <c r="G153" s="726"/>
      <c r="H153" s="726"/>
      <c r="I153" s="726"/>
    </row>
    <row r="154" spans="1:9" s="148" customFormat="1" ht="12.75">
      <c r="A154" s="663"/>
      <c r="B154" s="724"/>
      <c r="C154" s="663"/>
      <c r="D154" s="663"/>
      <c r="E154" s="663"/>
      <c r="F154" s="663"/>
      <c r="G154" s="726"/>
      <c r="H154" s="726"/>
      <c r="I154" s="726"/>
    </row>
    <row r="155" spans="1:9" s="148" customFormat="1" ht="12.75">
      <c r="A155" s="663"/>
      <c r="B155" s="724"/>
      <c r="C155" s="663"/>
      <c r="D155" s="663"/>
      <c r="E155" s="663"/>
      <c r="F155" s="663"/>
      <c r="G155" s="726"/>
      <c r="H155" s="726"/>
      <c r="I155" s="726"/>
    </row>
    <row r="156" spans="1:9" s="148" customFormat="1" ht="12.75">
      <c r="A156" s="663"/>
      <c r="B156" s="724"/>
      <c r="C156" s="663"/>
      <c r="D156" s="663"/>
      <c r="E156" s="663"/>
      <c r="F156" s="663"/>
      <c r="G156" s="726"/>
      <c r="H156" s="726"/>
      <c r="I156" s="726"/>
    </row>
    <row r="157" spans="1:9" s="148" customFormat="1" ht="12.75">
      <c r="A157" s="663"/>
      <c r="B157" s="724"/>
      <c r="C157" s="663"/>
      <c r="D157" s="663"/>
      <c r="E157" s="663"/>
      <c r="F157" s="663"/>
      <c r="G157" s="726"/>
      <c r="H157" s="726"/>
      <c r="I157" s="726"/>
    </row>
    <row r="158" spans="1:9" s="148" customFormat="1" ht="12.75">
      <c r="A158" s="663"/>
      <c r="B158" s="724"/>
      <c r="C158" s="663"/>
      <c r="D158" s="663"/>
      <c r="E158" s="663"/>
      <c r="F158" s="663"/>
      <c r="G158" s="726"/>
      <c r="H158" s="726"/>
      <c r="I158" s="726"/>
    </row>
    <row r="159" spans="1:9" s="148" customFormat="1" ht="12.75">
      <c r="A159" s="663"/>
      <c r="B159" s="724"/>
      <c r="C159" s="663"/>
      <c r="D159" s="663"/>
      <c r="E159" s="663"/>
      <c r="F159" s="663"/>
      <c r="G159" s="726"/>
      <c r="H159" s="726"/>
      <c r="I159" s="726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0" fitToWidth="1" horizontalDpi="600" verticalDpi="600" orientation="portrait" paperSize="9" scale="91" r:id="rId1"/>
  <headerFooter alignWithMargins="0">
    <oddFooter>&amp;C
&amp;R&amp;P
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69" customWidth="1"/>
    <col min="2" max="2" width="47.140625" style="674" customWidth="1"/>
    <col min="3" max="3" width="11.00390625" style="674" customWidth="1"/>
    <col min="4" max="4" width="10.8515625" style="674" customWidth="1"/>
    <col min="5" max="5" width="11.7109375" style="798" customWidth="1"/>
    <col min="6" max="6" width="12.00390625" style="674" customWidth="1"/>
    <col min="7" max="16384" width="9.140625" style="674" customWidth="1"/>
  </cols>
  <sheetData>
    <row r="1" spans="1:6" s="330" customFormat="1" ht="12">
      <c r="A1" s="760"/>
      <c r="E1" s="761"/>
      <c r="F1" s="762" t="s">
        <v>747</v>
      </c>
    </row>
    <row r="2" spans="1:6" s="330" customFormat="1" ht="17.25" customHeight="1">
      <c r="A2" s="763" t="s">
        <v>748</v>
      </c>
      <c r="B2" s="763"/>
      <c r="C2" s="763"/>
      <c r="D2" s="763"/>
      <c r="E2" s="763"/>
      <c r="F2" s="763"/>
    </row>
    <row r="3" spans="1:5" ht="17.25" customHeight="1">
      <c r="A3" s="435"/>
      <c r="B3" s="764"/>
      <c r="C3" s="765"/>
      <c r="D3" s="765"/>
      <c r="E3" s="766"/>
    </row>
    <row r="4" spans="1:6" ht="17.25" customHeight="1">
      <c r="A4" s="767" t="s">
        <v>749</v>
      </c>
      <c r="B4" s="767"/>
      <c r="C4" s="767"/>
      <c r="D4" s="767"/>
      <c r="E4" s="767"/>
      <c r="F4" s="767"/>
    </row>
    <row r="5" spans="1:7" s="328" customFormat="1" ht="12.75">
      <c r="A5" s="768" t="s">
        <v>417</v>
      </c>
      <c r="B5" s="768"/>
      <c r="C5" s="768"/>
      <c r="D5" s="768"/>
      <c r="E5" s="768"/>
      <c r="F5" s="768"/>
      <c r="G5" s="667"/>
    </row>
    <row r="6" spans="1:6" s="328" customFormat="1" ht="12.75">
      <c r="A6" s="769"/>
      <c r="E6" s="770"/>
      <c r="F6" s="771" t="s">
        <v>1232</v>
      </c>
    </row>
    <row r="7" spans="1:6" s="328" customFormat="1" ht="45.75" customHeight="1">
      <c r="A7" s="738" t="s">
        <v>1605</v>
      </c>
      <c r="B7" s="772" t="s">
        <v>1180</v>
      </c>
      <c r="C7" s="772" t="s">
        <v>418</v>
      </c>
      <c r="D7" s="772" t="s">
        <v>1234</v>
      </c>
      <c r="E7" s="773" t="s">
        <v>478</v>
      </c>
      <c r="F7" s="684" t="s">
        <v>1184</v>
      </c>
    </row>
    <row r="8" spans="1:6" s="328" customFormat="1" ht="12.75">
      <c r="A8" s="774" t="s">
        <v>750</v>
      </c>
      <c r="B8" s="774" t="s">
        <v>751</v>
      </c>
      <c r="C8" s="774" t="s">
        <v>752</v>
      </c>
      <c r="D8" s="774" t="s">
        <v>753</v>
      </c>
      <c r="E8" s="775" t="s">
        <v>754</v>
      </c>
      <c r="F8" s="774" t="s">
        <v>755</v>
      </c>
    </row>
    <row r="9" spans="1:6" s="328" customFormat="1" ht="12.75">
      <c r="A9" s="776" t="s">
        <v>756</v>
      </c>
      <c r="B9" s="776"/>
      <c r="C9" s="689">
        <v>50493357</v>
      </c>
      <c r="D9" s="689">
        <v>27375566</v>
      </c>
      <c r="E9" s="690">
        <v>54.21617342653609</v>
      </c>
      <c r="F9" s="689">
        <v>5561973</v>
      </c>
    </row>
    <row r="10" spans="1:6" s="328" customFormat="1" ht="12.75">
      <c r="A10" s="777"/>
      <c r="B10" s="778" t="s">
        <v>757</v>
      </c>
      <c r="C10" s="694">
        <v>18835492</v>
      </c>
      <c r="D10" s="694">
        <v>10159826</v>
      </c>
      <c r="E10" s="695">
        <v>53.93979621026092</v>
      </c>
      <c r="F10" s="694">
        <v>1732389</v>
      </c>
    </row>
    <row r="11" spans="1:6" s="328" customFormat="1" ht="12.75">
      <c r="A11" s="777"/>
      <c r="B11" s="779" t="s">
        <v>758</v>
      </c>
      <c r="C11" s="694">
        <v>2782240</v>
      </c>
      <c r="D11" s="694">
        <v>2099245</v>
      </c>
      <c r="E11" s="695">
        <v>75.45161452642475</v>
      </c>
      <c r="F11" s="694">
        <v>402192</v>
      </c>
    </row>
    <row r="12" spans="1:6" s="328" customFormat="1" ht="12.75">
      <c r="A12" s="777"/>
      <c r="B12" s="779" t="s">
        <v>783</v>
      </c>
      <c r="C12" s="694">
        <v>203494</v>
      </c>
      <c r="D12" s="694">
        <v>63308</v>
      </c>
      <c r="E12" s="695">
        <v>31.11049957246897</v>
      </c>
      <c r="F12" s="694">
        <v>13966</v>
      </c>
    </row>
    <row r="13" spans="1:6" s="328" customFormat="1" ht="30.75" customHeight="1">
      <c r="A13" s="777"/>
      <c r="B13" s="780" t="s">
        <v>759</v>
      </c>
      <c r="C13" s="694">
        <v>3823</v>
      </c>
      <c r="D13" s="694">
        <v>41748</v>
      </c>
      <c r="E13" s="695">
        <v>1092.021972273084</v>
      </c>
      <c r="F13" s="694">
        <v>9090</v>
      </c>
    </row>
    <row r="14" spans="1:6" s="328" customFormat="1" ht="27">
      <c r="A14" s="777"/>
      <c r="B14" s="780" t="s">
        <v>760</v>
      </c>
      <c r="C14" s="694">
        <v>5200</v>
      </c>
      <c r="D14" s="694">
        <v>4815</v>
      </c>
      <c r="E14" s="695">
        <v>92.59615384615385</v>
      </c>
      <c r="F14" s="694">
        <v>-81</v>
      </c>
    </row>
    <row r="15" spans="1:6" s="328" customFormat="1" ht="36.75" customHeight="1">
      <c r="A15" s="777"/>
      <c r="B15" s="780" t="s">
        <v>761</v>
      </c>
      <c r="C15" s="694">
        <v>19946269</v>
      </c>
      <c r="D15" s="694">
        <v>10441491</v>
      </c>
      <c r="E15" s="695">
        <v>52.34809076323999</v>
      </c>
      <c r="F15" s="694">
        <v>2184552</v>
      </c>
    </row>
    <row r="16" spans="1:6" s="328" customFormat="1" ht="46.5" customHeight="1">
      <c r="A16" s="781"/>
      <c r="B16" s="780" t="s">
        <v>762</v>
      </c>
      <c r="C16" s="694">
        <v>8257238</v>
      </c>
      <c r="D16" s="694">
        <v>4376795</v>
      </c>
      <c r="E16" s="695">
        <v>53.005557063996456</v>
      </c>
      <c r="F16" s="694">
        <v>1175367</v>
      </c>
    </row>
    <row r="17" spans="1:6" s="328" customFormat="1" ht="27">
      <c r="A17" s="781"/>
      <c r="B17" s="780" t="s">
        <v>763</v>
      </c>
      <c r="C17" s="694">
        <v>443787</v>
      </c>
      <c r="D17" s="694">
        <v>154173</v>
      </c>
      <c r="E17" s="695">
        <v>34.740314610387415</v>
      </c>
      <c r="F17" s="694">
        <v>37335</v>
      </c>
    </row>
    <row r="18" spans="1:6" s="328" customFormat="1" ht="32.25" customHeight="1">
      <c r="A18" s="782"/>
      <c r="B18" s="780" t="s">
        <v>764</v>
      </c>
      <c r="C18" s="694">
        <v>15814</v>
      </c>
      <c r="D18" s="694">
        <v>34165</v>
      </c>
      <c r="E18" s="695">
        <v>216.04274693309725</v>
      </c>
      <c r="F18" s="694">
        <v>7163</v>
      </c>
    </row>
    <row r="19" spans="1:6" s="328" customFormat="1" ht="16.5" customHeight="1">
      <c r="A19" s="776" t="s">
        <v>765</v>
      </c>
      <c r="B19" s="776"/>
      <c r="C19" s="783">
        <v>50493357</v>
      </c>
      <c r="D19" s="783">
        <v>27375566</v>
      </c>
      <c r="E19" s="784">
        <v>54.21617342653609</v>
      </c>
      <c r="F19" s="783">
        <v>5561973</v>
      </c>
    </row>
    <row r="20" spans="1:6" s="328" customFormat="1" ht="12.75">
      <c r="A20" s="776" t="s">
        <v>766</v>
      </c>
      <c r="B20" s="776"/>
      <c r="C20" s="689">
        <v>6570292</v>
      </c>
      <c r="D20" s="689">
        <v>2998728</v>
      </c>
      <c r="E20" s="690">
        <v>45.640711249971844</v>
      </c>
      <c r="F20" s="689">
        <v>414045</v>
      </c>
    </row>
    <row r="21" spans="1:6" s="328" customFormat="1" ht="12.75">
      <c r="A21" s="781" t="s">
        <v>561</v>
      </c>
      <c r="B21" s="785" t="s">
        <v>767</v>
      </c>
      <c r="C21" s="694">
        <v>6387884</v>
      </c>
      <c r="D21" s="694">
        <v>2908104</v>
      </c>
      <c r="E21" s="695">
        <v>45.52531010268815</v>
      </c>
      <c r="F21" s="694">
        <v>403596</v>
      </c>
    </row>
    <row r="22" spans="1:6" s="328" customFormat="1" ht="12.75">
      <c r="A22" s="781" t="s">
        <v>1405</v>
      </c>
      <c r="B22" s="786" t="s">
        <v>1765</v>
      </c>
      <c r="C22" s="694">
        <v>177348</v>
      </c>
      <c r="D22" s="694">
        <v>72741</v>
      </c>
      <c r="E22" s="695">
        <v>41.01596860410041</v>
      </c>
      <c r="F22" s="694">
        <v>9613</v>
      </c>
    </row>
    <row r="23" spans="1:6" s="328" customFormat="1" ht="32.25" customHeight="1">
      <c r="A23" s="781" t="s">
        <v>615</v>
      </c>
      <c r="B23" s="787" t="s">
        <v>768</v>
      </c>
      <c r="C23" s="694">
        <v>5060</v>
      </c>
      <c r="D23" s="694">
        <v>17883</v>
      </c>
      <c r="E23" s="695">
        <v>353.4189723320158</v>
      </c>
      <c r="F23" s="694">
        <v>836</v>
      </c>
    </row>
    <row r="24" spans="1:6" s="328" customFormat="1" ht="12.75">
      <c r="A24" s="776" t="s">
        <v>769</v>
      </c>
      <c r="B24" s="776"/>
      <c r="C24" s="689">
        <v>1934492</v>
      </c>
      <c r="D24" s="689">
        <v>1025011</v>
      </c>
      <c r="E24" s="690">
        <v>52.986055253782396</v>
      </c>
      <c r="F24" s="689">
        <v>36177</v>
      </c>
    </row>
    <row r="25" spans="1:6" s="328" customFormat="1" ht="12.75">
      <c r="A25" s="777" t="s">
        <v>770</v>
      </c>
      <c r="B25" s="785" t="s">
        <v>767</v>
      </c>
      <c r="C25" s="694">
        <v>1903366</v>
      </c>
      <c r="D25" s="694">
        <v>1001642</v>
      </c>
      <c r="E25" s="695">
        <v>52.624771063473865</v>
      </c>
      <c r="F25" s="694">
        <v>26411</v>
      </c>
    </row>
    <row r="26" spans="1:6" s="328" customFormat="1" ht="12.75">
      <c r="A26" s="777" t="s">
        <v>1405</v>
      </c>
      <c r="B26" s="786" t="s">
        <v>1765</v>
      </c>
      <c r="C26" s="694">
        <v>31126</v>
      </c>
      <c r="D26" s="694">
        <v>23369</v>
      </c>
      <c r="E26" s="695">
        <v>75.07871233052754</v>
      </c>
      <c r="F26" s="694">
        <v>9766</v>
      </c>
    </row>
    <row r="27" spans="1:6" s="328" customFormat="1" ht="12.75">
      <c r="A27" s="776" t="s">
        <v>771</v>
      </c>
      <c r="B27" s="776"/>
      <c r="C27" s="689">
        <v>27149660</v>
      </c>
      <c r="D27" s="689">
        <v>13862781</v>
      </c>
      <c r="E27" s="690">
        <v>51.0606062838356</v>
      </c>
      <c r="F27" s="689">
        <v>2983111</v>
      </c>
    </row>
    <row r="28" spans="1:6" s="328" customFormat="1" ht="12.75">
      <c r="A28" s="781" t="s">
        <v>561</v>
      </c>
      <c r="B28" s="785" t="s">
        <v>767</v>
      </c>
      <c r="C28" s="694">
        <v>4453385</v>
      </c>
      <c r="D28" s="694">
        <v>2198212</v>
      </c>
      <c r="E28" s="695">
        <v>49.36047523400739</v>
      </c>
      <c r="F28" s="694">
        <v>353161</v>
      </c>
    </row>
    <row r="29" spans="1:6" s="328" customFormat="1" ht="12.75">
      <c r="A29" s="781" t="s">
        <v>1405</v>
      </c>
      <c r="B29" s="786" t="s">
        <v>1765</v>
      </c>
      <c r="C29" s="694">
        <v>22542</v>
      </c>
      <c r="D29" s="694">
        <v>22199</v>
      </c>
      <c r="E29" s="695">
        <v>98.47839588324018</v>
      </c>
      <c r="F29" s="694">
        <v>4988</v>
      </c>
    </row>
    <row r="30" spans="1:6" s="328" customFormat="1" ht="12.75">
      <c r="A30" s="781" t="s">
        <v>563</v>
      </c>
      <c r="B30" s="786" t="s">
        <v>1590</v>
      </c>
      <c r="C30" s="694">
        <v>0</v>
      </c>
      <c r="D30" s="694">
        <v>9620</v>
      </c>
      <c r="E30" s="695">
        <v>0</v>
      </c>
      <c r="F30" s="694">
        <v>9620</v>
      </c>
    </row>
    <row r="31" spans="1:6" s="328" customFormat="1" ht="25.5">
      <c r="A31" s="781" t="s">
        <v>621</v>
      </c>
      <c r="B31" s="787" t="s">
        <v>772</v>
      </c>
      <c r="C31" s="694">
        <v>0</v>
      </c>
      <c r="D31" s="193">
        <v>0</v>
      </c>
      <c r="E31" s="695">
        <v>0</v>
      </c>
      <c r="F31" s="694">
        <v>0</v>
      </c>
    </row>
    <row r="32" spans="1:6" s="328" customFormat="1" ht="25.5">
      <c r="A32" s="781" t="s">
        <v>575</v>
      </c>
      <c r="B32" s="787" t="s">
        <v>773</v>
      </c>
      <c r="C32" s="694">
        <v>4000</v>
      </c>
      <c r="D32" s="694">
        <v>4000</v>
      </c>
      <c r="E32" s="695">
        <v>100</v>
      </c>
      <c r="F32" s="694">
        <v>0</v>
      </c>
    </row>
    <row r="33" spans="1:6" s="328" customFormat="1" ht="25.5">
      <c r="A33" s="781" t="s">
        <v>609</v>
      </c>
      <c r="B33" s="787" t="s">
        <v>774</v>
      </c>
      <c r="C33" s="694">
        <v>14146838</v>
      </c>
      <c r="D33" s="694">
        <v>7209216</v>
      </c>
      <c r="E33" s="695">
        <v>50.95991061748215</v>
      </c>
      <c r="F33" s="694">
        <v>1418462</v>
      </c>
    </row>
    <row r="34" spans="1:6" s="328" customFormat="1" ht="27.75" customHeight="1">
      <c r="A34" s="781" t="s">
        <v>575</v>
      </c>
      <c r="B34" s="787" t="s">
        <v>775</v>
      </c>
      <c r="C34" s="694">
        <v>8090876</v>
      </c>
      <c r="D34" s="694">
        <v>4269159</v>
      </c>
      <c r="E34" s="695">
        <v>52.765102320193755</v>
      </c>
      <c r="F34" s="694">
        <v>1155391</v>
      </c>
    </row>
    <row r="35" spans="1:6" s="328" customFormat="1" ht="15.75" customHeight="1">
      <c r="A35" s="781" t="s">
        <v>575</v>
      </c>
      <c r="B35" s="787" t="s">
        <v>776</v>
      </c>
      <c r="C35" s="694">
        <v>430939</v>
      </c>
      <c r="D35" s="694">
        <v>145549</v>
      </c>
      <c r="E35" s="695">
        <v>33.774849804728746</v>
      </c>
      <c r="F35" s="694">
        <v>36786</v>
      </c>
    </row>
    <row r="36" spans="1:6" s="328" customFormat="1" ht="15.75" customHeight="1">
      <c r="A36" s="781" t="s">
        <v>623</v>
      </c>
      <c r="B36" s="787" t="s">
        <v>777</v>
      </c>
      <c r="C36" s="694">
        <v>1080</v>
      </c>
      <c r="D36" s="694">
        <v>4826</v>
      </c>
      <c r="E36" s="695">
        <v>0</v>
      </c>
      <c r="F36" s="694">
        <v>4703</v>
      </c>
    </row>
    <row r="37" spans="1:6" s="328" customFormat="1" ht="19.5" customHeight="1">
      <c r="A37" s="788" t="s">
        <v>778</v>
      </c>
      <c r="B37" s="788"/>
      <c r="C37" s="689">
        <v>6002508</v>
      </c>
      <c r="D37" s="689">
        <v>3366938</v>
      </c>
      <c r="E37" s="690">
        <v>56.092186799251245</v>
      </c>
      <c r="F37" s="689">
        <v>705100</v>
      </c>
    </row>
    <row r="38" spans="1:6" s="328" customFormat="1" ht="12.75">
      <c r="A38" s="782" t="s">
        <v>561</v>
      </c>
      <c r="B38" s="785" t="s">
        <v>767</v>
      </c>
      <c r="C38" s="694">
        <v>9965</v>
      </c>
      <c r="D38" s="694">
        <v>10769</v>
      </c>
      <c r="E38" s="695">
        <v>108.06823883592574</v>
      </c>
      <c r="F38" s="694">
        <v>-85628</v>
      </c>
    </row>
    <row r="39" spans="1:6" s="328" customFormat="1" ht="15" customHeight="1">
      <c r="A39" s="781" t="s">
        <v>1405</v>
      </c>
      <c r="B39" s="786" t="s">
        <v>1765</v>
      </c>
      <c r="C39" s="694">
        <v>18256</v>
      </c>
      <c r="D39" s="694">
        <v>9468</v>
      </c>
      <c r="E39" s="695">
        <v>51.8624014022787</v>
      </c>
      <c r="F39" s="694">
        <v>3412</v>
      </c>
    </row>
    <row r="40" spans="1:6" s="328" customFormat="1" ht="25.5">
      <c r="A40" s="781" t="s">
        <v>609</v>
      </c>
      <c r="B40" s="787" t="s">
        <v>779</v>
      </c>
      <c r="C40" s="694">
        <v>5799431</v>
      </c>
      <c r="D40" s="694">
        <v>3232275</v>
      </c>
      <c r="E40" s="695">
        <v>55.73434704197705</v>
      </c>
      <c r="F40" s="694">
        <v>766090</v>
      </c>
    </row>
    <row r="41" spans="1:6" s="328" customFormat="1" ht="28.5" customHeight="1">
      <c r="A41" s="781" t="s">
        <v>575</v>
      </c>
      <c r="B41" s="787" t="s">
        <v>780</v>
      </c>
      <c r="C41" s="694">
        <v>166362</v>
      </c>
      <c r="D41" s="694">
        <v>107636</v>
      </c>
      <c r="E41" s="695">
        <v>64.69987136485496</v>
      </c>
      <c r="F41" s="694">
        <v>19976</v>
      </c>
    </row>
    <row r="42" spans="1:6" s="328" customFormat="1" ht="17.25" customHeight="1">
      <c r="A42" s="781" t="s">
        <v>575</v>
      </c>
      <c r="B42" s="787" t="s">
        <v>776</v>
      </c>
      <c r="C42" s="694">
        <v>1200</v>
      </c>
      <c r="D42" s="694">
        <v>2433</v>
      </c>
      <c r="E42" s="695">
        <v>202.75</v>
      </c>
      <c r="F42" s="694">
        <v>452</v>
      </c>
    </row>
    <row r="43" spans="1:6" s="328" customFormat="1" ht="15" customHeight="1">
      <c r="A43" s="781" t="s">
        <v>623</v>
      </c>
      <c r="B43" s="787" t="s">
        <v>777</v>
      </c>
      <c r="C43" s="694">
        <v>7294</v>
      </c>
      <c r="D43" s="694">
        <v>4357</v>
      </c>
      <c r="E43" s="695">
        <v>59.73402796819304</v>
      </c>
      <c r="F43" s="694">
        <v>798</v>
      </c>
    </row>
    <row r="44" spans="1:6" s="328" customFormat="1" ht="12.75">
      <c r="A44" s="788" t="s">
        <v>781</v>
      </c>
      <c r="B44" s="788"/>
      <c r="C44" s="689">
        <v>8836405</v>
      </c>
      <c r="D44" s="689">
        <v>6122108</v>
      </c>
      <c r="E44" s="690">
        <v>69.28279090874626</v>
      </c>
      <c r="F44" s="689">
        <v>1423540</v>
      </c>
    </row>
    <row r="45" spans="1:6" s="328" customFormat="1" ht="12.75">
      <c r="A45" s="781" t="s">
        <v>561</v>
      </c>
      <c r="B45" s="785" t="s">
        <v>767</v>
      </c>
      <c r="C45" s="694">
        <v>6080892</v>
      </c>
      <c r="D45" s="694">
        <v>4041099</v>
      </c>
      <c r="E45" s="695">
        <v>66.45569432905567</v>
      </c>
      <c r="F45" s="694">
        <v>1034849</v>
      </c>
    </row>
    <row r="46" spans="1:6" s="328" customFormat="1" ht="12.75">
      <c r="A46" s="781" t="s">
        <v>1405</v>
      </c>
      <c r="B46" s="786" t="s">
        <v>1765</v>
      </c>
      <c r="C46" s="694">
        <v>2532968</v>
      </c>
      <c r="D46" s="694">
        <v>1971468</v>
      </c>
      <c r="E46" s="695">
        <v>77.8323295043601</v>
      </c>
      <c r="F46" s="694">
        <v>374413</v>
      </c>
    </row>
    <row r="47" spans="1:6" s="328" customFormat="1" ht="12.75">
      <c r="A47" s="781" t="s">
        <v>563</v>
      </c>
      <c r="B47" s="786" t="s">
        <v>1590</v>
      </c>
      <c r="C47" s="694">
        <v>203494</v>
      </c>
      <c r="D47" s="694">
        <v>53688</v>
      </c>
      <c r="E47" s="695">
        <v>26.38308746203819</v>
      </c>
      <c r="F47" s="694">
        <v>4346</v>
      </c>
    </row>
    <row r="48" spans="1:6" s="328" customFormat="1" ht="25.5">
      <c r="A48" s="781" t="s">
        <v>621</v>
      </c>
      <c r="B48" s="787" t="s">
        <v>772</v>
      </c>
      <c r="C48" s="694">
        <v>3823</v>
      </c>
      <c r="D48" s="694">
        <v>41748</v>
      </c>
      <c r="E48" s="695">
        <v>1092.021972273084</v>
      </c>
      <c r="F48" s="694">
        <v>9090</v>
      </c>
    </row>
    <row r="49" spans="1:6" s="328" customFormat="1" ht="25.5">
      <c r="A49" s="781" t="s">
        <v>575</v>
      </c>
      <c r="B49" s="787" t="s">
        <v>773</v>
      </c>
      <c r="C49" s="694">
        <v>1200</v>
      </c>
      <c r="D49" s="694">
        <v>815</v>
      </c>
      <c r="E49" s="695">
        <v>67.91666666666667</v>
      </c>
      <c r="F49" s="694">
        <v>-81</v>
      </c>
    </row>
    <row r="50" spans="1:6" s="328" customFormat="1" ht="15.75" customHeight="1">
      <c r="A50" s="781" t="s">
        <v>575</v>
      </c>
      <c r="B50" s="787" t="s">
        <v>776</v>
      </c>
      <c r="C50" s="694">
        <v>11648</v>
      </c>
      <c r="D50" s="694">
        <v>6191</v>
      </c>
      <c r="E50" s="695">
        <v>53.150755494505496</v>
      </c>
      <c r="F50" s="694">
        <v>97</v>
      </c>
    </row>
    <row r="51" spans="1:6" s="328" customFormat="1" ht="15" customHeight="1">
      <c r="A51" s="781" t="s">
        <v>623</v>
      </c>
      <c r="B51" s="787" t="s">
        <v>782</v>
      </c>
      <c r="C51" s="694">
        <v>2380</v>
      </c>
      <c r="D51" s="694">
        <v>7099</v>
      </c>
      <c r="E51" s="695">
        <v>298.2773109243698</v>
      </c>
      <c r="F51" s="694">
        <v>826</v>
      </c>
    </row>
    <row r="52" spans="1:6" s="328" customFormat="1" ht="25.5" customHeight="1">
      <c r="A52" s="789"/>
      <c r="B52" s="789"/>
      <c r="C52" s="789"/>
      <c r="D52" s="789"/>
      <c r="E52" s="789"/>
      <c r="F52" s="789"/>
    </row>
    <row r="53" spans="1:6" s="328" customFormat="1" ht="25.5" customHeight="1">
      <c r="A53" s="790"/>
      <c r="B53" s="790"/>
      <c r="C53" s="790"/>
      <c r="D53" s="790"/>
      <c r="E53" s="790"/>
      <c r="F53" s="790"/>
    </row>
    <row r="54" spans="1:6" s="328" customFormat="1" ht="25.5" customHeight="1">
      <c r="A54" s="790"/>
      <c r="B54" s="790"/>
      <c r="C54" s="790"/>
      <c r="D54" s="790"/>
      <c r="E54" s="790"/>
      <c r="F54" s="790"/>
    </row>
    <row r="55" spans="1:6" s="328" customFormat="1" ht="25.5" customHeight="1">
      <c r="A55" s="790"/>
      <c r="B55" s="790"/>
      <c r="C55" s="790"/>
      <c r="D55" s="790"/>
      <c r="E55" s="790"/>
      <c r="F55" s="790"/>
    </row>
    <row r="56" spans="1:6" s="328" customFormat="1" ht="25.5" customHeight="1">
      <c r="A56" s="790"/>
      <c r="B56" s="790"/>
      <c r="C56" s="790"/>
      <c r="D56" s="790"/>
      <c r="E56" s="790"/>
      <c r="F56" s="790"/>
    </row>
    <row r="57" spans="1:6" s="328" customFormat="1" ht="12.75">
      <c r="A57" s="596"/>
      <c r="B57" s="596"/>
      <c r="C57" s="596"/>
      <c r="D57" s="596"/>
      <c r="E57" s="596"/>
      <c r="F57" s="596"/>
    </row>
    <row r="58" spans="2:5" s="791" customFormat="1" ht="15.75">
      <c r="B58" s="707"/>
      <c r="C58" s="601"/>
      <c r="D58" s="601"/>
      <c r="E58" s="792"/>
    </row>
    <row r="59" spans="2:8" s="328" customFormat="1" ht="15.75">
      <c r="B59" s="42"/>
      <c r="D59" s="314"/>
      <c r="E59" s="793"/>
      <c r="F59" s="764"/>
      <c r="G59" s="667"/>
      <c r="H59" s="667"/>
    </row>
    <row r="60" spans="1:6" s="791" customFormat="1" ht="17.25" customHeight="1">
      <c r="A60" s="707" t="s">
        <v>1224</v>
      </c>
      <c r="C60" s="328"/>
      <c r="D60" s="314"/>
      <c r="E60" s="793"/>
      <c r="F60" s="764" t="s">
        <v>1225</v>
      </c>
    </row>
    <row r="61" spans="1:5" s="791" customFormat="1" ht="17.25" customHeight="1">
      <c r="A61" s="678"/>
      <c r="B61" s="678"/>
      <c r="C61" s="678"/>
      <c r="E61" s="794"/>
    </row>
    <row r="62" spans="1:5" s="791" customFormat="1" ht="17.25" customHeight="1">
      <c r="A62" s="678"/>
      <c r="B62" s="678"/>
      <c r="C62" s="678"/>
      <c r="E62" s="794"/>
    </row>
    <row r="63" spans="1:5" s="791" customFormat="1" ht="17.25" customHeight="1">
      <c r="A63" s="678"/>
      <c r="B63" s="678"/>
      <c r="C63" s="678"/>
      <c r="E63" s="794"/>
    </row>
    <row r="64" spans="1:5" s="791" customFormat="1" ht="17.25" customHeight="1">
      <c r="A64" s="678"/>
      <c r="B64" s="678"/>
      <c r="C64" s="678"/>
      <c r="E64" s="794"/>
    </row>
    <row r="65" spans="1:5" s="791" customFormat="1" ht="17.25" customHeight="1">
      <c r="A65" s="678"/>
      <c r="B65" s="678"/>
      <c r="C65" s="678"/>
      <c r="E65" s="794"/>
    </row>
    <row r="66" spans="1:5" s="791" customFormat="1" ht="17.25" customHeight="1">
      <c r="A66" s="678"/>
      <c r="B66" s="678"/>
      <c r="C66" s="678"/>
      <c r="E66" s="794"/>
    </row>
    <row r="67" spans="1:5" s="791" customFormat="1" ht="17.25" customHeight="1">
      <c r="A67" s="678"/>
      <c r="B67" s="678"/>
      <c r="C67" s="678"/>
      <c r="E67" s="794"/>
    </row>
    <row r="68" spans="1:5" s="791" customFormat="1" ht="17.25" customHeight="1">
      <c r="A68" s="678"/>
      <c r="B68" s="678"/>
      <c r="C68" s="678"/>
      <c r="E68" s="794"/>
    </row>
    <row r="69" spans="1:5" s="791" customFormat="1" ht="17.25" customHeight="1">
      <c r="A69" s="678"/>
      <c r="B69" s="678"/>
      <c r="C69" s="678"/>
      <c r="E69" s="794"/>
    </row>
    <row r="70" spans="1:5" s="791" customFormat="1" ht="17.25" customHeight="1">
      <c r="A70" s="678"/>
      <c r="B70" s="678"/>
      <c r="C70" s="678"/>
      <c r="E70" s="794"/>
    </row>
    <row r="71" spans="1:5" s="791" customFormat="1" ht="17.25" customHeight="1">
      <c r="A71" s="678"/>
      <c r="B71" s="678"/>
      <c r="C71" s="678"/>
      <c r="E71" s="794"/>
    </row>
    <row r="72" spans="1:5" s="791" customFormat="1" ht="17.25" customHeight="1">
      <c r="A72" s="678"/>
      <c r="B72" s="678"/>
      <c r="C72" s="678"/>
      <c r="E72" s="794"/>
    </row>
    <row r="73" spans="1:5" s="791" customFormat="1" ht="17.25" customHeight="1">
      <c r="A73" s="678"/>
      <c r="B73" s="678"/>
      <c r="C73" s="678"/>
      <c r="E73" s="794"/>
    </row>
    <row r="74" spans="1:5" s="791" customFormat="1" ht="17.25" customHeight="1">
      <c r="A74" s="678"/>
      <c r="B74" s="678"/>
      <c r="C74" s="678"/>
      <c r="E74" s="794"/>
    </row>
    <row r="75" spans="1:5" s="791" customFormat="1" ht="17.25" customHeight="1">
      <c r="A75" s="678"/>
      <c r="B75" s="678"/>
      <c r="C75" s="678"/>
      <c r="D75" s="678"/>
      <c r="E75" s="795"/>
    </row>
    <row r="76" spans="1:5" s="791" customFormat="1" ht="17.25" customHeight="1">
      <c r="A76" s="678"/>
      <c r="B76" s="678"/>
      <c r="C76" s="678"/>
      <c r="D76" s="678"/>
      <c r="E76" s="795"/>
    </row>
    <row r="77" spans="2:5" s="791" customFormat="1" ht="17.25" customHeight="1">
      <c r="B77" s="678"/>
      <c r="C77" s="678"/>
      <c r="D77" s="678"/>
      <c r="E77" s="795"/>
    </row>
    <row r="78" spans="2:5" s="791" customFormat="1" ht="17.25" customHeight="1">
      <c r="B78" s="678"/>
      <c r="C78" s="678"/>
      <c r="D78" s="678"/>
      <c r="E78" s="795"/>
    </row>
    <row r="79" spans="1:5" s="312" customFormat="1" ht="17.25" customHeight="1">
      <c r="A79" s="604"/>
      <c r="B79" s="605"/>
      <c r="C79" s="606"/>
      <c r="D79" s="328"/>
      <c r="E79" s="796"/>
    </row>
    <row r="80" spans="1:5" s="328" customFormat="1" ht="12.75">
      <c r="A80" s="769"/>
      <c r="E80" s="770"/>
    </row>
    <row r="81" spans="1:5" s="328" customFormat="1" ht="12.75">
      <c r="A81" s="769"/>
      <c r="E81" s="770"/>
    </row>
    <row r="82" spans="1:5" s="328" customFormat="1" ht="12.75">
      <c r="A82" s="769"/>
      <c r="E82" s="770"/>
    </row>
    <row r="83" spans="1:5" s="328" customFormat="1" ht="12.75">
      <c r="A83" s="769"/>
      <c r="E83" s="770"/>
    </row>
    <row r="84" spans="1:5" s="328" customFormat="1" ht="12.75">
      <c r="A84" s="678" t="s">
        <v>473</v>
      </c>
      <c r="E84" s="770"/>
    </row>
    <row r="85" spans="1:5" s="328" customFormat="1" ht="12.75">
      <c r="A85" s="797" t="s">
        <v>1227</v>
      </c>
      <c r="E85" s="770"/>
    </row>
  </sheetData>
  <mergeCells count="12">
    <mergeCell ref="A57:F57"/>
    <mergeCell ref="A4:F4"/>
    <mergeCell ref="A5:F5"/>
    <mergeCell ref="A52:F52"/>
    <mergeCell ref="A2:F2"/>
    <mergeCell ref="A27:B27"/>
    <mergeCell ref="A37:B37"/>
    <mergeCell ref="A44:B44"/>
    <mergeCell ref="A9:B9"/>
    <mergeCell ref="A19:B19"/>
    <mergeCell ref="A20:B20"/>
    <mergeCell ref="A24:B24"/>
  </mergeCells>
  <printOptions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99" customWidth="1"/>
    <col min="2" max="2" width="43.28125" style="674" customWidth="1"/>
    <col min="3" max="3" width="11.00390625" style="674" customWidth="1"/>
    <col min="4" max="4" width="10.8515625" style="674" customWidth="1"/>
    <col min="5" max="5" width="11.7109375" style="835" customWidth="1"/>
    <col min="6" max="6" width="11.28125" style="674" customWidth="1"/>
    <col min="7" max="16384" width="9.140625" style="674" customWidth="1"/>
  </cols>
  <sheetData>
    <row r="1" spans="1:6" s="328" customFormat="1" ht="12.75">
      <c r="A1" s="799"/>
      <c r="E1" s="800"/>
      <c r="F1" s="314" t="s">
        <v>784</v>
      </c>
    </row>
    <row r="2" spans="1:5" s="328" customFormat="1" ht="17.25" customHeight="1">
      <c r="A2" s="801"/>
      <c r="C2" s="802" t="s">
        <v>1697</v>
      </c>
      <c r="D2" s="803"/>
      <c r="E2" s="804"/>
    </row>
    <row r="3" spans="1:5" ht="17.25" customHeight="1">
      <c r="A3" s="805"/>
      <c r="B3" s="806"/>
      <c r="C3" s="707"/>
      <c r="D3" s="807"/>
      <c r="E3" s="808"/>
    </row>
    <row r="4" spans="1:5" ht="17.25" customHeight="1">
      <c r="A4" s="805"/>
      <c r="B4" s="809" t="s">
        <v>785</v>
      </c>
      <c r="C4" s="809"/>
      <c r="D4" s="810"/>
      <c r="E4" s="811"/>
    </row>
    <row r="5" spans="1:6" s="328" customFormat="1" ht="17.25" customHeight="1">
      <c r="A5" s="801"/>
      <c r="B5" s="812" t="s">
        <v>417</v>
      </c>
      <c r="D5" s="813"/>
      <c r="E5" s="814"/>
      <c r="F5" s="813"/>
    </row>
    <row r="6" spans="1:6" s="328" customFormat="1" ht="12.75">
      <c r="A6" s="799"/>
      <c r="E6" s="800"/>
      <c r="F6" s="771" t="s">
        <v>1232</v>
      </c>
    </row>
    <row r="7" spans="1:6" s="328" customFormat="1" ht="45.75" customHeight="1">
      <c r="A7" s="738" t="s">
        <v>1605</v>
      </c>
      <c r="B7" s="772" t="s">
        <v>1180</v>
      </c>
      <c r="C7" s="772" t="s">
        <v>418</v>
      </c>
      <c r="D7" s="772" t="s">
        <v>1234</v>
      </c>
      <c r="E7" s="815" t="s">
        <v>786</v>
      </c>
      <c r="F7" s="684" t="s">
        <v>1184</v>
      </c>
    </row>
    <row r="8" spans="1:6" s="328" customFormat="1" ht="12.75">
      <c r="A8" s="738" t="s">
        <v>750</v>
      </c>
      <c r="B8" s="738" t="s">
        <v>751</v>
      </c>
      <c r="C8" s="738" t="s">
        <v>752</v>
      </c>
      <c r="D8" s="738" t="s">
        <v>753</v>
      </c>
      <c r="E8" s="738" t="s">
        <v>754</v>
      </c>
      <c r="F8" s="738" t="s">
        <v>755</v>
      </c>
    </row>
    <row r="9" spans="1:6" s="328" customFormat="1" ht="25.5">
      <c r="A9" s="816" t="s">
        <v>787</v>
      </c>
      <c r="B9" s="779" t="s">
        <v>802</v>
      </c>
      <c r="C9" s="643">
        <v>65547689</v>
      </c>
      <c r="D9" s="643">
        <v>25215882</v>
      </c>
      <c r="E9" s="817">
        <v>38.469521023082905</v>
      </c>
      <c r="F9" s="643">
        <v>5756758</v>
      </c>
    </row>
    <row r="10" spans="1:6" s="328" customFormat="1" ht="15.75" customHeight="1">
      <c r="A10" s="818" t="s">
        <v>788</v>
      </c>
      <c r="B10" s="779" t="s">
        <v>766</v>
      </c>
      <c r="C10" s="689">
        <v>13777847</v>
      </c>
      <c r="D10" s="689">
        <v>4884195</v>
      </c>
      <c r="E10" s="817">
        <v>35.44962431358107</v>
      </c>
      <c r="F10" s="689">
        <v>592326</v>
      </c>
    </row>
    <row r="11" spans="1:6" s="328" customFormat="1" ht="15.75" customHeight="1">
      <c r="A11" s="818"/>
      <c r="B11" s="786" t="s">
        <v>789</v>
      </c>
      <c r="C11" s="694">
        <v>13757625</v>
      </c>
      <c r="D11" s="694">
        <v>4845161</v>
      </c>
      <c r="E11" s="819">
        <v>35.21800456110702</v>
      </c>
      <c r="F11" s="694">
        <v>590919</v>
      </c>
    </row>
    <row r="12" spans="1:6" s="328" customFormat="1" ht="15.75" customHeight="1">
      <c r="A12" s="818"/>
      <c r="B12" s="786" t="s">
        <v>790</v>
      </c>
      <c r="C12" s="694">
        <v>20222</v>
      </c>
      <c r="D12" s="694">
        <v>39034</v>
      </c>
      <c r="E12" s="819">
        <v>193.0273959054495</v>
      </c>
      <c r="F12" s="694">
        <v>1407</v>
      </c>
    </row>
    <row r="13" spans="1:6" s="328" customFormat="1" ht="15.75" customHeight="1">
      <c r="A13" s="818" t="s">
        <v>791</v>
      </c>
      <c r="B13" s="779" t="s">
        <v>769</v>
      </c>
      <c r="C13" s="689">
        <v>2727396</v>
      </c>
      <c r="D13" s="689">
        <v>830067</v>
      </c>
      <c r="E13" s="817">
        <v>30.434414364470726</v>
      </c>
      <c r="F13" s="689">
        <v>201728</v>
      </c>
    </row>
    <row r="14" spans="1:6" s="328" customFormat="1" ht="15.75" customHeight="1">
      <c r="A14" s="818"/>
      <c r="B14" s="786" t="s">
        <v>789</v>
      </c>
      <c r="C14" s="694">
        <v>2727396</v>
      </c>
      <c r="D14" s="694">
        <v>830067</v>
      </c>
      <c r="E14" s="819">
        <v>30.434414364470726</v>
      </c>
      <c r="F14" s="694">
        <v>201728</v>
      </c>
    </row>
    <row r="15" spans="1:6" s="328" customFormat="1" ht="15.75" customHeight="1">
      <c r="A15" s="818"/>
      <c r="B15" s="786" t="s">
        <v>790</v>
      </c>
      <c r="C15" s="694">
        <v>0</v>
      </c>
      <c r="D15" s="694">
        <v>0</v>
      </c>
      <c r="E15" s="819">
        <v>0</v>
      </c>
      <c r="F15" s="694">
        <v>0</v>
      </c>
    </row>
    <row r="16" spans="1:6" s="328" customFormat="1" ht="15.75" customHeight="1">
      <c r="A16" s="818" t="s">
        <v>792</v>
      </c>
      <c r="B16" s="779" t="s">
        <v>771</v>
      </c>
      <c r="C16" s="689">
        <v>31403247</v>
      </c>
      <c r="D16" s="689">
        <v>11848972</v>
      </c>
      <c r="E16" s="817">
        <v>37.73167787394724</v>
      </c>
      <c r="F16" s="689">
        <v>3385267</v>
      </c>
    </row>
    <row r="17" spans="1:6" s="328" customFormat="1" ht="15.75" customHeight="1">
      <c r="A17" s="818"/>
      <c r="B17" s="786" t="s">
        <v>789</v>
      </c>
      <c r="C17" s="694">
        <v>22418932</v>
      </c>
      <c r="D17" s="694">
        <v>7320819</v>
      </c>
      <c r="E17" s="819">
        <v>32.65462868614794</v>
      </c>
      <c r="F17" s="694">
        <v>2218824</v>
      </c>
    </row>
    <row r="18" spans="1:6" s="328" customFormat="1" ht="15.75" customHeight="1">
      <c r="A18" s="818"/>
      <c r="B18" s="786" t="s">
        <v>790</v>
      </c>
      <c r="C18" s="694">
        <v>8984315</v>
      </c>
      <c r="D18" s="694">
        <v>4528153</v>
      </c>
      <c r="E18" s="819">
        <v>50.40064824085086</v>
      </c>
      <c r="F18" s="694">
        <v>1166443</v>
      </c>
    </row>
    <row r="19" spans="1:6" s="328" customFormat="1" ht="15.75" customHeight="1">
      <c r="A19" s="818" t="s">
        <v>793</v>
      </c>
      <c r="B19" s="820" t="s">
        <v>794</v>
      </c>
      <c r="C19" s="689">
        <v>6115009</v>
      </c>
      <c r="D19" s="689">
        <v>3241472</v>
      </c>
      <c r="E19" s="817">
        <v>53.0084583685813</v>
      </c>
      <c r="F19" s="689">
        <v>667910</v>
      </c>
    </row>
    <row r="20" spans="1:6" s="328" customFormat="1" ht="15.75" customHeight="1">
      <c r="A20" s="818"/>
      <c r="B20" s="786" t="s">
        <v>789</v>
      </c>
      <c r="C20" s="694">
        <v>5913868</v>
      </c>
      <c r="D20" s="694">
        <v>3120018</v>
      </c>
      <c r="E20" s="819">
        <v>52.75765370481722</v>
      </c>
      <c r="F20" s="694">
        <v>644819</v>
      </c>
    </row>
    <row r="21" spans="1:6" s="328" customFormat="1" ht="15.75" customHeight="1">
      <c r="A21" s="818"/>
      <c r="B21" s="786" t="s">
        <v>790</v>
      </c>
      <c r="C21" s="694">
        <v>201141</v>
      </c>
      <c r="D21" s="694">
        <v>121454</v>
      </c>
      <c r="E21" s="819">
        <v>60.38251773631432</v>
      </c>
      <c r="F21" s="694">
        <v>23091</v>
      </c>
    </row>
    <row r="22" spans="1:6" s="328" customFormat="1" ht="15.75" customHeight="1">
      <c r="A22" s="818" t="s">
        <v>795</v>
      </c>
      <c r="B22" s="820" t="s">
        <v>781</v>
      </c>
      <c r="C22" s="689">
        <v>11524190</v>
      </c>
      <c r="D22" s="689">
        <v>4411176</v>
      </c>
      <c r="E22" s="817">
        <v>38.27753620861857</v>
      </c>
      <c r="F22" s="689">
        <v>909527</v>
      </c>
    </row>
    <row r="23" spans="1:6" s="328" customFormat="1" ht="15.75" customHeight="1">
      <c r="A23" s="818"/>
      <c r="B23" s="786" t="s">
        <v>789</v>
      </c>
      <c r="C23" s="694">
        <v>11462289</v>
      </c>
      <c r="D23" s="694">
        <v>4389029</v>
      </c>
      <c r="E23" s="819">
        <v>38.291034190465794</v>
      </c>
      <c r="F23" s="694">
        <v>907866</v>
      </c>
    </row>
    <row r="24" spans="1:7" s="328" customFormat="1" ht="15.75" customHeight="1">
      <c r="A24" s="818"/>
      <c r="B24" s="786" t="s">
        <v>790</v>
      </c>
      <c r="C24" s="694">
        <v>61901</v>
      </c>
      <c r="D24" s="694">
        <v>22147</v>
      </c>
      <c r="E24" s="819">
        <v>35.77809728437343</v>
      </c>
      <c r="F24" s="694">
        <v>1661</v>
      </c>
      <c r="G24" s="45"/>
    </row>
    <row r="25" spans="1:6" s="328" customFormat="1" ht="15.75" customHeight="1">
      <c r="A25" s="818"/>
      <c r="B25" s="786"/>
      <c r="C25" s="694"/>
      <c r="D25" s="694"/>
      <c r="E25" s="817"/>
      <c r="F25" s="694"/>
    </row>
    <row r="26" spans="1:6" s="328" customFormat="1" ht="15.75" customHeight="1">
      <c r="A26" s="816" t="s">
        <v>796</v>
      </c>
      <c r="B26" s="697" t="s">
        <v>797</v>
      </c>
      <c r="C26" s="689">
        <v>65547689</v>
      </c>
      <c r="D26" s="689">
        <v>25215882</v>
      </c>
      <c r="E26" s="817">
        <v>38.469521023082905</v>
      </c>
      <c r="F26" s="689">
        <v>5756758</v>
      </c>
    </row>
    <row r="27" spans="1:6" s="328" customFormat="1" ht="15.75" customHeight="1">
      <c r="A27" s="821" t="s">
        <v>798</v>
      </c>
      <c r="B27" s="697" t="s">
        <v>799</v>
      </c>
      <c r="C27" s="689">
        <v>56280110</v>
      </c>
      <c r="D27" s="689">
        <v>20505094</v>
      </c>
      <c r="E27" s="817">
        <v>36.43399773028162</v>
      </c>
      <c r="F27" s="689">
        <v>4564156</v>
      </c>
    </row>
    <row r="28" spans="1:7" s="328" customFormat="1" ht="15.75" customHeight="1">
      <c r="A28" s="822" t="s">
        <v>1667</v>
      </c>
      <c r="B28" s="823" t="s">
        <v>642</v>
      </c>
      <c r="C28" s="694">
        <v>6613281</v>
      </c>
      <c r="D28" s="694">
        <v>2275258</v>
      </c>
      <c r="E28" s="819">
        <v>34.404375074943886</v>
      </c>
      <c r="F28" s="694">
        <v>444780</v>
      </c>
      <c r="G28" s="667"/>
    </row>
    <row r="29" spans="1:7" s="328" customFormat="1" ht="15.75" customHeight="1">
      <c r="A29" s="822" t="s">
        <v>1669</v>
      </c>
      <c r="B29" s="822" t="s">
        <v>1670</v>
      </c>
      <c r="C29" s="694">
        <v>1100</v>
      </c>
      <c r="D29" s="694">
        <v>345</v>
      </c>
      <c r="E29" s="819">
        <v>31.363636363636367</v>
      </c>
      <c r="F29" s="694">
        <v>-20</v>
      </c>
      <c r="G29" s="667"/>
    </row>
    <row r="30" spans="1:7" s="328" customFormat="1" ht="15.75" customHeight="1">
      <c r="A30" s="822" t="s">
        <v>1671</v>
      </c>
      <c r="B30" s="822" t="s">
        <v>1672</v>
      </c>
      <c r="C30" s="694">
        <v>225198</v>
      </c>
      <c r="D30" s="694">
        <v>98484</v>
      </c>
      <c r="E30" s="819">
        <v>43.73218234620201</v>
      </c>
      <c r="F30" s="694">
        <v>17332</v>
      </c>
      <c r="G30" s="667"/>
    </row>
    <row r="31" spans="1:7" s="328" customFormat="1" ht="15.75" customHeight="1">
      <c r="A31" s="822" t="s">
        <v>1673</v>
      </c>
      <c r="B31" s="822" t="s">
        <v>1674</v>
      </c>
      <c r="C31" s="694">
        <v>1221148</v>
      </c>
      <c r="D31" s="694">
        <v>540875</v>
      </c>
      <c r="E31" s="819">
        <v>44.2923380294608</v>
      </c>
      <c r="F31" s="694">
        <v>58437</v>
      </c>
      <c r="G31" s="667"/>
    </row>
    <row r="32" spans="1:7" s="328" customFormat="1" ht="15.75" customHeight="1">
      <c r="A32" s="822" t="s">
        <v>1675</v>
      </c>
      <c r="B32" s="822" t="s">
        <v>1676</v>
      </c>
      <c r="C32" s="694">
        <v>1382836</v>
      </c>
      <c r="D32" s="694">
        <v>939730</v>
      </c>
      <c r="E32" s="819">
        <v>67.95672082589692</v>
      </c>
      <c r="F32" s="694">
        <v>36290</v>
      </c>
      <c r="G32" s="667"/>
    </row>
    <row r="33" spans="1:7" s="328" customFormat="1" ht="15.75" customHeight="1">
      <c r="A33" s="822" t="s">
        <v>1677</v>
      </c>
      <c r="B33" s="822" t="s">
        <v>1678</v>
      </c>
      <c r="C33" s="694">
        <v>432442</v>
      </c>
      <c r="D33" s="694">
        <v>183926</v>
      </c>
      <c r="E33" s="819">
        <v>42.53194648068411</v>
      </c>
      <c r="F33" s="694">
        <v>39645</v>
      </c>
      <c r="G33" s="667"/>
    </row>
    <row r="34" spans="1:7" s="328" customFormat="1" ht="15.75" customHeight="1">
      <c r="A34" s="822" t="s">
        <v>1679</v>
      </c>
      <c r="B34" s="822" t="s">
        <v>1680</v>
      </c>
      <c r="C34" s="694">
        <v>20060071</v>
      </c>
      <c r="D34" s="694">
        <v>6359824</v>
      </c>
      <c r="E34" s="819">
        <v>31.703895763878403</v>
      </c>
      <c r="F34" s="694">
        <v>1760574</v>
      </c>
      <c r="G34" s="667"/>
    </row>
    <row r="35" spans="1:7" s="328" customFormat="1" ht="15.75" customHeight="1">
      <c r="A35" s="822" t="s">
        <v>1681</v>
      </c>
      <c r="B35" s="822" t="s">
        <v>643</v>
      </c>
      <c r="C35" s="694">
        <v>1286125</v>
      </c>
      <c r="D35" s="694">
        <v>864229</v>
      </c>
      <c r="E35" s="819">
        <v>67.19634561181844</v>
      </c>
      <c r="F35" s="694">
        <v>162061</v>
      </c>
      <c r="G35" s="667"/>
    </row>
    <row r="36" spans="1:7" s="328" customFormat="1" ht="15.75" customHeight="1">
      <c r="A36" s="822" t="s">
        <v>1683</v>
      </c>
      <c r="B36" s="822" t="s">
        <v>1684</v>
      </c>
      <c r="C36" s="694">
        <v>130</v>
      </c>
      <c r="D36" s="694">
        <v>0</v>
      </c>
      <c r="E36" s="819">
        <v>0</v>
      </c>
      <c r="F36" s="694">
        <v>0</v>
      </c>
      <c r="G36" s="667"/>
    </row>
    <row r="37" spans="1:7" s="328" customFormat="1" ht="15.75" customHeight="1">
      <c r="A37" s="822" t="s">
        <v>1685</v>
      </c>
      <c r="B37" s="822" t="s">
        <v>644</v>
      </c>
      <c r="C37" s="694">
        <v>2974664</v>
      </c>
      <c r="D37" s="694">
        <v>1088351</v>
      </c>
      <c r="E37" s="819">
        <v>36.58735911013815</v>
      </c>
      <c r="F37" s="694">
        <v>187890</v>
      </c>
      <c r="G37" s="667"/>
    </row>
    <row r="38" spans="1:7" s="328" customFormat="1" ht="15.75" customHeight="1">
      <c r="A38" s="822" t="s">
        <v>1687</v>
      </c>
      <c r="B38" s="822" t="s">
        <v>1688</v>
      </c>
      <c r="C38" s="694">
        <v>20370</v>
      </c>
      <c r="D38" s="694">
        <v>3775</v>
      </c>
      <c r="E38" s="819">
        <v>18.532155130093276</v>
      </c>
      <c r="F38" s="694">
        <v>849</v>
      </c>
      <c r="G38" s="667"/>
    </row>
    <row r="39" spans="1:7" s="328" customFormat="1" ht="15.75" customHeight="1">
      <c r="A39" s="822" t="s">
        <v>1689</v>
      </c>
      <c r="B39" s="822" t="s">
        <v>1690</v>
      </c>
      <c r="C39" s="694">
        <v>20552796</v>
      </c>
      <c r="D39" s="694">
        <v>7307034</v>
      </c>
      <c r="E39" s="819">
        <v>35.55250584883925</v>
      </c>
      <c r="F39" s="694">
        <v>1730258</v>
      </c>
      <c r="G39" s="667"/>
    </row>
    <row r="40" spans="1:7" s="328" customFormat="1" ht="15.75" customHeight="1">
      <c r="A40" s="822" t="s">
        <v>1691</v>
      </c>
      <c r="B40" s="822" t="s">
        <v>1692</v>
      </c>
      <c r="C40" s="694">
        <v>943042</v>
      </c>
      <c r="D40" s="694">
        <v>701179</v>
      </c>
      <c r="E40" s="819">
        <v>74.35289202389713</v>
      </c>
      <c r="F40" s="694">
        <v>104745</v>
      </c>
      <c r="G40" s="667"/>
    </row>
    <row r="41" spans="1:7" s="328" customFormat="1" ht="15.75" customHeight="1">
      <c r="A41" s="822" t="s">
        <v>646</v>
      </c>
      <c r="B41" s="486" t="s">
        <v>647</v>
      </c>
      <c r="C41" s="694">
        <v>52095</v>
      </c>
      <c r="D41" s="694">
        <v>21529</v>
      </c>
      <c r="E41" s="819">
        <v>41.326422881274596</v>
      </c>
      <c r="F41" s="694">
        <v>3192</v>
      </c>
      <c r="G41" s="667"/>
    </row>
    <row r="42" spans="1:7" s="328" customFormat="1" ht="15.75" customHeight="1">
      <c r="A42" s="822" t="s">
        <v>648</v>
      </c>
      <c r="B42" s="486" t="s">
        <v>649</v>
      </c>
      <c r="C42" s="694">
        <v>140912</v>
      </c>
      <c r="D42" s="694">
        <v>0</v>
      </c>
      <c r="E42" s="819">
        <v>0</v>
      </c>
      <c r="F42" s="694">
        <v>0</v>
      </c>
      <c r="G42" s="667"/>
    </row>
    <row r="43" spans="1:7" s="328" customFormat="1" ht="15.75" customHeight="1">
      <c r="A43" s="822" t="s">
        <v>650</v>
      </c>
      <c r="B43" s="822" t="s">
        <v>651</v>
      </c>
      <c r="C43" s="694">
        <v>373900</v>
      </c>
      <c r="D43" s="694">
        <v>120555</v>
      </c>
      <c r="E43" s="819">
        <v>32.242578229473125</v>
      </c>
      <c r="F43" s="694">
        <v>18123</v>
      </c>
      <c r="G43" s="667"/>
    </row>
    <row r="44" spans="1:6" s="328" customFormat="1" ht="15.75" customHeight="1">
      <c r="A44" s="824" t="s">
        <v>800</v>
      </c>
      <c r="B44" s="779" t="s">
        <v>801</v>
      </c>
      <c r="C44" s="689">
        <v>9267579</v>
      </c>
      <c r="D44" s="689">
        <v>4710788</v>
      </c>
      <c r="E44" s="817">
        <v>50.83083726612959</v>
      </c>
      <c r="F44" s="689">
        <v>1192602</v>
      </c>
    </row>
    <row r="45" spans="1:7" s="328" customFormat="1" ht="15.75" customHeight="1">
      <c r="A45" s="825">
        <v>14.31</v>
      </c>
      <c r="B45" s="785" t="s">
        <v>654</v>
      </c>
      <c r="C45" s="694">
        <v>7419</v>
      </c>
      <c r="D45" s="694">
        <v>1331</v>
      </c>
      <c r="E45" s="819">
        <v>17.940423237633105</v>
      </c>
      <c r="F45" s="694">
        <v>0</v>
      </c>
      <c r="G45" s="314"/>
    </row>
    <row r="46" spans="1:7" s="328" customFormat="1" ht="15.75" customHeight="1">
      <c r="A46" s="825">
        <v>14.32</v>
      </c>
      <c r="B46" s="785" t="s">
        <v>656</v>
      </c>
      <c r="C46" s="694">
        <v>9260160</v>
      </c>
      <c r="D46" s="694">
        <v>4709457</v>
      </c>
      <c r="E46" s="819">
        <v>50.85718821273066</v>
      </c>
      <c r="F46" s="694">
        <v>1192602</v>
      </c>
      <c r="G46" s="45"/>
    </row>
    <row r="47" spans="1:6" s="328" customFormat="1" ht="12.75">
      <c r="A47" s="799"/>
      <c r="C47" s="826"/>
      <c r="D47" s="826"/>
      <c r="E47" s="827"/>
      <c r="F47" s="704"/>
    </row>
    <row r="48" spans="1:6" ht="15.75">
      <c r="A48" s="596"/>
      <c r="B48" s="596"/>
      <c r="C48" s="596"/>
      <c r="D48" s="596"/>
      <c r="E48" s="596"/>
      <c r="F48" s="596"/>
    </row>
    <row r="49" spans="1:6" ht="28.5" customHeight="1">
      <c r="A49" s="828"/>
      <c r="B49" s="765"/>
      <c r="C49" s="765"/>
      <c r="D49" s="829"/>
      <c r="E49" s="830"/>
      <c r="F49" s="831"/>
    </row>
    <row r="50" spans="1:5" s="328" customFormat="1" ht="15.75">
      <c r="A50" s="828" t="s">
        <v>1224</v>
      </c>
      <c r="B50" s="765"/>
      <c r="C50" s="765"/>
      <c r="D50" s="829"/>
      <c r="E50" s="832" t="s">
        <v>1225</v>
      </c>
    </row>
    <row r="51" spans="1:5" s="328" customFormat="1" ht="12.75">
      <c r="A51" s="678"/>
      <c r="B51" s="678"/>
      <c r="C51" s="678"/>
      <c r="D51" s="791"/>
      <c r="E51" s="833"/>
    </row>
    <row r="52" spans="1:5" s="328" customFormat="1" ht="12.75">
      <c r="A52" s="678" t="s">
        <v>473</v>
      </c>
      <c r="B52" s="678"/>
      <c r="C52" s="678"/>
      <c r="D52" s="678"/>
      <c r="E52" s="834"/>
    </row>
    <row r="53" spans="1:5" s="328" customFormat="1" ht="12.75">
      <c r="A53" s="797" t="s">
        <v>1227</v>
      </c>
      <c r="B53" s="678"/>
      <c r="C53" s="678"/>
      <c r="D53" s="678"/>
      <c r="E53" s="834"/>
    </row>
    <row r="54" spans="2:5" s="328" customFormat="1" ht="12.75">
      <c r="B54" s="678"/>
      <c r="C54" s="678"/>
      <c r="D54" s="678"/>
      <c r="E54" s="834"/>
    </row>
    <row r="55" spans="1:6" ht="15.75">
      <c r="A55" s="674"/>
      <c r="B55" s="678"/>
      <c r="C55" s="678"/>
      <c r="D55" s="678"/>
      <c r="E55" s="834"/>
      <c r="F55" s="328"/>
    </row>
    <row r="56" spans="3:6" ht="15.75">
      <c r="C56" s="328"/>
      <c r="D56" s="328"/>
      <c r="E56" s="800"/>
      <c r="F56" s="328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99" customWidth="1"/>
    <col min="2" max="2" width="47.140625" style="674" customWidth="1"/>
    <col min="3" max="3" width="11.00390625" style="674" customWidth="1"/>
    <col min="4" max="4" width="10.8515625" style="674" customWidth="1"/>
    <col min="5" max="5" width="11.7109375" style="672" customWidth="1"/>
    <col min="6" max="6" width="10.421875" style="674" bestFit="1" customWidth="1"/>
    <col min="7" max="7" width="9.140625" style="672" customWidth="1"/>
    <col min="8" max="16384" width="9.140625" style="674" customWidth="1"/>
  </cols>
  <sheetData>
    <row r="1" spans="1:7" s="328" customFormat="1" ht="12.75">
      <c r="A1" s="799"/>
      <c r="E1" s="667"/>
      <c r="F1" s="314" t="s">
        <v>803</v>
      </c>
      <c r="G1" s="667"/>
    </row>
    <row r="2" spans="1:7" s="328" customFormat="1" ht="17.25" customHeight="1">
      <c r="A2" s="544" t="s">
        <v>1503</v>
      </c>
      <c r="B2" s="544"/>
      <c r="C2" s="544"/>
      <c r="D2" s="544"/>
      <c r="E2" s="544"/>
      <c r="F2" s="544"/>
      <c r="G2" s="667"/>
    </row>
    <row r="3" spans="1:7" s="541" customFormat="1" ht="17.25" customHeight="1">
      <c r="A3" s="707"/>
      <c r="B3" s="765"/>
      <c r="C3" s="765"/>
      <c r="D3" s="836"/>
      <c r="E3" s="836"/>
      <c r="G3" s="837"/>
    </row>
    <row r="4" spans="1:6" ht="17.25" customHeight="1">
      <c r="A4" s="767" t="s">
        <v>804</v>
      </c>
      <c r="B4" s="767"/>
      <c r="C4" s="767"/>
      <c r="D4" s="767"/>
      <c r="E4" s="767"/>
      <c r="F4" s="767"/>
    </row>
    <row r="5" spans="1:7" s="328" customFormat="1" ht="17.25" customHeight="1">
      <c r="A5" s="617" t="s">
        <v>1178</v>
      </c>
      <c r="B5" s="617"/>
      <c r="C5" s="617"/>
      <c r="D5" s="617"/>
      <c r="E5" s="617"/>
      <c r="F5" s="617"/>
      <c r="G5" s="667"/>
    </row>
    <row r="6" spans="1:7" s="328" customFormat="1" ht="12.75">
      <c r="A6" s="799"/>
      <c r="E6" s="667"/>
      <c r="F6" s="771" t="s">
        <v>1232</v>
      </c>
      <c r="G6" s="667"/>
    </row>
    <row r="7" spans="1:7" s="328" customFormat="1" ht="45.75" customHeight="1">
      <c r="A7" s="738" t="s">
        <v>1605</v>
      </c>
      <c r="B7" s="772" t="s">
        <v>1180</v>
      </c>
      <c r="C7" s="772" t="s">
        <v>418</v>
      </c>
      <c r="D7" s="772" t="s">
        <v>1234</v>
      </c>
      <c r="E7" s="684" t="s">
        <v>478</v>
      </c>
      <c r="F7" s="684" t="s">
        <v>1184</v>
      </c>
      <c r="G7" s="667"/>
    </row>
    <row r="8" spans="1:7" s="328" customFormat="1" ht="12.75">
      <c r="A8" s="774" t="s">
        <v>750</v>
      </c>
      <c r="B8" s="774" t="s">
        <v>751</v>
      </c>
      <c r="C8" s="774" t="s">
        <v>752</v>
      </c>
      <c r="D8" s="774" t="s">
        <v>753</v>
      </c>
      <c r="E8" s="774" t="s">
        <v>754</v>
      </c>
      <c r="F8" s="738" t="s">
        <v>755</v>
      </c>
      <c r="G8" s="667"/>
    </row>
    <row r="9" spans="1:7" s="328" customFormat="1" ht="12.75">
      <c r="A9" s="838" t="s">
        <v>667</v>
      </c>
      <c r="B9" s="839" t="s">
        <v>1826</v>
      </c>
      <c r="C9" s="689">
        <v>50493357</v>
      </c>
      <c r="D9" s="689">
        <v>27375566</v>
      </c>
      <c r="E9" s="840">
        <v>54.21617342653609</v>
      </c>
      <c r="F9" s="689">
        <v>5561973</v>
      </c>
      <c r="G9" s="667"/>
    </row>
    <row r="10" spans="1:7" s="328" customFormat="1" ht="12.75">
      <c r="A10" s="838" t="s">
        <v>805</v>
      </c>
      <c r="B10" s="839" t="s">
        <v>806</v>
      </c>
      <c r="C10" s="689">
        <v>65788497</v>
      </c>
      <c r="D10" s="689">
        <v>24919158</v>
      </c>
      <c r="E10" s="840">
        <v>37.87768247692298</v>
      </c>
      <c r="F10" s="689">
        <v>5767380</v>
      </c>
      <c r="G10" s="667"/>
    </row>
    <row r="11" spans="1:7" s="328" customFormat="1" ht="12.75">
      <c r="A11" s="687"/>
      <c r="B11" s="841" t="s">
        <v>836</v>
      </c>
      <c r="C11" s="689">
        <v>42356764</v>
      </c>
      <c r="D11" s="689">
        <v>18352252</v>
      </c>
      <c r="E11" s="840">
        <v>43.32779529616568</v>
      </c>
      <c r="F11" s="689">
        <v>4277134</v>
      </c>
      <c r="G11" s="667"/>
    </row>
    <row r="12" spans="1:7" s="328" customFormat="1" ht="12.75">
      <c r="A12" s="816">
        <v>1000</v>
      </c>
      <c r="B12" s="841" t="s">
        <v>670</v>
      </c>
      <c r="C12" s="689">
        <v>26080899</v>
      </c>
      <c r="D12" s="689">
        <v>10419707</v>
      </c>
      <c r="E12" s="842">
        <v>39.95148710172912</v>
      </c>
      <c r="F12" s="694">
        <v>2401254</v>
      </c>
      <c r="G12" s="667"/>
    </row>
    <row r="13" spans="1:7" s="328" customFormat="1" ht="12.75">
      <c r="A13" s="843">
        <v>1100</v>
      </c>
      <c r="B13" s="844" t="s">
        <v>807</v>
      </c>
      <c r="C13" s="694">
        <v>4213171</v>
      </c>
      <c r="D13" s="694">
        <v>1911766</v>
      </c>
      <c r="E13" s="842">
        <v>45.375941304067645</v>
      </c>
      <c r="F13" s="694">
        <v>416359</v>
      </c>
      <c r="G13" s="667"/>
    </row>
    <row r="14" spans="1:7" s="328" customFormat="1" ht="14.25" customHeight="1">
      <c r="A14" s="843">
        <v>1200</v>
      </c>
      <c r="B14" s="844" t="s">
        <v>808</v>
      </c>
      <c r="C14" s="694">
        <v>997763</v>
      </c>
      <c r="D14" s="694">
        <v>388399</v>
      </c>
      <c r="E14" s="842">
        <v>38.92697965348484</v>
      </c>
      <c r="F14" s="694">
        <v>67621</v>
      </c>
      <c r="G14" s="667"/>
    </row>
    <row r="15" spans="1:7" s="328" customFormat="1" ht="12.75">
      <c r="A15" s="843">
        <v>1300</v>
      </c>
      <c r="B15" s="844" t="s">
        <v>809</v>
      </c>
      <c r="C15" s="694">
        <v>175083</v>
      </c>
      <c r="D15" s="694">
        <v>134059</v>
      </c>
      <c r="E15" s="842">
        <v>76.56882735616821</v>
      </c>
      <c r="F15" s="694">
        <v>20528</v>
      </c>
      <c r="G15" s="667"/>
    </row>
    <row r="16" spans="1:7" s="328" customFormat="1" ht="12.75">
      <c r="A16" s="843">
        <v>1400</v>
      </c>
      <c r="B16" s="844" t="s">
        <v>810</v>
      </c>
      <c r="C16" s="694">
        <v>18412206</v>
      </c>
      <c r="D16" s="694">
        <v>7005384</v>
      </c>
      <c r="E16" s="842">
        <v>38.047499577182656</v>
      </c>
      <c r="F16" s="694">
        <v>1676334</v>
      </c>
      <c r="G16" s="667"/>
    </row>
    <row r="17" spans="1:7" s="667" customFormat="1" ht="27" customHeight="1">
      <c r="A17" s="732">
        <v>1455</v>
      </c>
      <c r="B17" s="845" t="s">
        <v>679</v>
      </c>
      <c r="C17" s="365">
        <v>35200</v>
      </c>
      <c r="D17" s="365">
        <v>2728</v>
      </c>
      <c r="E17" s="846">
        <v>7.75</v>
      </c>
      <c r="F17" s="847">
        <v>-267</v>
      </c>
      <c r="G17" s="445"/>
    </row>
    <row r="18" spans="1:7" s="667" customFormat="1" ht="55.5" customHeight="1">
      <c r="A18" s="732">
        <v>1456</v>
      </c>
      <c r="B18" s="845" t="s">
        <v>1716</v>
      </c>
      <c r="C18" s="365">
        <v>4800</v>
      </c>
      <c r="D18" s="365">
        <v>0</v>
      </c>
      <c r="E18" s="846">
        <v>0</v>
      </c>
      <c r="F18" s="847">
        <v>0</v>
      </c>
      <c r="G18" s="445"/>
    </row>
    <row r="19" spans="1:7" s="672" customFormat="1" ht="15.75">
      <c r="A19" s="734">
        <v>1491</v>
      </c>
      <c r="B19" s="848" t="s">
        <v>1717</v>
      </c>
      <c r="C19" s="847">
        <v>100</v>
      </c>
      <c r="D19" s="847">
        <v>22</v>
      </c>
      <c r="E19" s="849">
        <v>22</v>
      </c>
      <c r="F19" s="847">
        <v>0</v>
      </c>
      <c r="G19" s="704"/>
    </row>
    <row r="20" spans="1:7" s="672" customFormat="1" ht="15.75">
      <c r="A20" s="734">
        <v>1492</v>
      </c>
      <c r="B20" s="848" t="s">
        <v>1718</v>
      </c>
      <c r="C20" s="847">
        <v>306587</v>
      </c>
      <c r="D20" s="847">
        <v>146436</v>
      </c>
      <c r="E20" s="849">
        <v>47.76327763408103</v>
      </c>
      <c r="F20" s="847">
        <v>14930</v>
      </c>
      <c r="G20" s="704"/>
    </row>
    <row r="21" spans="1:7" s="672" customFormat="1" ht="15.75">
      <c r="A21" s="734">
        <v>1493</v>
      </c>
      <c r="B21" s="848" t="s">
        <v>1719</v>
      </c>
      <c r="C21" s="847">
        <v>90700</v>
      </c>
      <c r="D21" s="847">
        <v>71628</v>
      </c>
      <c r="E21" s="849">
        <v>78.97243660418964</v>
      </c>
      <c r="F21" s="847">
        <v>971</v>
      </c>
      <c r="G21" s="704"/>
    </row>
    <row r="22" spans="1:7" s="672" customFormat="1" ht="15.75">
      <c r="A22" s="734">
        <v>1499</v>
      </c>
      <c r="B22" s="848" t="s">
        <v>1721</v>
      </c>
      <c r="C22" s="847">
        <v>53852</v>
      </c>
      <c r="D22" s="847">
        <v>25647</v>
      </c>
      <c r="E22" s="849">
        <v>47.62497214588131</v>
      </c>
      <c r="F22" s="847">
        <v>8568</v>
      </c>
      <c r="G22" s="704"/>
    </row>
    <row r="23" spans="1:7" s="328" customFormat="1" ht="25.5">
      <c r="A23" s="843">
        <v>1500</v>
      </c>
      <c r="B23" s="844" t="s">
        <v>811</v>
      </c>
      <c r="C23" s="694">
        <v>2247203</v>
      </c>
      <c r="D23" s="694">
        <v>967690</v>
      </c>
      <c r="E23" s="842">
        <v>43.06197526436196</v>
      </c>
      <c r="F23" s="694">
        <v>217155</v>
      </c>
      <c r="G23" s="667"/>
    </row>
    <row r="24" spans="1:8" s="328" customFormat="1" ht="12.75">
      <c r="A24" s="732">
        <v>1564</v>
      </c>
      <c r="B24" s="845" t="s">
        <v>682</v>
      </c>
      <c r="C24" s="365">
        <v>10070</v>
      </c>
      <c r="D24" s="365">
        <v>0</v>
      </c>
      <c r="E24" s="842">
        <v>0</v>
      </c>
      <c r="F24" s="847">
        <v>0</v>
      </c>
      <c r="G24" s="445"/>
      <c r="H24" s="667"/>
    </row>
    <row r="25" spans="1:8" s="328" customFormat="1" ht="12.75">
      <c r="A25" s="732">
        <v>1565</v>
      </c>
      <c r="B25" s="850" t="s">
        <v>683</v>
      </c>
      <c r="C25" s="365">
        <v>0</v>
      </c>
      <c r="D25" s="365">
        <v>0</v>
      </c>
      <c r="E25" s="842">
        <v>0</v>
      </c>
      <c r="F25" s="847">
        <v>0</v>
      </c>
      <c r="G25" s="445"/>
      <c r="H25" s="667"/>
    </row>
    <row r="26" spans="1:7" s="328" customFormat="1" ht="12.75">
      <c r="A26" s="843">
        <v>1600</v>
      </c>
      <c r="B26" s="844" t="s">
        <v>812</v>
      </c>
      <c r="C26" s="694">
        <v>35473</v>
      </c>
      <c r="D26" s="694">
        <v>12409</v>
      </c>
      <c r="E26" s="842">
        <v>34.98153525216362</v>
      </c>
      <c r="F26" s="694">
        <v>3257</v>
      </c>
      <c r="G26" s="667"/>
    </row>
    <row r="27" spans="1:7" s="328" customFormat="1" ht="12.75">
      <c r="A27" s="816">
        <v>2000</v>
      </c>
      <c r="B27" s="851" t="s">
        <v>813</v>
      </c>
      <c r="C27" s="689">
        <v>74733</v>
      </c>
      <c r="D27" s="689">
        <v>24374</v>
      </c>
      <c r="E27" s="840">
        <v>32.61477526661582</v>
      </c>
      <c r="F27" s="689">
        <v>5213</v>
      </c>
      <c r="G27" s="667"/>
    </row>
    <row r="28" spans="1:7" s="328" customFormat="1" ht="12.75">
      <c r="A28" s="738" t="s">
        <v>686</v>
      </c>
      <c r="B28" s="844" t="s">
        <v>687</v>
      </c>
      <c r="C28" s="694">
        <v>73397</v>
      </c>
      <c r="D28" s="694">
        <v>23934</v>
      </c>
      <c r="E28" s="842">
        <v>32.60896221916427</v>
      </c>
      <c r="F28" s="694">
        <v>5148</v>
      </c>
      <c r="G28" s="667"/>
    </row>
    <row r="29" spans="1:7" s="328" customFormat="1" ht="12" customHeight="1">
      <c r="A29" s="700" t="s">
        <v>688</v>
      </c>
      <c r="B29" s="852" t="s">
        <v>814</v>
      </c>
      <c r="C29" s="847">
        <v>1438</v>
      </c>
      <c r="D29" s="847">
        <v>836</v>
      </c>
      <c r="E29" s="849">
        <v>58.136300417246176</v>
      </c>
      <c r="F29" s="847">
        <v>332</v>
      </c>
      <c r="G29" s="667"/>
    </row>
    <row r="30" spans="1:7" ht="25.5">
      <c r="A30" s="700" t="s">
        <v>815</v>
      </c>
      <c r="B30" s="852" t="s">
        <v>816</v>
      </c>
      <c r="C30" s="847">
        <v>46875</v>
      </c>
      <c r="D30" s="847">
        <v>9608</v>
      </c>
      <c r="E30" s="849">
        <v>20.497066666666665</v>
      </c>
      <c r="F30" s="847">
        <v>2377</v>
      </c>
      <c r="G30" s="704"/>
    </row>
    <row r="31" spans="1:7" s="328" customFormat="1" ht="12.75">
      <c r="A31" s="700" t="s">
        <v>691</v>
      </c>
      <c r="B31" s="852" t="s">
        <v>817</v>
      </c>
      <c r="C31" s="847">
        <v>25084</v>
      </c>
      <c r="D31" s="847">
        <v>13490</v>
      </c>
      <c r="E31" s="849">
        <v>53.779301546802735</v>
      </c>
      <c r="F31" s="847">
        <v>2439</v>
      </c>
      <c r="G31" s="667"/>
    </row>
    <row r="32" spans="1:7" s="328" customFormat="1" ht="12.75">
      <c r="A32" s="738" t="s">
        <v>693</v>
      </c>
      <c r="B32" s="844" t="s">
        <v>694</v>
      </c>
      <c r="C32" s="694">
        <v>0</v>
      </c>
      <c r="D32" s="694">
        <v>0</v>
      </c>
      <c r="E32" s="849">
        <v>0</v>
      </c>
      <c r="F32" s="694">
        <v>0</v>
      </c>
      <c r="G32" s="667"/>
    </row>
    <row r="33" spans="1:7" s="328" customFormat="1" ht="14.25" customHeight="1">
      <c r="A33" s="738" t="s">
        <v>695</v>
      </c>
      <c r="B33" s="844" t="s">
        <v>696</v>
      </c>
      <c r="C33" s="694">
        <v>1336</v>
      </c>
      <c r="D33" s="694">
        <v>440</v>
      </c>
      <c r="E33" s="842">
        <v>32.93413173652694</v>
      </c>
      <c r="F33" s="694">
        <v>65</v>
      </c>
      <c r="G33" s="667"/>
    </row>
    <row r="34" spans="1:7" s="328" customFormat="1" ht="12.75">
      <c r="A34" s="816">
        <v>3000</v>
      </c>
      <c r="B34" s="851" t="s">
        <v>818</v>
      </c>
      <c r="C34" s="689">
        <v>16201132</v>
      </c>
      <c r="D34" s="689">
        <v>7908171</v>
      </c>
      <c r="E34" s="840">
        <v>48.81245952443323</v>
      </c>
      <c r="F34" s="689">
        <v>1870667</v>
      </c>
      <c r="G34" s="667"/>
    </row>
    <row r="35" spans="1:7" s="328" customFormat="1" ht="12.75">
      <c r="A35" s="843">
        <v>3100</v>
      </c>
      <c r="B35" s="844" t="s">
        <v>1628</v>
      </c>
      <c r="C35" s="694">
        <v>55179</v>
      </c>
      <c r="D35" s="694">
        <v>34264</v>
      </c>
      <c r="E35" s="842">
        <v>62.096087279581</v>
      </c>
      <c r="F35" s="694">
        <v>18121</v>
      </c>
      <c r="G35" s="667"/>
    </row>
    <row r="36" spans="1:7" s="328" customFormat="1" ht="12.75" customHeight="1">
      <c r="A36" s="843">
        <v>3400</v>
      </c>
      <c r="B36" s="844" t="s">
        <v>1634</v>
      </c>
      <c r="C36" s="694">
        <v>6343414</v>
      </c>
      <c r="D36" s="694">
        <v>2962356</v>
      </c>
      <c r="E36" s="842">
        <v>46.69971091276716</v>
      </c>
      <c r="F36" s="694">
        <v>605304</v>
      </c>
      <c r="G36" s="667"/>
    </row>
    <row r="37" spans="1:7" s="328" customFormat="1" ht="12.75">
      <c r="A37" s="843">
        <v>3500</v>
      </c>
      <c r="B37" s="844" t="s">
        <v>1636</v>
      </c>
      <c r="C37" s="694">
        <v>530046</v>
      </c>
      <c r="D37" s="694">
        <v>192377</v>
      </c>
      <c r="E37" s="842">
        <v>36.29439709006388</v>
      </c>
      <c r="F37" s="694">
        <v>51140</v>
      </c>
      <c r="G37" s="667"/>
    </row>
    <row r="38" spans="1:9" s="328" customFormat="1" ht="12.75">
      <c r="A38" s="700" t="s">
        <v>701</v>
      </c>
      <c r="B38" s="852" t="s">
        <v>1729</v>
      </c>
      <c r="C38" s="193">
        <v>75896</v>
      </c>
      <c r="D38" s="193">
        <v>17985</v>
      </c>
      <c r="E38" s="853">
        <v>23.696901022451776</v>
      </c>
      <c r="F38" s="694">
        <v>688</v>
      </c>
      <c r="G38" s="459"/>
      <c r="H38" s="45"/>
      <c r="I38" s="45"/>
    </row>
    <row r="39" spans="1:9" s="328" customFormat="1" ht="12.75">
      <c r="A39" s="700" t="s">
        <v>702</v>
      </c>
      <c r="B39" s="854" t="s">
        <v>703</v>
      </c>
      <c r="C39" s="193">
        <v>0</v>
      </c>
      <c r="D39" s="193">
        <v>0</v>
      </c>
      <c r="E39" s="853">
        <v>0</v>
      </c>
      <c r="F39" s="694">
        <v>0</v>
      </c>
      <c r="G39" s="459"/>
      <c r="H39" s="45"/>
      <c r="I39" s="45"/>
    </row>
    <row r="40" spans="1:9" s="328" customFormat="1" ht="12.75">
      <c r="A40" s="700" t="s">
        <v>704</v>
      </c>
      <c r="B40" s="854" t="s">
        <v>705</v>
      </c>
      <c r="C40" s="193">
        <v>720</v>
      </c>
      <c r="D40" s="193">
        <v>1635</v>
      </c>
      <c r="E40" s="853">
        <v>227.08333333333334</v>
      </c>
      <c r="F40" s="694">
        <v>177</v>
      </c>
      <c r="G40" s="459"/>
      <c r="H40" s="45"/>
      <c r="I40" s="45"/>
    </row>
    <row r="41" spans="1:7" ht="15.75">
      <c r="A41" s="738">
        <v>3600</v>
      </c>
      <c r="B41" s="844" t="s">
        <v>819</v>
      </c>
      <c r="C41" s="694">
        <v>4914</v>
      </c>
      <c r="D41" s="694">
        <v>8386</v>
      </c>
      <c r="E41" s="842">
        <v>170.65527065527067</v>
      </c>
      <c r="F41" s="694">
        <v>3500</v>
      </c>
      <c r="G41" s="704"/>
    </row>
    <row r="42" spans="1:7" s="328" customFormat="1" ht="15.75" customHeight="1">
      <c r="A42" s="738" t="s">
        <v>820</v>
      </c>
      <c r="B42" s="844" t="s">
        <v>821</v>
      </c>
      <c r="C42" s="694">
        <v>9267579</v>
      </c>
      <c r="D42" s="694">
        <v>4710788</v>
      </c>
      <c r="E42" s="842">
        <v>50.83083726612959</v>
      </c>
      <c r="F42" s="694">
        <v>1192602</v>
      </c>
      <c r="G42" s="667"/>
    </row>
    <row r="43" spans="1:7" s="328" customFormat="1" ht="39.75" customHeight="1">
      <c r="A43" s="700" t="s">
        <v>822</v>
      </c>
      <c r="B43" s="852" t="s">
        <v>823</v>
      </c>
      <c r="C43" s="694">
        <v>7419</v>
      </c>
      <c r="D43" s="694">
        <v>1331</v>
      </c>
      <c r="E43" s="842">
        <v>17.940423237633105</v>
      </c>
      <c r="F43" s="694">
        <v>0</v>
      </c>
      <c r="G43" s="667"/>
    </row>
    <row r="44" spans="1:9" s="328" customFormat="1" ht="12.75">
      <c r="A44" s="738">
        <v>3900</v>
      </c>
      <c r="B44" s="844" t="s">
        <v>1644</v>
      </c>
      <c r="C44" s="694">
        <v>0</v>
      </c>
      <c r="D44" s="694">
        <v>0</v>
      </c>
      <c r="E44" s="842">
        <v>0</v>
      </c>
      <c r="F44" s="694">
        <v>0</v>
      </c>
      <c r="G44" s="855"/>
      <c r="H44" s="45"/>
      <c r="I44" s="45"/>
    </row>
    <row r="45" spans="1:9" s="328" customFormat="1" ht="12.75">
      <c r="A45" s="856">
        <v>3910</v>
      </c>
      <c r="B45" s="857" t="s">
        <v>709</v>
      </c>
      <c r="C45" s="694">
        <v>0</v>
      </c>
      <c r="D45" s="694">
        <v>0</v>
      </c>
      <c r="E45" s="842">
        <v>0</v>
      </c>
      <c r="F45" s="694">
        <v>0</v>
      </c>
      <c r="G45" s="855"/>
      <c r="H45" s="45"/>
      <c r="I45" s="45"/>
    </row>
    <row r="46" spans="1:7" s="328" customFormat="1" ht="15.75" customHeight="1">
      <c r="A46" s="816"/>
      <c r="B46" s="841" t="s">
        <v>742</v>
      </c>
      <c r="C46" s="689">
        <v>23431733</v>
      </c>
      <c r="D46" s="689">
        <v>6566906</v>
      </c>
      <c r="E46" s="840">
        <v>28.025694898452453</v>
      </c>
      <c r="F46" s="689">
        <v>1490246</v>
      </c>
      <c r="G46" s="667"/>
    </row>
    <row r="47" spans="1:7" s="328" customFormat="1" ht="12.75">
      <c r="A47" s="816">
        <v>4000</v>
      </c>
      <c r="B47" s="851" t="s">
        <v>711</v>
      </c>
      <c r="C47" s="689">
        <v>20768900</v>
      </c>
      <c r="D47" s="689">
        <v>6192145</v>
      </c>
      <c r="E47" s="840">
        <v>29.814506305100412</v>
      </c>
      <c r="F47" s="689">
        <v>1419390</v>
      </c>
      <c r="G47" s="667"/>
    </row>
    <row r="48" spans="1:7" s="328" customFormat="1" ht="25.5">
      <c r="A48" s="858" t="s">
        <v>824</v>
      </c>
      <c r="B48" s="852" t="s">
        <v>825</v>
      </c>
      <c r="C48" s="847">
        <v>0</v>
      </c>
      <c r="D48" s="847">
        <v>0</v>
      </c>
      <c r="E48" s="842">
        <v>0</v>
      </c>
      <c r="F48" s="847">
        <v>0</v>
      </c>
      <c r="G48" s="667"/>
    </row>
    <row r="49" spans="1:7" s="328" customFormat="1" ht="38.25">
      <c r="A49" s="700" t="s">
        <v>826</v>
      </c>
      <c r="B49" s="859" t="s">
        <v>827</v>
      </c>
      <c r="C49" s="847">
        <v>0</v>
      </c>
      <c r="D49" s="847">
        <v>0</v>
      </c>
      <c r="E49" s="842">
        <v>0</v>
      </c>
      <c r="F49" s="847">
        <v>0</v>
      </c>
      <c r="G49" s="667"/>
    </row>
    <row r="50" spans="1:7" s="328" customFormat="1" ht="14.25" customHeight="1">
      <c r="A50" s="687">
        <v>6000</v>
      </c>
      <c r="B50" s="851" t="s">
        <v>715</v>
      </c>
      <c r="C50" s="689">
        <v>56100</v>
      </c>
      <c r="D50" s="689">
        <v>19021</v>
      </c>
      <c r="E50" s="840">
        <v>33.90552584670232</v>
      </c>
      <c r="F50" s="689">
        <v>5000</v>
      </c>
      <c r="G50" s="667"/>
    </row>
    <row r="51" spans="1:7" s="328" customFormat="1" ht="12.75">
      <c r="A51" s="687">
        <v>7000</v>
      </c>
      <c r="B51" s="851" t="s">
        <v>716</v>
      </c>
      <c r="C51" s="689">
        <v>2606733</v>
      </c>
      <c r="D51" s="689">
        <v>355740</v>
      </c>
      <c r="E51" s="840">
        <v>13.646967295845029</v>
      </c>
      <c r="F51" s="689">
        <v>65856</v>
      </c>
      <c r="G51" s="667"/>
    </row>
    <row r="52" spans="1:7" s="328" customFormat="1" ht="16.5" customHeight="1">
      <c r="A52" s="858" t="s">
        <v>828</v>
      </c>
      <c r="B52" s="852" t="s">
        <v>717</v>
      </c>
      <c r="C52" s="694">
        <v>0</v>
      </c>
      <c r="D52" s="694">
        <v>0</v>
      </c>
      <c r="E52" s="842">
        <v>0</v>
      </c>
      <c r="F52" s="694">
        <v>0</v>
      </c>
      <c r="G52" s="667"/>
    </row>
    <row r="53" spans="1:7" s="328" customFormat="1" ht="38.25">
      <c r="A53" s="700" t="s">
        <v>829</v>
      </c>
      <c r="B53" s="859" t="s">
        <v>830</v>
      </c>
      <c r="C53" s="694">
        <v>0</v>
      </c>
      <c r="D53" s="694">
        <v>0</v>
      </c>
      <c r="E53" s="842">
        <v>0</v>
      </c>
      <c r="F53" s="694">
        <v>0</v>
      </c>
      <c r="G53" s="667"/>
    </row>
    <row r="54" spans="1:7" s="328" customFormat="1" ht="12.75">
      <c r="A54" s="816" t="s">
        <v>719</v>
      </c>
      <c r="B54" s="841" t="s">
        <v>837</v>
      </c>
      <c r="C54" s="689">
        <v>-240808</v>
      </c>
      <c r="D54" s="689">
        <v>296724</v>
      </c>
      <c r="E54" s="840">
        <v>-123.220158798711</v>
      </c>
      <c r="F54" s="689">
        <v>-10622</v>
      </c>
      <c r="G54" s="667"/>
    </row>
    <row r="55" spans="1:9" s="328" customFormat="1" ht="12.75">
      <c r="A55" s="843">
        <v>8100</v>
      </c>
      <c r="B55" s="860" t="s">
        <v>831</v>
      </c>
      <c r="C55" s="694">
        <v>1500994</v>
      </c>
      <c r="D55" s="694">
        <v>966058</v>
      </c>
      <c r="E55" s="842">
        <v>64.36121663377735</v>
      </c>
      <c r="F55" s="694">
        <v>35416</v>
      </c>
      <c r="G55" s="667"/>
      <c r="H55" s="667"/>
      <c r="I55" s="667"/>
    </row>
    <row r="56" spans="1:9" s="150" customFormat="1" ht="12.75">
      <c r="A56" s="750">
        <v>8112</v>
      </c>
      <c r="B56" s="861" t="s">
        <v>832</v>
      </c>
      <c r="C56" s="193">
        <v>34000</v>
      </c>
      <c r="D56" s="193">
        <v>61791</v>
      </c>
      <c r="E56" s="853">
        <v>181.73823529411766</v>
      </c>
      <c r="F56" s="694">
        <v>30678</v>
      </c>
      <c r="G56" s="445"/>
      <c r="H56" s="445"/>
      <c r="I56" s="862"/>
    </row>
    <row r="57" spans="1:8" s="328" customFormat="1" ht="13.5" customHeight="1">
      <c r="A57" s="843">
        <v>8200</v>
      </c>
      <c r="B57" s="863" t="s">
        <v>833</v>
      </c>
      <c r="C57" s="737">
        <v>1741802</v>
      </c>
      <c r="D57" s="737">
        <v>669334</v>
      </c>
      <c r="E57" s="864">
        <v>38.42767432808092</v>
      </c>
      <c r="F57" s="694">
        <v>46038</v>
      </c>
      <c r="G57" s="865"/>
      <c r="H57" s="667"/>
    </row>
    <row r="58" spans="1:8" s="328" customFormat="1" ht="13.5" customHeight="1">
      <c r="A58" s="750">
        <v>8212</v>
      </c>
      <c r="B58" s="861" t="s">
        <v>834</v>
      </c>
      <c r="C58" s="737">
        <v>50042</v>
      </c>
      <c r="D58" s="737">
        <v>28370</v>
      </c>
      <c r="E58" s="864">
        <v>56.6923784021422</v>
      </c>
      <c r="F58" s="694">
        <v>2442</v>
      </c>
      <c r="G58" s="865"/>
      <c r="H58" s="667"/>
    </row>
    <row r="59" spans="1:8" s="328" customFormat="1" ht="13.5" customHeight="1">
      <c r="A59" s="866" t="s">
        <v>726</v>
      </c>
      <c r="B59" s="867" t="s">
        <v>838</v>
      </c>
      <c r="C59" s="868">
        <v>65547689</v>
      </c>
      <c r="D59" s="868">
        <v>25215882</v>
      </c>
      <c r="E59" s="869">
        <v>38.469521023082905</v>
      </c>
      <c r="F59" s="868">
        <v>5756758</v>
      </c>
      <c r="G59" s="865"/>
      <c r="H59" s="667"/>
    </row>
    <row r="60" spans="1:8" s="328" customFormat="1" ht="14.25" customHeight="1">
      <c r="A60" s="816" t="s">
        <v>728</v>
      </c>
      <c r="B60" s="870" t="s">
        <v>839</v>
      </c>
      <c r="C60" s="868">
        <v>-15054332</v>
      </c>
      <c r="D60" s="868">
        <v>2159684</v>
      </c>
      <c r="E60" s="869">
        <v>-14.345930460414982</v>
      </c>
      <c r="F60" s="868">
        <v>-194785</v>
      </c>
      <c r="G60" s="865"/>
      <c r="H60" s="667"/>
    </row>
    <row r="61" spans="1:8" s="328" customFormat="1" ht="12.75">
      <c r="A61" s="816" t="s">
        <v>730</v>
      </c>
      <c r="B61" s="871" t="s">
        <v>840</v>
      </c>
      <c r="C61" s="868">
        <v>15054332</v>
      </c>
      <c r="D61" s="868">
        <v>-2159684</v>
      </c>
      <c r="E61" s="869">
        <v>-14.345930460414982</v>
      </c>
      <c r="F61" s="868">
        <v>194785</v>
      </c>
      <c r="G61" s="865"/>
      <c r="H61" s="667"/>
    </row>
    <row r="62" spans="1:8" s="328" customFormat="1" ht="18" customHeight="1">
      <c r="A62" s="866" t="s">
        <v>479</v>
      </c>
      <c r="B62" s="872" t="s">
        <v>745</v>
      </c>
      <c r="C62" s="689">
        <v>429924</v>
      </c>
      <c r="D62" s="689">
        <v>369256</v>
      </c>
      <c r="E62" s="840">
        <v>85.88866869493212</v>
      </c>
      <c r="F62" s="689">
        <v>101155</v>
      </c>
      <c r="G62" s="873"/>
      <c r="H62" s="45"/>
    </row>
    <row r="63" spans="1:8" s="328" customFormat="1" ht="12.75">
      <c r="A63" s="874" t="s">
        <v>479</v>
      </c>
      <c r="B63" s="875" t="s">
        <v>733</v>
      </c>
      <c r="C63" s="640">
        <v>5570</v>
      </c>
      <c r="D63" s="640">
        <v>4365</v>
      </c>
      <c r="E63" s="876">
        <v>78.36624775583483</v>
      </c>
      <c r="F63" s="694">
        <v>6805</v>
      </c>
      <c r="G63" s="873"/>
      <c r="H63" s="45"/>
    </row>
    <row r="64" spans="1:8" s="328" customFormat="1" ht="12.75">
      <c r="A64" s="874" t="s">
        <v>479</v>
      </c>
      <c r="B64" s="875" t="s">
        <v>835</v>
      </c>
      <c r="C64" s="640">
        <v>424354</v>
      </c>
      <c r="D64" s="640">
        <v>364891</v>
      </c>
      <c r="E64" s="876">
        <v>85.98740674059864</v>
      </c>
      <c r="F64" s="694">
        <v>94350</v>
      </c>
      <c r="G64" s="873"/>
      <c r="H64" s="45"/>
    </row>
    <row r="65" spans="1:8" s="328" customFormat="1" ht="14.25" customHeight="1">
      <c r="A65" s="866" t="s">
        <v>479</v>
      </c>
      <c r="B65" s="872" t="s">
        <v>746</v>
      </c>
      <c r="C65" s="689">
        <v>14383479</v>
      </c>
      <c r="D65" s="689">
        <v>-2637084</v>
      </c>
      <c r="E65" s="840">
        <v>-18.334117914031786</v>
      </c>
      <c r="F65" s="689">
        <v>92898</v>
      </c>
      <c r="G65" s="873"/>
      <c r="H65" s="45"/>
    </row>
    <row r="66" spans="1:8" s="328" customFormat="1" ht="12.75">
      <c r="A66" s="877" t="s">
        <v>479</v>
      </c>
      <c r="B66" s="878" t="s">
        <v>735</v>
      </c>
      <c r="C66" s="694">
        <v>20003166</v>
      </c>
      <c r="D66" s="694">
        <v>20025338</v>
      </c>
      <c r="E66" s="842">
        <v>100.11084245363959</v>
      </c>
      <c r="F66" s="694">
        <v>242267</v>
      </c>
      <c r="G66" s="873"/>
      <c r="H66" s="45"/>
    </row>
    <row r="67" spans="1:8" s="328" customFormat="1" ht="12.75">
      <c r="A67" s="877" t="s">
        <v>479</v>
      </c>
      <c r="B67" s="878" t="s">
        <v>736</v>
      </c>
      <c r="C67" s="694">
        <v>5619687</v>
      </c>
      <c r="D67" s="694">
        <v>22662422</v>
      </c>
      <c r="E67" s="842" t="s">
        <v>1187</v>
      </c>
      <c r="F67" s="694">
        <v>149369</v>
      </c>
      <c r="G67" s="873"/>
      <c r="H67" s="45"/>
    </row>
    <row r="68" spans="1:8" s="328" customFormat="1" ht="13.5" customHeight="1">
      <c r="A68" s="877" t="s">
        <v>479</v>
      </c>
      <c r="B68" s="872" t="s">
        <v>737</v>
      </c>
      <c r="C68" s="694">
        <v>0</v>
      </c>
      <c r="D68" s="694">
        <v>99055</v>
      </c>
      <c r="E68" s="842">
        <v>0</v>
      </c>
      <c r="F68" s="694">
        <v>-945</v>
      </c>
      <c r="G68" s="873"/>
      <c r="H68" s="45"/>
    </row>
    <row r="69" spans="1:8" s="328" customFormat="1" ht="13.5" customHeight="1">
      <c r="A69" s="877" t="s">
        <v>479</v>
      </c>
      <c r="B69" s="872" t="s">
        <v>738</v>
      </c>
      <c r="C69" s="694">
        <v>240929</v>
      </c>
      <c r="D69" s="694">
        <v>9089</v>
      </c>
      <c r="E69" s="842">
        <v>3.772480689331712</v>
      </c>
      <c r="F69" s="694">
        <v>1677</v>
      </c>
      <c r="G69" s="873"/>
      <c r="H69" s="45"/>
    </row>
    <row r="70" spans="1:8" s="328" customFormat="1" ht="18" customHeight="1">
      <c r="A70" s="308"/>
      <c r="B70" s="879"/>
      <c r="C70" s="704"/>
      <c r="D70" s="704"/>
      <c r="E70" s="704"/>
      <c r="F70" s="461"/>
      <c r="G70" s="873"/>
      <c r="H70" s="45"/>
    </row>
    <row r="71" spans="1:8" s="328" customFormat="1" ht="12.75">
      <c r="A71" s="596"/>
      <c r="B71" s="596"/>
      <c r="C71" s="596"/>
      <c r="D71" s="596"/>
      <c r="E71" s="596"/>
      <c r="F71" s="596"/>
      <c r="G71" s="873"/>
      <c r="H71" s="45"/>
    </row>
    <row r="72" spans="1:8" s="328" customFormat="1" ht="15.75">
      <c r="A72" s="707"/>
      <c r="B72" s="674"/>
      <c r="C72" s="708"/>
      <c r="D72" s="708"/>
      <c r="E72" s="674"/>
      <c r="G72" s="873"/>
      <c r="H72" s="45"/>
    </row>
    <row r="73" spans="1:8" s="328" customFormat="1" ht="12.75">
      <c r="A73" s="42" t="s">
        <v>1224</v>
      </c>
      <c r="C73" s="601"/>
      <c r="D73" s="601"/>
      <c r="E73" s="330" t="s">
        <v>1225</v>
      </c>
      <c r="F73" s="314"/>
      <c r="G73" s="667"/>
      <c r="H73" s="667"/>
    </row>
    <row r="74" spans="1:9" s="328" customFormat="1" ht="12.75">
      <c r="A74" s="656"/>
      <c r="B74" s="602"/>
      <c r="E74" s="312"/>
      <c r="F74" s="314"/>
      <c r="G74" s="605"/>
      <c r="H74" s="685"/>
      <c r="I74" s="685"/>
    </row>
    <row r="75" spans="1:8" s="328" customFormat="1" ht="12.75">
      <c r="A75" s="880"/>
      <c r="B75" s="602"/>
      <c r="G75" s="667"/>
      <c r="H75" s="667"/>
    </row>
    <row r="76" spans="1:8" s="328" customFormat="1" ht="12.75">
      <c r="A76" s="881"/>
      <c r="B76" s="602"/>
      <c r="G76" s="865"/>
      <c r="H76" s="445"/>
    </row>
    <row r="77" spans="1:8" ht="15.75">
      <c r="A77" s="881"/>
      <c r="C77" s="328"/>
      <c r="D77" s="328"/>
      <c r="E77" s="328"/>
      <c r="F77" s="328"/>
      <c r="G77" s="882"/>
      <c r="H77" s="672"/>
    </row>
    <row r="78" spans="1:8" ht="15.75">
      <c r="A78" s="881"/>
      <c r="C78" s="328"/>
      <c r="D78" s="328"/>
      <c r="E78" s="328"/>
      <c r="F78" s="328"/>
      <c r="H78" s="672"/>
    </row>
    <row r="79" spans="1:8" ht="15.75">
      <c r="A79" s="881"/>
      <c r="B79" s="883"/>
      <c r="F79" s="672"/>
      <c r="H79" s="672"/>
    </row>
    <row r="80" spans="2:8" ht="15.75">
      <c r="B80" s="883"/>
      <c r="E80" s="884"/>
      <c r="F80" s="884"/>
      <c r="H80" s="672"/>
    </row>
    <row r="81" spans="1:8" s="707" customFormat="1" ht="15.75">
      <c r="A81" s="799"/>
      <c r="D81" s="674"/>
      <c r="E81" s="672"/>
      <c r="F81" s="672"/>
      <c r="G81" s="884"/>
      <c r="H81" s="884"/>
    </row>
    <row r="82" ht="15.75">
      <c r="H82" s="672"/>
    </row>
    <row r="83" spans="5:6" ht="15.75">
      <c r="E83" s="884"/>
      <c r="F83" s="707"/>
    </row>
    <row r="84" spans="1:7" s="707" customFormat="1" ht="15.75">
      <c r="A84" s="799"/>
      <c r="C84" s="674"/>
      <c r="D84" s="674"/>
      <c r="E84" s="672"/>
      <c r="F84" s="674"/>
      <c r="G84" s="884"/>
    </row>
    <row r="85" ht="15.75">
      <c r="B85" s="885"/>
    </row>
    <row r="87" ht="15.75">
      <c r="B87" s="886"/>
    </row>
    <row r="90" ht="15.75">
      <c r="A90" s="801" t="s">
        <v>473</v>
      </c>
    </row>
    <row r="91" ht="15.75">
      <c r="A91" s="801" t="s">
        <v>1227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C9" sqref="C9"/>
    </sheetView>
  </sheetViews>
  <sheetFormatPr defaultColWidth="9.140625" defaultRowHeight="17.25" customHeight="1"/>
  <cols>
    <col min="1" max="1" width="6.57421875" style="328" customWidth="1"/>
    <col min="2" max="2" width="39.8515625" style="678" customWidth="1"/>
    <col min="3" max="3" width="10.57421875" style="316" customWidth="1"/>
    <col min="4" max="4" width="11.7109375" style="678" customWidth="1"/>
    <col min="5" max="5" width="11.140625" style="316" customWidth="1"/>
    <col min="6" max="6" width="10.00390625" style="530" customWidth="1"/>
    <col min="7" max="16384" width="9.140625" style="328" customWidth="1"/>
  </cols>
  <sheetData>
    <row r="1" spans="5:6" ht="17.25" customHeight="1">
      <c r="E1" s="314"/>
      <c r="F1" s="163" t="s">
        <v>841</v>
      </c>
    </row>
    <row r="2" spans="2:3" ht="17.25" customHeight="1">
      <c r="B2" s="328"/>
      <c r="C2" s="314" t="s">
        <v>1175</v>
      </c>
    </row>
    <row r="4" spans="2:6" s="674" customFormat="1" ht="30" customHeight="1">
      <c r="B4" s="887" t="s">
        <v>842</v>
      </c>
      <c r="C4" s="887"/>
      <c r="D4" s="887"/>
      <c r="E4" s="887"/>
      <c r="F4" s="510"/>
    </row>
    <row r="5" spans="2:7" ht="17.25" customHeight="1">
      <c r="B5" s="544" t="s">
        <v>417</v>
      </c>
      <c r="C5" s="544"/>
      <c r="D5" s="544"/>
      <c r="E5" s="544"/>
      <c r="F5" s="888"/>
      <c r="G5" s="888"/>
    </row>
    <row r="6" ht="17.25" customHeight="1">
      <c r="F6" s="725" t="s">
        <v>1232</v>
      </c>
    </row>
    <row r="7" spans="1:6" ht="45.75" customHeight="1">
      <c r="A7" s="738" t="s">
        <v>1605</v>
      </c>
      <c r="B7" s="772" t="s">
        <v>1180</v>
      </c>
      <c r="C7" s="889" t="s">
        <v>418</v>
      </c>
      <c r="D7" s="772" t="s">
        <v>1234</v>
      </c>
      <c r="E7" s="890" t="s">
        <v>478</v>
      </c>
      <c r="F7" s="623" t="s">
        <v>1184</v>
      </c>
    </row>
    <row r="8" spans="1:6" ht="12.75">
      <c r="A8" s="774" t="s">
        <v>750</v>
      </c>
      <c r="B8" s="774" t="s">
        <v>751</v>
      </c>
      <c r="C8" s="774" t="s">
        <v>752</v>
      </c>
      <c r="D8" s="774" t="s">
        <v>753</v>
      </c>
      <c r="E8" s="891" t="s">
        <v>754</v>
      </c>
      <c r="F8" s="774" t="s">
        <v>755</v>
      </c>
    </row>
    <row r="9" spans="1:6" ht="12.75">
      <c r="A9" s="816" t="s">
        <v>667</v>
      </c>
      <c r="B9" s="779" t="s">
        <v>853</v>
      </c>
      <c r="C9" s="689">
        <v>2873121</v>
      </c>
      <c r="D9" s="20">
        <v>1464294</v>
      </c>
      <c r="E9" s="690">
        <v>50.965274347999966</v>
      </c>
      <c r="F9" s="191">
        <v>268631</v>
      </c>
    </row>
    <row r="10" spans="1:6" ht="31.5" customHeight="1">
      <c r="A10" s="892"/>
      <c r="B10" s="778" t="s">
        <v>854</v>
      </c>
      <c r="C10" s="689">
        <v>2872791</v>
      </c>
      <c r="D10" s="20">
        <v>1464188</v>
      </c>
      <c r="E10" s="690">
        <v>50.967438981812464</v>
      </c>
      <c r="F10" s="191">
        <v>268631</v>
      </c>
    </row>
    <row r="11" spans="1:6" ht="25.5">
      <c r="A11" s="818"/>
      <c r="B11" s="893" t="s">
        <v>843</v>
      </c>
      <c r="C11" s="694">
        <v>2227397</v>
      </c>
      <c r="D11" s="894">
        <v>1192758</v>
      </c>
      <c r="E11" s="695">
        <v>53.54941216137043</v>
      </c>
      <c r="F11" s="365">
        <v>256918</v>
      </c>
    </row>
    <row r="12" spans="1:6" ht="25.5">
      <c r="A12" s="818"/>
      <c r="B12" s="893" t="s">
        <v>844</v>
      </c>
      <c r="C12" s="694">
        <v>645394</v>
      </c>
      <c r="D12" s="894">
        <v>271430</v>
      </c>
      <c r="E12" s="695">
        <v>42.056480227581915</v>
      </c>
      <c r="F12" s="365">
        <v>11713</v>
      </c>
    </row>
    <row r="13" spans="1:6" ht="29.25" customHeight="1">
      <c r="A13" s="892"/>
      <c r="B13" s="779" t="s">
        <v>845</v>
      </c>
      <c r="C13" s="689">
        <v>330</v>
      </c>
      <c r="D13" s="20">
        <v>106</v>
      </c>
      <c r="E13" s="690">
        <v>32.121212121212125</v>
      </c>
      <c r="F13" s="191">
        <v>0</v>
      </c>
    </row>
    <row r="14" spans="1:6" ht="16.5" customHeight="1">
      <c r="A14" s="895" t="s">
        <v>668</v>
      </c>
      <c r="B14" s="779" t="s">
        <v>855</v>
      </c>
      <c r="C14" s="689">
        <v>4309326</v>
      </c>
      <c r="D14" s="20">
        <v>1268667</v>
      </c>
      <c r="E14" s="690">
        <v>29.440033081739465</v>
      </c>
      <c r="F14" s="191">
        <v>234112</v>
      </c>
    </row>
    <row r="15" spans="1:6" ht="12.75">
      <c r="A15" s="896"/>
      <c r="B15" s="778" t="s">
        <v>856</v>
      </c>
      <c r="C15" s="689">
        <v>2810336</v>
      </c>
      <c r="D15" s="20">
        <v>929236</v>
      </c>
      <c r="E15" s="690">
        <v>33.064943124238525</v>
      </c>
      <c r="F15" s="191">
        <v>172281</v>
      </c>
    </row>
    <row r="16" spans="1:6" ht="12.75">
      <c r="A16" s="816">
        <v>1000</v>
      </c>
      <c r="B16" s="778" t="s">
        <v>1708</v>
      </c>
      <c r="C16" s="689">
        <v>2611028</v>
      </c>
      <c r="D16" s="20">
        <v>863577</v>
      </c>
      <c r="E16" s="690">
        <v>33.07421444733645</v>
      </c>
      <c r="F16" s="191">
        <v>156016</v>
      </c>
    </row>
    <row r="17" spans="1:6" ht="12.75">
      <c r="A17" s="843">
        <v>1100</v>
      </c>
      <c r="B17" s="822" t="s">
        <v>846</v>
      </c>
      <c r="C17" s="694">
        <v>239151</v>
      </c>
      <c r="D17" s="894">
        <v>115167</v>
      </c>
      <c r="E17" s="695">
        <v>48.156603986602605</v>
      </c>
      <c r="F17" s="193">
        <v>18046</v>
      </c>
    </row>
    <row r="18" spans="1:6" ht="25.5">
      <c r="A18" s="843">
        <v>1200</v>
      </c>
      <c r="B18" s="822" t="s">
        <v>674</v>
      </c>
      <c r="C18" s="694">
        <v>52395</v>
      </c>
      <c r="D18" s="894">
        <v>25022</v>
      </c>
      <c r="E18" s="695">
        <v>47.75646531157553</v>
      </c>
      <c r="F18" s="193">
        <v>3562</v>
      </c>
    </row>
    <row r="19" spans="1:6" ht="12.75">
      <c r="A19" s="843">
        <v>1300</v>
      </c>
      <c r="B19" s="822" t="s">
        <v>676</v>
      </c>
      <c r="C19" s="694">
        <v>111950</v>
      </c>
      <c r="D19" s="894">
        <v>58754</v>
      </c>
      <c r="E19" s="695">
        <v>52.48235819562304</v>
      </c>
      <c r="F19" s="193">
        <v>4355</v>
      </c>
    </row>
    <row r="20" spans="1:6" ht="12.75">
      <c r="A20" s="843">
        <v>1400</v>
      </c>
      <c r="B20" s="822" t="s">
        <v>678</v>
      </c>
      <c r="C20" s="694">
        <v>1878226</v>
      </c>
      <c r="D20" s="894">
        <v>535714</v>
      </c>
      <c r="E20" s="695">
        <v>28.52233969713975</v>
      </c>
      <c r="F20" s="193">
        <v>93375</v>
      </c>
    </row>
    <row r="21" spans="1:7" s="153" customFormat="1" ht="36" customHeight="1">
      <c r="A21" s="732">
        <v>1455</v>
      </c>
      <c r="B21" s="733" t="s">
        <v>679</v>
      </c>
      <c r="C21" s="781" t="s">
        <v>847</v>
      </c>
      <c r="D21" s="352">
        <v>0</v>
      </c>
      <c r="E21" s="695">
        <v>0</v>
      </c>
      <c r="F21" s="193">
        <v>0</v>
      </c>
      <c r="G21" s="445"/>
    </row>
    <row r="22" spans="1:7" s="667" customFormat="1" ht="55.5" customHeight="1">
      <c r="A22" s="732">
        <v>1456</v>
      </c>
      <c r="B22" s="733" t="s">
        <v>1716</v>
      </c>
      <c r="C22" s="781" t="s">
        <v>847</v>
      </c>
      <c r="D22" s="352">
        <v>0</v>
      </c>
      <c r="E22" s="731">
        <v>0</v>
      </c>
      <c r="F22" s="193">
        <v>-150</v>
      </c>
      <c r="G22" s="445"/>
    </row>
    <row r="23" spans="1:7" s="672" customFormat="1" ht="15.75">
      <c r="A23" s="734">
        <v>1491</v>
      </c>
      <c r="B23" s="735" t="s">
        <v>1717</v>
      </c>
      <c r="C23" s="694">
        <v>25</v>
      </c>
      <c r="D23" s="894">
        <v>25</v>
      </c>
      <c r="E23" s="695">
        <v>100</v>
      </c>
      <c r="F23" s="193">
        <v>0</v>
      </c>
      <c r="G23" s="704"/>
    </row>
    <row r="24" spans="1:7" s="438" customFormat="1" ht="15.75">
      <c r="A24" s="734">
        <v>1492</v>
      </c>
      <c r="B24" s="735" t="s">
        <v>1718</v>
      </c>
      <c r="C24" s="193">
        <v>35</v>
      </c>
      <c r="D24" s="352">
        <v>0</v>
      </c>
      <c r="E24" s="695">
        <v>0</v>
      </c>
      <c r="F24" s="193">
        <v>-10</v>
      </c>
      <c r="G24" s="461"/>
    </row>
    <row r="25" spans="1:7" s="438" customFormat="1" ht="15.75">
      <c r="A25" s="734">
        <v>1493</v>
      </c>
      <c r="B25" s="735" t="s">
        <v>1719</v>
      </c>
      <c r="C25" s="193">
        <v>0</v>
      </c>
      <c r="D25" s="352">
        <v>0</v>
      </c>
      <c r="E25" s="695">
        <v>0</v>
      </c>
      <c r="F25" s="193">
        <v>0</v>
      </c>
      <c r="G25" s="461"/>
    </row>
    <row r="26" spans="1:7" s="438" customFormat="1" ht="15.75">
      <c r="A26" s="734">
        <v>1499</v>
      </c>
      <c r="B26" s="735" t="s">
        <v>1721</v>
      </c>
      <c r="C26" s="193">
        <v>0</v>
      </c>
      <c r="D26" s="352">
        <v>0</v>
      </c>
      <c r="E26" s="695">
        <v>0</v>
      </c>
      <c r="F26" s="193">
        <v>0</v>
      </c>
      <c r="G26" s="461"/>
    </row>
    <row r="27" spans="1:6" ht="25.5">
      <c r="A27" s="843">
        <v>1500</v>
      </c>
      <c r="B27" s="822" t="s">
        <v>848</v>
      </c>
      <c r="C27" s="694">
        <v>300716</v>
      </c>
      <c r="D27" s="894">
        <v>118619</v>
      </c>
      <c r="E27" s="695">
        <v>39.445523350935765</v>
      </c>
      <c r="F27" s="193">
        <v>35442</v>
      </c>
    </row>
    <row r="28" spans="1:7" s="153" customFormat="1" ht="16.5" customHeight="1">
      <c r="A28" s="732">
        <v>1564</v>
      </c>
      <c r="B28" s="733" t="s">
        <v>682</v>
      </c>
      <c r="C28" s="781" t="s">
        <v>847</v>
      </c>
      <c r="D28" s="352">
        <v>0</v>
      </c>
      <c r="E28" s="695">
        <v>0</v>
      </c>
      <c r="F28" s="193">
        <v>0</v>
      </c>
      <c r="G28" s="445"/>
    </row>
    <row r="29" spans="1:7" s="667" customFormat="1" ht="12.75">
      <c r="A29" s="732">
        <v>1565</v>
      </c>
      <c r="B29" s="360" t="s">
        <v>683</v>
      </c>
      <c r="C29" s="781" t="s">
        <v>847</v>
      </c>
      <c r="D29" s="352">
        <v>409</v>
      </c>
      <c r="E29" s="695">
        <v>0</v>
      </c>
      <c r="F29" s="193">
        <v>144</v>
      </c>
      <c r="G29" s="445"/>
    </row>
    <row r="30" spans="1:6" ht="12.75">
      <c r="A30" s="843">
        <v>1600</v>
      </c>
      <c r="B30" s="822" t="s">
        <v>684</v>
      </c>
      <c r="C30" s="694">
        <v>28590</v>
      </c>
      <c r="D30" s="894">
        <v>10301</v>
      </c>
      <c r="E30" s="695">
        <v>36.03008044770899</v>
      </c>
      <c r="F30" s="193">
        <v>1236</v>
      </c>
    </row>
    <row r="31" spans="1:6" ht="12.75">
      <c r="A31" s="816">
        <v>3000</v>
      </c>
      <c r="B31" s="897" t="s">
        <v>818</v>
      </c>
      <c r="C31" s="689">
        <v>199308</v>
      </c>
      <c r="D31" s="20">
        <v>65659</v>
      </c>
      <c r="E31" s="690">
        <v>32.94348445621851</v>
      </c>
      <c r="F31" s="191">
        <v>16265</v>
      </c>
    </row>
    <row r="32" spans="1:6" ht="12.75">
      <c r="A32" s="818">
        <v>3100</v>
      </c>
      <c r="B32" s="822" t="s">
        <v>1628</v>
      </c>
      <c r="C32" s="694">
        <v>0</v>
      </c>
      <c r="D32" s="894">
        <v>0</v>
      </c>
      <c r="E32" s="695">
        <v>0</v>
      </c>
      <c r="F32" s="193">
        <v>0</v>
      </c>
    </row>
    <row r="33" spans="1:6" ht="25.5">
      <c r="A33" s="818">
        <v>3400</v>
      </c>
      <c r="B33" s="822" t="s">
        <v>1634</v>
      </c>
      <c r="C33" s="694">
        <v>162720</v>
      </c>
      <c r="D33" s="894">
        <v>45872</v>
      </c>
      <c r="E33" s="695">
        <v>28.190757128810226</v>
      </c>
      <c r="F33" s="193">
        <v>14030</v>
      </c>
    </row>
    <row r="34" spans="1:6" ht="12.75">
      <c r="A34" s="818">
        <v>3500</v>
      </c>
      <c r="B34" s="822" t="s">
        <v>1636</v>
      </c>
      <c r="C34" s="694">
        <v>30602</v>
      </c>
      <c r="D34" s="894">
        <v>13118</v>
      </c>
      <c r="E34" s="695">
        <v>42.86647931507745</v>
      </c>
      <c r="F34" s="193">
        <v>1134</v>
      </c>
    </row>
    <row r="35" spans="1:9" s="153" customFormat="1" ht="12.75">
      <c r="A35" s="700" t="s">
        <v>701</v>
      </c>
      <c r="B35" s="745" t="s">
        <v>1729</v>
      </c>
      <c r="C35" s="193">
        <v>0</v>
      </c>
      <c r="D35" s="352">
        <v>0</v>
      </c>
      <c r="E35" s="695">
        <v>0</v>
      </c>
      <c r="F35" s="193">
        <v>0</v>
      </c>
      <c r="G35" s="459"/>
      <c r="H35" s="380"/>
      <c r="I35" s="380"/>
    </row>
    <row r="36" spans="1:9" s="667" customFormat="1" ht="12.75">
      <c r="A36" s="700" t="s">
        <v>702</v>
      </c>
      <c r="B36" s="746" t="s">
        <v>703</v>
      </c>
      <c r="C36" s="193">
        <v>0</v>
      </c>
      <c r="D36" s="352">
        <v>78</v>
      </c>
      <c r="E36" s="695">
        <v>0</v>
      </c>
      <c r="F36" s="193">
        <v>78</v>
      </c>
      <c r="G36" s="459"/>
      <c r="H36" s="873"/>
      <c r="I36" s="873"/>
    </row>
    <row r="37" spans="1:9" s="667" customFormat="1" ht="14.25" customHeight="1">
      <c r="A37" s="700" t="s">
        <v>704</v>
      </c>
      <c r="B37" s="746" t="s">
        <v>705</v>
      </c>
      <c r="C37" s="193">
        <v>4232</v>
      </c>
      <c r="D37" s="352">
        <v>1437</v>
      </c>
      <c r="E37" s="731">
        <v>33.955576559546316</v>
      </c>
      <c r="F37" s="193">
        <v>170</v>
      </c>
      <c r="G37" s="459"/>
      <c r="H37" s="873"/>
      <c r="I37" s="873"/>
    </row>
    <row r="38" spans="1:7" s="438" customFormat="1" ht="15.75">
      <c r="A38" s="777">
        <v>3600</v>
      </c>
      <c r="B38" s="822" t="s">
        <v>819</v>
      </c>
      <c r="C38" s="193">
        <v>0</v>
      </c>
      <c r="D38" s="352">
        <v>301</v>
      </c>
      <c r="E38" s="731">
        <v>0</v>
      </c>
      <c r="F38" s="193">
        <v>251</v>
      </c>
      <c r="G38" s="380"/>
    </row>
    <row r="39" spans="1:6" s="148" customFormat="1" ht="26.25" customHeight="1">
      <c r="A39" s="898" t="s">
        <v>820</v>
      </c>
      <c r="B39" s="822" t="s">
        <v>821</v>
      </c>
      <c r="C39" s="193">
        <v>5986</v>
      </c>
      <c r="D39" s="352">
        <v>6368</v>
      </c>
      <c r="E39" s="731">
        <v>106.38155696625459</v>
      </c>
      <c r="F39" s="193">
        <v>850</v>
      </c>
    </row>
    <row r="40" spans="1:9" s="148" customFormat="1" ht="15.75">
      <c r="A40" s="899">
        <v>3900</v>
      </c>
      <c r="B40" s="900" t="s">
        <v>1644</v>
      </c>
      <c r="C40" s="901">
        <v>0</v>
      </c>
      <c r="D40" s="352">
        <v>0</v>
      </c>
      <c r="E40" s="731">
        <v>0</v>
      </c>
      <c r="F40" s="193">
        <v>0</v>
      </c>
      <c r="G40" s="459"/>
      <c r="H40" s="201"/>
      <c r="I40" s="201"/>
    </row>
    <row r="41" spans="1:9" s="148" customFormat="1" ht="12.75">
      <c r="A41" s="732">
        <v>3910</v>
      </c>
      <c r="B41" s="742" t="s">
        <v>709</v>
      </c>
      <c r="C41" s="901">
        <v>0</v>
      </c>
      <c r="D41" s="352">
        <v>0</v>
      </c>
      <c r="E41" s="731">
        <v>0</v>
      </c>
      <c r="F41" s="193">
        <v>0</v>
      </c>
      <c r="G41" s="459"/>
      <c r="H41" s="201"/>
      <c r="I41" s="201"/>
    </row>
    <row r="42" spans="1:6" ht="14.25" customHeight="1">
      <c r="A42" s="896"/>
      <c r="B42" s="778" t="s">
        <v>742</v>
      </c>
      <c r="C42" s="689">
        <v>1498990</v>
      </c>
      <c r="D42" s="20">
        <v>339431</v>
      </c>
      <c r="E42" s="690">
        <v>22.64398028005524</v>
      </c>
      <c r="F42" s="191">
        <v>61831</v>
      </c>
    </row>
    <row r="43" spans="1:6" s="373" customFormat="1" ht="12.75">
      <c r="A43" s="816">
        <v>4000</v>
      </c>
      <c r="B43" s="897" t="s">
        <v>711</v>
      </c>
      <c r="C43" s="689">
        <v>1263336</v>
      </c>
      <c r="D43" s="20">
        <v>313431</v>
      </c>
      <c r="E43" s="690">
        <v>24.80978931970592</v>
      </c>
      <c r="F43" s="193">
        <v>61831</v>
      </c>
    </row>
    <row r="44" spans="1:7" ht="25.5">
      <c r="A44" s="700" t="s">
        <v>824</v>
      </c>
      <c r="B44" s="745" t="s">
        <v>825</v>
      </c>
      <c r="C44" s="694">
        <v>0</v>
      </c>
      <c r="D44" s="894">
        <v>0</v>
      </c>
      <c r="E44" s="695">
        <v>0</v>
      </c>
      <c r="F44" s="193">
        <v>0</v>
      </c>
      <c r="G44" s="667"/>
    </row>
    <row r="45" spans="1:6" s="373" customFormat="1" ht="12.75">
      <c r="A45" s="816">
        <v>6000</v>
      </c>
      <c r="B45" s="897" t="s">
        <v>715</v>
      </c>
      <c r="C45" s="689">
        <v>145711</v>
      </c>
      <c r="D45" s="20">
        <v>26000</v>
      </c>
      <c r="E45" s="690">
        <v>17.843539609226482</v>
      </c>
      <c r="F45" s="191">
        <v>0</v>
      </c>
    </row>
    <row r="46" spans="1:6" s="373" customFormat="1" ht="12.75">
      <c r="A46" s="816">
        <v>7000</v>
      </c>
      <c r="B46" s="897" t="s">
        <v>716</v>
      </c>
      <c r="C46" s="689">
        <v>89943</v>
      </c>
      <c r="D46" s="20">
        <v>0</v>
      </c>
      <c r="E46" s="690">
        <v>0</v>
      </c>
      <c r="F46" s="191">
        <v>0</v>
      </c>
    </row>
    <row r="47" spans="1:7" ht="15" customHeight="1">
      <c r="A47" s="700" t="s">
        <v>828</v>
      </c>
      <c r="B47" s="745" t="s">
        <v>717</v>
      </c>
      <c r="C47" s="694">
        <v>0</v>
      </c>
      <c r="D47" s="894">
        <v>0</v>
      </c>
      <c r="E47" s="695">
        <v>0</v>
      </c>
      <c r="F47" s="193">
        <v>0</v>
      </c>
      <c r="G47" s="667"/>
    </row>
    <row r="48" spans="1:6" ht="12.75">
      <c r="A48" s="816" t="s">
        <v>719</v>
      </c>
      <c r="B48" s="778" t="s">
        <v>849</v>
      </c>
      <c r="C48" s="689">
        <v>-337</v>
      </c>
      <c r="D48" s="689">
        <v>0</v>
      </c>
      <c r="E48" s="690">
        <v>0</v>
      </c>
      <c r="F48" s="191">
        <v>0</v>
      </c>
    </row>
    <row r="49" spans="1:8" ht="12.75">
      <c r="A49" s="821">
        <v>8200</v>
      </c>
      <c r="B49" s="902" t="s">
        <v>850</v>
      </c>
      <c r="C49" s="694">
        <v>337</v>
      </c>
      <c r="D49" s="894">
        <v>0</v>
      </c>
      <c r="E49" s="695">
        <v>0</v>
      </c>
      <c r="F49" s="193">
        <v>0</v>
      </c>
      <c r="G49" s="865"/>
      <c r="H49" s="667"/>
    </row>
    <row r="50" spans="1:8" ht="13.5" customHeight="1">
      <c r="A50" s="866" t="s">
        <v>726</v>
      </c>
      <c r="B50" s="188" t="s">
        <v>838</v>
      </c>
      <c r="C50" s="689">
        <v>4308989</v>
      </c>
      <c r="D50" s="20">
        <v>1268667</v>
      </c>
      <c r="E50" s="690">
        <v>29.44233554553052</v>
      </c>
      <c r="F50" s="191">
        <v>234112</v>
      </c>
      <c r="G50" s="855"/>
      <c r="H50" s="667"/>
    </row>
    <row r="51" spans="1:8" ht="14.25" customHeight="1">
      <c r="A51" s="903" t="s">
        <v>728</v>
      </c>
      <c r="B51" s="188" t="s">
        <v>839</v>
      </c>
      <c r="C51" s="868">
        <v>-1435868</v>
      </c>
      <c r="D51" s="904">
        <v>195627</v>
      </c>
      <c r="E51" s="690">
        <v>-13.62430251248722</v>
      </c>
      <c r="F51" s="643">
        <v>34519</v>
      </c>
      <c r="G51" s="865"/>
      <c r="H51" s="667"/>
    </row>
    <row r="52" spans="1:6" ht="12.75">
      <c r="A52" s="816" t="s">
        <v>730</v>
      </c>
      <c r="B52" s="779" t="s">
        <v>857</v>
      </c>
      <c r="C52" s="868">
        <v>1435868</v>
      </c>
      <c r="D52" s="904">
        <v>-195627</v>
      </c>
      <c r="E52" s="905">
        <v>13.62430251248722</v>
      </c>
      <c r="F52" s="643">
        <v>-34519</v>
      </c>
    </row>
    <row r="53" spans="1:6" ht="12.75">
      <c r="A53" s="816"/>
      <c r="B53" s="559" t="s">
        <v>858</v>
      </c>
      <c r="C53" s="868">
        <v>1435868</v>
      </c>
      <c r="D53" s="904">
        <v>-195627</v>
      </c>
      <c r="E53" s="905">
        <v>13.62430251248722</v>
      </c>
      <c r="F53" s="643">
        <v>-34519</v>
      </c>
    </row>
    <row r="54" spans="1:6" ht="12.75">
      <c r="A54" s="906"/>
      <c r="B54" s="560" t="s">
        <v>851</v>
      </c>
      <c r="C54" s="694">
        <v>1645275</v>
      </c>
      <c r="D54" s="894">
        <v>1647914</v>
      </c>
      <c r="E54" s="695">
        <v>100.16039871753962</v>
      </c>
      <c r="F54" s="193">
        <v>-29</v>
      </c>
    </row>
    <row r="55" spans="1:6" ht="12.75">
      <c r="A55" s="906"/>
      <c r="B55" s="560" t="s">
        <v>852</v>
      </c>
      <c r="C55" s="694">
        <v>209407</v>
      </c>
      <c r="D55" s="894">
        <v>1843541</v>
      </c>
      <c r="E55" s="695">
        <v>880.3626430826095</v>
      </c>
      <c r="F55" s="193">
        <v>34490</v>
      </c>
    </row>
    <row r="56" spans="1:7" ht="12.75">
      <c r="A56" s="907"/>
      <c r="B56" s="328"/>
      <c r="C56" s="704"/>
      <c r="D56" s="908"/>
      <c r="E56" s="705"/>
      <c r="F56" s="461"/>
      <c r="G56" s="667"/>
    </row>
    <row r="57" spans="1:7" ht="12.75">
      <c r="A57" s="596"/>
      <c r="B57" s="596"/>
      <c r="C57" s="596"/>
      <c r="D57" s="596"/>
      <c r="E57" s="596"/>
      <c r="F57" s="596"/>
      <c r="G57" s="667"/>
    </row>
    <row r="58" spans="1:6" ht="15.75">
      <c r="A58" s="907"/>
      <c r="B58" s="707"/>
      <c r="C58" s="673"/>
      <c r="D58" s="765"/>
      <c r="E58" s="673"/>
      <c r="F58" s="510"/>
    </row>
    <row r="59" spans="1:6" ht="15.75">
      <c r="A59" s="909"/>
      <c r="B59" s="707"/>
      <c r="C59" s="673"/>
      <c r="D59" s="765"/>
      <c r="E59" s="764"/>
      <c r="F59" s="510"/>
    </row>
    <row r="60" spans="1:9" ht="15.75">
      <c r="A60" s="909" t="s">
        <v>1224</v>
      </c>
      <c r="C60" s="673"/>
      <c r="D60" s="765"/>
      <c r="E60" s="673" t="s">
        <v>1225</v>
      </c>
      <c r="G60" s="685"/>
      <c r="H60" s="685"/>
      <c r="I60" s="685"/>
    </row>
    <row r="61" spans="1:5" ht="12.75">
      <c r="A61" s="907"/>
      <c r="B61" s="602"/>
      <c r="C61" s="314"/>
      <c r="E61" s="314"/>
    </row>
    <row r="62" spans="2:8" ht="17.25" customHeight="1">
      <c r="B62" s="602"/>
      <c r="C62" s="314"/>
      <c r="E62" s="314"/>
      <c r="H62" s="541"/>
    </row>
    <row r="63" spans="2:5" ht="17.25" customHeight="1">
      <c r="B63" s="328"/>
      <c r="C63" s="314"/>
      <c r="E63" s="314"/>
    </row>
    <row r="64" spans="2:5" ht="17.25" customHeight="1">
      <c r="B64" s="328"/>
      <c r="C64" s="314"/>
      <c r="E64" s="314"/>
    </row>
    <row r="65" spans="2:5" ht="17.25" customHeight="1">
      <c r="B65" s="604"/>
      <c r="C65" s="910"/>
      <c r="D65" s="911"/>
      <c r="E65" s="314"/>
    </row>
    <row r="66" ht="17.25" customHeight="1">
      <c r="D66" s="912"/>
    </row>
    <row r="67" ht="17.25" customHeight="1">
      <c r="D67" s="912"/>
    </row>
    <row r="68" spans="2:4" ht="17.25" customHeight="1">
      <c r="B68" s="330"/>
      <c r="D68" s="912"/>
    </row>
    <row r="69" ht="17.25" customHeight="1">
      <c r="B69" s="330"/>
    </row>
    <row r="70" ht="17.25" customHeight="1">
      <c r="B70" s="913"/>
    </row>
    <row r="71" ht="17.25" customHeight="1">
      <c r="D71" s="912"/>
    </row>
    <row r="74" ht="17.25" customHeight="1">
      <c r="A74" s="328" t="s">
        <v>473</v>
      </c>
    </row>
    <row r="75" ht="17.25" customHeight="1">
      <c r="A75" s="328" t="s">
        <v>1227</v>
      </c>
    </row>
  </sheetData>
  <mergeCells count="4">
    <mergeCell ref="B4:E4"/>
    <mergeCell ref="B5:E5"/>
    <mergeCell ref="F5:G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47" customWidth="1"/>
    <col min="2" max="2" width="49.28125" style="44" customWidth="1"/>
    <col min="3" max="3" width="12.140625" style="49" customWidth="1"/>
    <col min="4" max="4" width="13.00390625" style="49" customWidth="1"/>
    <col min="5" max="5" width="8.421875" style="44" customWidth="1"/>
    <col min="6" max="6" width="12.57421875" style="55" customWidth="1"/>
    <col min="7" max="16384" width="9.140625" style="44" customWidth="1"/>
  </cols>
  <sheetData>
    <row r="1" spans="3:6" ht="18.75" customHeight="1">
      <c r="C1" s="48"/>
      <c r="F1" s="50" t="s">
        <v>1228</v>
      </c>
    </row>
    <row r="2" spans="2:5" ht="18.75" customHeight="1">
      <c r="B2" s="51" t="s">
        <v>1229</v>
      </c>
      <c r="C2" s="52"/>
      <c r="D2" s="53"/>
      <c r="E2" s="54"/>
    </row>
    <row r="3" spans="2:3" ht="14.25" customHeight="1">
      <c r="B3" s="56"/>
      <c r="C3" s="48"/>
    </row>
    <row r="4" spans="1:6" ht="18.75" customHeight="1">
      <c r="A4" s="57"/>
      <c r="B4" s="58" t="s">
        <v>1230</v>
      </c>
      <c r="C4" s="59"/>
      <c r="D4" s="59"/>
      <c r="E4" s="59"/>
      <c r="F4" s="59"/>
    </row>
    <row r="5" spans="1:6" ht="18.75" customHeight="1">
      <c r="A5" s="60"/>
      <c r="B5" s="61" t="s">
        <v>1231</v>
      </c>
      <c r="C5" s="62"/>
      <c r="D5" s="62"/>
      <c r="E5" s="62"/>
      <c r="F5" s="62"/>
    </row>
    <row r="6" spans="2:6" ht="14.25" customHeight="1">
      <c r="B6" s="63"/>
      <c r="C6" s="59"/>
      <c r="D6" s="59"/>
      <c r="E6" s="63"/>
      <c r="F6" s="64"/>
    </row>
    <row r="7" spans="1:6" ht="15" customHeight="1">
      <c r="A7" s="65"/>
      <c r="B7" s="66"/>
      <c r="C7" s="52"/>
      <c r="D7" s="53"/>
      <c r="E7" s="67"/>
      <c r="F7" s="68" t="s">
        <v>1232</v>
      </c>
    </row>
    <row r="8" spans="1:6" ht="60" customHeight="1">
      <c r="A8" s="69"/>
      <c r="B8" s="70" t="s">
        <v>1180</v>
      </c>
      <c r="C8" s="71" t="s">
        <v>1233</v>
      </c>
      <c r="D8" s="71" t="s">
        <v>1234</v>
      </c>
      <c r="E8" s="70" t="s">
        <v>1235</v>
      </c>
      <c r="F8" s="71" t="s">
        <v>1236</v>
      </c>
    </row>
    <row r="9" spans="1:6" ht="12.75">
      <c r="A9" s="72">
        <v>1</v>
      </c>
      <c r="B9" s="70">
        <v>2</v>
      </c>
      <c r="C9" s="71">
        <v>3</v>
      </c>
      <c r="D9" s="71">
        <v>4</v>
      </c>
      <c r="E9" s="70">
        <v>5</v>
      </c>
      <c r="F9" s="71">
        <v>6</v>
      </c>
    </row>
    <row r="10" spans="1:6" ht="12.75">
      <c r="A10" s="73" t="s">
        <v>1237</v>
      </c>
      <c r="B10" s="74" t="s">
        <v>1238</v>
      </c>
      <c r="C10" s="75">
        <v>1929628610</v>
      </c>
      <c r="D10" s="75">
        <v>913203095</v>
      </c>
      <c r="E10" s="76">
        <v>47.325329354439866</v>
      </c>
      <c r="F10" s="75">
        <v>152375528</v>
      </c>
    </row>
    <row r="11" spans="1:6" ht="12.75" customHeight="1">
      <c r="A11" s="72"/>
      <c r="B11" s="77" t="s">
        <v>1239</v>
      </c>
      <c r="C11" s="75">
        <v>1327060378</v>
      </c>
      <c r="D11" s="75">
        <v>605465223</v>
      </c>
      <c r="E11" s="76">
        <v>45.624542261783965</v>
      </c>
      <c r="F11" s="75">
        <v>97132020</v>
      </c>
    </row>
    <row r="12" spans="1:6" ht="12.75">
      <c r="A12" s="72"/>
      <c r="B12" s="78" t="s">
        <v>1240</v>
      </c>
      <c r="C12" s="79">
        <v>929780796</v>
      </c>
      <c r="D12" s="79">
        <v>464293378</v>
      </c>
      <c r="E12" s="80">
        <v>49.93578916637465</v>
      </c>
      <c r="F12" s="79">
        <v>67874653</v>
      </c>
    </row>
    <row r="13" spans="1:6" ht="12.75">
      <c r="A13" s="72"/>
      <c r="B13" s="78" t="s">
        <v>1241</v>
      </c>
      <c r="C13" s="79">
        <v>197226336</v>
      </c>
      <c r="D13" s="79">
        <v>126460281</v>
      </c>
      <c r="E13" s="80">
        <v>64.11936841943867</v>
      </c>
      <c r="F13" s="79">
        <v>22720847</v>
      </c>
    </row>
    <row r="14" spans="1:6" ht="12.75">
      <c r="A14" s="72"/>
      <c r="B14" s="78" t="s">
        <v>1242</v>
      </c>
      <c r="C14" s="79">
        <v>111556336</v>
      </c>
      <c r="D14" s="79">
        <v>59086961</v>
      </c>
      <c r="E14" s="80">
        <v>52.96602875160762</v>
      </c>
      <c r="F14" s="79">
        <v>10419560</v>
      </c>
    </row>
    <row r="15" spans="1:6" ht="12.75">
      <c r="A15" s="72"/>
      <c r="B15" s="78" t="s">
        <v>1243</v>
      </c>
      <c r="C15" s="79">
        <v>85670000</v>
      </c>
      <c r="D15" s="79">
        <v>67373320</v>
      </c>
      <c r="E15" s="80">
        <v>78.64283880004669</v>
      </c>
      <c r="F15" s="79">
        <v>12301287</v>
      </c>
    </row>
    <row r="16" spans="1:6" ht="12.75">
      <c r="A16" s="72"/>
      <c r="B16" s="78" t="s">
        <v>1244</v>
      </c>
      <c r="C16" s="79">
        <v>716851300</v>
      </c>
      <c r="D16" s="79">
        <v>330004797</v>
      </c>
      <c r="E16" s="80">
        <v>46.035320993349664</v>
      </c>
      <c r="F16" s="79">
        <v>43869638</v>
      </c>
    </row>
    <row r="17" spans="1:6" ht="12.75" customHeight="1">
      <c r="A17" s="72"/>
      <c r="B17" s="81" t="s">
        <v>1245</v>
      </c>
      <c r="C17" s="79">
        <v>480694300</v>
      </c>
      <c r="D17" s="79">
        <v>217671311</v>
      </c>
      <c r="E17" s="80">
        <v>45.28269026697425</v>
      </c>
      <c r="F17" s="79">
        <v>25573796</v>
      </c>
    </row>
    <row r="18" spans="1:6" ht="12.75">
      <c r="A18" s="72"/>
      <c r="B18" s="78" t="s">
        <v>1246</v>
      </c>
      <c r="C18" s="79">
        <v>224967000</v>
      </c>
      <c r="D18" s="79">
        <v>103574489</v>
      </c>
      <c r="E18" s="80">
        <v>46.03985873483666</v>
      </c>
      <c r="F18" s="79">
        <v>17220768</v>
      </c>
    </row>
    <row r="19" spans="1:6" ht="12.75">
      <c r="A19" s="72"/>
      <c r="B19" s="78" t="s">
        <v>1247</v>
      </c>
      <c r="C19" s="79">
        <v>11190000</v>
      </c>
      <c r="D19" s="79">
        <v>8758997</v>
      </c>
      <c r="E19" s="80">
        <v>78.27521894548704</v>
      </c>
      <c r="F19" s="79">
        <v>1075074</v>
      </c>
    </row>
    <row r="20" spans="1:6" ht="12.75">
      <c r="A20" s="72"/>
      <c r="B20" s="78" t="s">
        <v>1248</v>
      </c>
      <c r="C20" s="79">
        <v>15703160</v>
      </c>
      <c r="D20" s="79">
        <v>7828300</v>
      </c>
      <c r="E20" s="80">
        <v>49.85174958416013</v>
      </c>
      <c r="F20" s="79">
        <v>1284168</v>
      </c>
    </row>
    <row r="21" spans="1:6" ht="12.75">
      <c r="A21" s="72"/>
      <c r="B21" s="78" t="s">
        <v>1249</v>
      </c>
      <c r="C21" s="79">
        <v>5873160</v>
      </c>
      <c r="D21" s="79">
        <v>3540454</v>
      </c>
      <c r="E21" s="80">
        <v>60.281926594882485</v>
      </c>
      <c r="F21" s="79">
        <v>607443</v>
      </c>
    </row>
    <row r="22" spans="1:6" ht="12.75">
      <c r="A22" s="72"/>
      <c r="B22" s="78" t="s">
        <v>1250</v>
      </c>
      <c r="C22" s="79">
        <v>205000</v>
      </c>
      <c r="D22" s="79">
        <v>148033</v>
      </c>
      <c r="E22" s="80">
        <v>72.21121951219513</v>
      </c>
      <c r="F22" s="79">
        <v>22873</v>
      </c>
    </row>
    <row r="23" spans="1:6" ht="12.75">
      <c r="A23" s="72"/>
      <c r="B23" s="78" t="s">
        <v>1251</v>
      </c>
      <c r="C23" s="79">
        <v>9625000</v>
      </c>
      <c r="D23" s="79">
        <v>3074226</v>
      </c>
      <c r="E23" s="80">
        <v>31.94001038961039</v>
      </c>
      <c r="F23" s="79">
        <v>45097</v>
      </c>
    </row>
    <row r="24" spans="1:6" ht="12.75">
      <c r="A24" s="72"/>
      <c r="B24" s="78" t="s">
        <v>1252</v>
      </c>
      <c r="C24" s="82" t="s">
        <v>1187</v>
      </c>
      <c r="D24" s="79">
        <v>5097</v>
      </c>
      <c r="E24" s="83" t="s">
        <v>1187</v>
      </c>
      <c r="F24" s="79">
        <v>2335</v>
      </c>
    </row>
    <row r="25" spans="1:6" ht="12.75">
      <c r="A25" s="72"/>
      <c r="B25" s="78" t="s">
        <v>1253</v>
      </c>
      <c r="C25" s="79">
        <v>108192110</v>
      </c>
      <c r="D25" s="79">
        <v>70374761</v>
      </c>
      <c r="E25" s="80">
        <v>65.0461119577019</v>
      </c>
      <c r="F25" s="79">
        <v>22626017</v>
      </c>
    </row>
    <row r="26" spans="1:6" ht="12.75" customHeight="1">
      <c r="A26" s="72"/>
      <c r="B26" s="81" t="s">
        <v>1254</v>
      </c>
      <c r="C26" s="79">
        <v>89156893</v>
      </c>
      <c r="D26" s="79">
        <v>42825094</v>
      </c>
      <c r="E26" s="80">
        <v>48.03340780392605</v>
      </c>
      <c r="F26" s="79">
        <v>5359381</v>
      </c>
    </row>
    <row r="27" spans="1:6" ht="11.25" customHeight="1">
      <c r="A27" s="72"/>
      <c r="B27" s="81" t="s">
        <v>1255</v>
      </c>
      <c r="C27" s="79">
        <v>199930579</v>
      </c>
      <c r="D27" s="79">
        <v>27966893</v>
      </c>
      <c r="E27" s="80">
        <v>13.988301909534309</v>
      </c>
      <c r="F27" s="79">
        <v>1269634</v>
      </c>
    </row>
    <row r="28" spans="1:6" ht="12.75" customHeight="1">
      <c r="A28" s="73" t="s">
        <v>1256</v>
      </c>
      <c r="B28" s="77" t="s">
        <v>1257</v>
      </c>
      <c r="C28" s="75">
        <v>1327060378</v>
      </c>
      <c r="D28" s="75">
        <v>605465223</v>
      </c>
      <c r="E28" s="76">
        <v>45.624542261783965</v>
      </c>
      <c r="F28" s="75">
        <v>97132020</v>
      </c>
    </row>
    <row r="29" spans="1:6" ht="12.75">
      <c r="A29" s="72"/>
      <c r="B29" s="84" t="s">
        <v>1258</v>
      </c>
      <c r="C29" s="75">
        <v>617127382</v>
      </c>
      <c r="D29" s="75">
        <v>314741718</v>
      </c>
      <c r="E29" s="76">
        <v>51.001094292717674</v>
      </c>
      <c r="F29" s="75">
        <v>56444475</v>
      </c>
    </row>
    <row r="30" spans="1:6" ht="12.75">
      <c r="A30" s="72"/>
      <c r="B30" s="78" t="s">
        <v>1240</v>
      </c>
      <c r="C30" s="79">
        <v>601480000</v>
      </c>
      <c r="D30" s="79">
        <v>307018016</v>
      </c>
      <c r="E30" s="80">
        <v>51.04376138857485</v>
      </c>
      <c r="F30" s="79">
        <v>55049720</v>
      </c>
    </row>
    <row r="31" spans="1:6" ht="12.75">
      <c r="A31" s="72"/>
      <c r="B31" s="78" t="s">
        <v>1259</v>
      </c>
      <c r="C31" s="79">
        <v>601480000</v>
      </c>
      <c r="D31" s="79">
        <v>307018016</v>
      </c>
      <c r="E31" s="80">
        <v>51.04376138857485</v>
      </c>
      <c r="F31" s="79">
        <v>55049720</v>
      </c>
    </row>
    <row r="32" spans="1:6" ht="12.75">
      <c r="A32" s="72"/>
      <c r="B32" s="78" t="s">
        <v>1260</v>
      </c>
      <c r="C32" s="79">
        <v>15620150</v>
      </c>
      <c r="D32" s="79">
        <v>7713664</v>
      </c>
      <c r="E32" s="80">
        <v>49.38277801429564</v>
      </c>
      <c r="F32" s="79">
        <v>1392766</v>
      </c>
    </row>
    <row r="33" spans="1:6" ht="10.5" customHeight="1">
      <c r="A33" s="72"/>
      <c r="B33" s="78" t="s">
        <v>1261</v>
      </c>
      <c r="C33" s="79">
        <v>27232</v>
      </c>
      <c r="D33" s="79">
        <v>10038</v>
      </c>
      <c r="E33" s="80">
        <v>36.861045828437135</v>
      </c>
      <c r="F33" s="79">
        <v>1989</v>
      </c>
    </row>
    <row r="34" spans="1:6" ht="12.75" hidden="1">
      <c r="A34" s="72"/>
      <c r="B34" s="78" t="s">
        <v>1262</v>
      </c>
      <c r="C34" s="79">
        <v>0</v>
      </c>
      <c r="D34" s="79">
        <v>0</v>
      </c>
      <c r="E34" s="80" t="e">
        <v>#VALUE!</v>
      </c>
      <c r="F34" s="79">
        <v>0</v>
      </c>
    </row>
    <row r="35" spans="1:6" ht="12.75">
      <c r="A35" s="72"/>
      <c r="B35" s="85" t="s">
        <v>1263</v>
      </c>
      <c r="C35" s="86">
        <v>14559150</v>
      </c>
      <c r="D35" s="86">
        <v>7003846</v>
      </c>
      <c r="E35" s="80">
        <v>48.10614630661817</v>
      </c>
      <c r="F35" s="86">
        <v>1200967</v>
      </c>
    </row>
    <row r="36" spans="1:6" ht="12.75" customHeight="1">
      <c r="A36" s="73" t="s">
        <v>1264</v>
      </c>
      <c r="B36" s="77" t="s">
        <v>1265</v>
      </c>
      <c r="C36" s="75">
        <v>602568232</v>
      </c>
      <c r="D36" s="75">
        <v>307737872</v>
      </c>
      <c r="E36" s="76">
        <v>51.07104152812357</v>
      </c>
      <c r="F36" s="75">
        <v>55243508</v>
      </c>
    </row>
    <row r="37" spans="1:6" ht="12.75">
      <c r="A37" s="73" t="s">
        <v>1266</v>
      </c>
      <c r="B37" s="77" t="s">
        <v>1267</v>
      </c>
      <c r="C37" s="75">
        <v>2079666471</v>
      </c>
      <c r="D37" s="75">
        <v>931647156</v>
      </c>
      <c r="E37" s="76">
        <v>44.797912020576106</v>
      </c>
      <c r="F37" s="75">
        <v>179747389</v>
      </c>
    </row>
    <row r="38" spans="1:6" ht="12.75">
      <c r="A38" s="73" t="s">
        <v>1268</v>
      </c>
      <c r="B38" s="77" t="s">
        <v>1269</v>
      </c>
      <c r="C38" s="75">
        <v>1915185543</v>
      </c>
      <c r="D38" s="75">
        <v>890430598</v>
      </c>
      <c r="E38" s="76">
        <v>46.49317666659099</v>
      </c>
      <c r="F38" s="75">
        <v>169388884</v>
      </c>
    </row>
    <row r="39" spans="1:6" ht="12.75">
      <c r="A39" s="73" t="s">
        <v>1270</v>
      </c>
      <c r="B39" s="77" t="s">
        <v>1271</v>
      </c>
      <c r="C39" s="75">
        <v>70488779</v>
      </c>
      <c r="D39" s="75">
        <v>19397829</v>
      </c>
      <c r="E39" s="76">
        <v>27.519031078691263</v>
      </c>
      <c r="F39" s="75">
        <v>5129601</v>
      </c>
    </row>
    <row r="40" spans="1:6" ht="12.75">
      <c r="A40" s="73" t="s">
        <v>1272</v>
      </c>
      <c r="B40" s="77" t="s">
        <v>1273</v>
      </c>
      <c r="C40" s="75">
        <v>93992149</v>
      </c>
      <c r="D40" s="75">
        <v>21818729</v>
      </c>
      <c r="E40" s="76">
        <v>23.21335263863368</v>
      </c>
      <c r="F40" s="75">
        <v>5228904</v>
      </c>
    </row>
    <row r="41" spans="1:6" ht="26.25" customHeight="1">
      <c r="A41" s="73" t="s">
        <v>1274</v>
      </c>
      <c r="B41" s="77" t="s">
        <v>1275</v>
      </c>
      <c r="C41" s="75">
        <v>-150037861</v>
      </c>
      <c r="D41" s="75">
        <v>-18444061</v>
      </c>
      <c r="E41" s="87" t="s">
        <v>1187</v>
      </c>
      <c r="F41" s="75">
        <v>-27371861</v>
      </c>
    </row>
    <row r="42" spans="1:6" ht="15" customHeight="1">
      <c r="A42" s="73" t="s">
        <v>1276</v>
      </c>
      <c r="B42" s="77" t="s">
        <v>1277</v>
      </c>
      <c r="C42" s="75">
        <v>-12894882</v>
      </c>
      <c r="D42" s="75">
        <v>-9690991</v>
      </c>
      <c r="E42" s="87" t="s">
        <v>1187</v>
      </c>
      <c r="F42" s="75">
        <v>524297</v>
      </c>
    </row>
    <row r="43" spans="1:6" ht="27" customHeight="1">
      <c r="A43" s="72"/>
      <c r="B43" s="77" t="s">
        <v>1278</v>
      </c>
      <c r="C43" s="75">
        <v>2066771589</v>
      </c>
      <c r="D43" s="75">
        <v>921956165</v>
      </c>
      <c r="E43" s="76">
        <v>44.608517453352704</v>
      </c>
      <c r="F43" s="75">
        <v>180271686</v>
      </c>
    </row>
    <row r="44" spans="1:6" ht="25.5">
      <c r="A44" s="88" t="s">
        <v>1279</v>
      </c>
      <c r="B44" s="77" t="s">
        <v>1280</v>
      </c>
      <c r="C44" s="75">
        <v>-137142979</v>
      </c>
      <c r="D44" s="75">
        <v>-8753070</v>
      </c>
      <c r="E44" s="87" t="s">
        <v>1187</v>
      </c>
      <c r="F44" s="75">
        <v>-27896158</v>
      </c>
    </row>
    <row r="45" spans="1:6" ht="11.25" customHeight="1">
      <c r="A45" s="72"/>
      <c r="B45" s="89" t="s">
        <v>1281</v>
      </c>
      <c r="C45" s="79">
        <v>137142979</v>
      </c>
      <c r="D45" s="79">
        <v>8753070</v>
      </c>
      <c r="E45" s="90" t="s">
        <v>1187</v>
      </c>
      <c r="F45" s="79">
        <v>27896158</v>
      </c>
    </row>
    <row r="46" spans="1:6" ht="27" customHeight="1" hidden="1">
      <c r="A46" s="72"/>
      <c r="B46" s="89" t="s">
        <v>1282</v>
      </c>
      <c r="C46" s="82" t="s">
        <v>1187</v>
      </c>
      <c r="D46" s="79">
        <v>360903</v>
      </c>
      <c r="E46" s="90" t="s">
        <v>1187</v>
      </c>
      <c r="F46" s="79">
        <v>360903</v>
      </c>
    </row>
    <row r="47" spans="1:6" ht="12" customHeight="1">
      <c r="A47" s="72"/>
      <c r="B47" s="89" t="s">
        <v>1283</v>
      </c>
      <c r="C47" s="79">
        <v>173988701</v>
      </c>
      <c r="D47" s="79">
        <v>42249299</v>
      </c>
      <c r="E47" s="90" t="s">
        <v>1187</v>
      </c>
      <c r="F47" s="79">
        <v>32700189</v>
      </c>
    </row>
    <row r="48" spans="1:6" ht="24.75" customHeight="1" hidden="1">
      <c r="A48" s="72"/>
      <c r="B48" s="89" t="s">
        <v>1284</v>
      </c>
      <c r="C48" s="91" t="s">
        <v>1187</v>
      </c>
      <c r="D48" s="91" t="s">
        <v>1187</v>
      </c>
      <c r="E48" s="90" t="s">
        <v>1187</v>
      </c>
      <c r="F48" s="91" t="s">
        <v>1187</v>
      </c>
    </row>
    <row r="49" spans="1:6" ht="39" customHeight="1">
      <c r="A49" s="72"/>
      <c r="B49" s="89" t="s">
        <v>1285</v>
      </c>
      <c r="C49" s="79">
        <v>-2439548</v>
      </c>
      <c r="D49" s="79">
        <v>-2788109</v>
      </c>
      <c r="E49" s="90" t="s">
        <v>1187</v>
      </c>
      <c r="F49" s="79">
        <v>-19284</v>
      </c>
    </row>
    <row r="50" spans="1:6" ht="22.5" customHeight="1">
      <c r="A50" s="72"/>
      <c r="B50" s="89" t="s">
        <v>1286</v>
      </c>
      <c r="C50" s="79">
        <v>-24596558</v>
      </c>
      <c r="D50" s="79">
        <v>-32212176</v>
      </c>
      <c r="E50" s="90" t="s">
        <v>1187</v>
      </c>
      <c r="F50" s="79">
        <v>-6537750</v>
      </c>
    </row>
    <row r="51" spans="1:6" ht="38.25">
      <c r="A51" s="72"/>
      <c r="B51" s="89" t="s">
        <v>1287</v>
      </c>
      <c r="C51" s="79">
        <v>-9809616</v>
      </c>
      <c r="D51" s="79">
        <v>1143153</v>
      </c>
      <c r="E51" s="90" t="s">
        <v>1187</v>
      </c>
      <c r="F51" s="79">
        <v>1392100</v>
      </c>
    </row>
    <row r="52" spans="1:6" ht="12.75">
      <c r="A52" s="72"/>
      <c r="B52" s="77" t="s">
        <v>1288</v>
      </c>
      <c r="C52" s="75">
        <v>1501694797</v>
      </c>
      <c r="D52" s="75">
        <v>656121460</v>
      </c>
      <c r="E52" s="76">
        <v>43.6920645467216</v>
      </c>
      <c r="F52" s="75">
        <v>131041631</v>
      </c>
    </row>
    <row r="53" spans="1:6" ht="12.75">
      <c r="A53" s="72"/>
      <c r="B53" s="92" t="s">
        <v>1289</v>
      </c>
      <c r="C53" s="86">
        <v>14559150</v>
      </c>
      <c r="D53" s="86">
        <v>7003846</v>
      </c>
      <c r="E53" s="93">
        <v>48.10614630661817</v>
      </c>
      <c r="F53" s="86">
        <v>1200967</v>
      </c>
    </row>
    <row r="54" spans="1:6" ht="13.5" customHeight="1">
      <c r="A54" s="73" t="s">
        <v>1290</v>
      </c>
      <c r="B54" s="77" t="s">
        <v>1291</v>
      </c>
      <c r="C54" s="75">
        <v>1487135647</v>
      </c>
      <c r="D54" s="75">
        <v>649117614</v>
      </c>
      <c r="E54" s="76">
        <v>43.64885041317284</v>
      </c>
      <c r="F54" s="75">
        <v>129840664</v>
      </c>
    </row>
    <row r="55" spans="1:6" ht="12.75">
      <c r="A55" s="72"/>
      <c r="B55" s="78" t="s">
        <v>1292</v>
      </c>
      <c r="C55" s="79">
        <v>1339319169</v>
      </c>
      <c r="D55" s="79">
        <v>615740907</v>
      </c>
      <c r="E55" s="80">
        <v>45.97417264323497</v>
      </c>
      <c r="F55" s="79">
        <v>121189370</v>
      </c>
    </row>
    <row r="56" spans="1:6" ht="12.75">
      <c r="A56" s="72"/>
      <c r="B56" s="85" t="s">
        <v>1293</v>
      </c>
      <c r="C56" s="79">
        <v>14559150</v>
      </c>
      <c r="D56" s="79">
        <v>7003846</v>
      </c>
      <c r="E56" s="93">
        <v>48.10614630661817</v>
      </c>
      <c r="F56" s="79">
        <v>1200967</v>
      </c>
    </row>
    <row r="57" spans="1:6" ht="13.5" customHeight="1">
      <c r="A57" s="72" t="s">
        <v>1294</v>
      </c>
      <c r="B57" s="77" t="s">
        <v>1295</v>
      </c>
      <c r="C57" s="75">
        <v>1324760019</v>
      </c>
      <c r="D57" s="75">
        <v>608737061</v>
      </c>
      <c r="E57" s="76">
        <v>45.950742192499696</v>
      </c>
      <c r="F57" s="75">
        <v>119988403</v>
      </c>
    </row>
    <row r="58" spans="1:6" ht="12.75">
      <c r="A58" s="72"/>
      <c r="B58" s="78" t="s">
        <v>1296</v>
      </c>
      <c r="C58" s="79">
        <v>70467414</v>
      </c>
      <c r="D58" s="79">
        <v>19397829</v>
      </c>
      <c r="E58" s="80">
        <v>27.527374567768305</v>
      </c>
      <c r="F58" s="79">
        <v>5129601</v>
      </c>
    </row>
    <row r="59" spans="1:6" ht="15" customHeight="1">
      <c r="A59" s="72" t="s">
        <v>1297</v>
      </c>
      <c r="B59" s="77" t="s">
        <v>1298</v>
      </c>
      <c r="C59" s="75">
        <v>70467414</v>
      </c>
      <c r="D59" s="75">
        <v>19397829</v>
      </c>
      <c r="E59" s="76">
        <v>27.527374567768305</v>
      </c>
      <c r="F59" s="75">
        <v>5129601</v>
      </c>
    </row>
    <row r="60" spans="1:6" ht="12.75">
      <c r="A60" s="72"/>
      <c r="B60" s="78" t="s">
        <v>1299</v>
      </c>
      <c r="C60" s="79">
        <v>91908214</v>
      </c>
      <c r="D60" s="79">
        <v>20982724</v>
      </c>
      <c r="E60" s="80">
        <v>22.83008567656423</v>
      </c>
      <c r="F60" s="79">
        <v>4722660</v>
      </c>
    </row>
    <row r="61" spans="1:6" ht="14.25" customHeight="1">
      <c r="A61" s="72" t="s">
        <v>1300</v>
      </c>
      <c r="B61" s="77" t="s">
        <v>1301</v>
      </c>
      <c r="C61" s="75">
        <v>91908214</v>
      </c>
      <c r="D61" s="75">
        <v>20982724</v>
      </c>
      <c r="E61" s="76">
        <v>22.83008567656423</v>
      </c>
      <c r="F61" s="75">
        <v>4722660</v>
      </c>
    </row>
    <row r="62" spans="1:6" ht="26.25" customHeight="1">
      <c r="A62" s="73" t="s">
        <v>1302</v>
      </c>
      <c r="B62" s="77" t="s">
        <v>1303</v>
      </c>
      <c r="C62" s="75">
        <v>-174634419</v>
      </c>
      <c r="D62" s="75">
        <v>-50656237</v>
      </c>
      <c r="E62" s="87" t="s">
        <v>1187</v>
      </c>
      <c r="F62" s="75">
        <v>-33909611</v>
      </c>
    </row>
    <row r="63" spans="1:6" ht="14.25" customHeight="1">
      <c r="A63" s="73" t="s">
        <v>1304</v>
      </c>
      <c r="B63" s="77" t="s">
        <v>1305</v>
      </c>
      <c r="C63" s="75">
        <v>-12894882</v>
      </c>
      <c r="D63" s="75">
        <v>-9690991</v>
      </c>
      <c r="E63" s="76">
        <v>75.15377806481672</v>
      </c>
      <c r="F63" s="75">
        <v>524297</v>
      </c>
    </row>
    <row r="64" spans="1:6" ht="12.75">
      <c r="A64" s="72"/>
      <c r="B64" s="78" t="s">
        <v>1306</v>
      </c>
      <c r="C64" s="79">
        <v>-12894882</v>
      </c>
      <c r="D64" s="79">
        <v>-9690991</v>
      </c>
      <c r="E64" s="83" t="s">
        <v>1187</v>
      </c>
      <c r="F64" s="79">
        <v>524297</v>
      </c>
    </row>
    <row r="65" spans="1:6" ht="12.75">
      <c r="A65" s="72"/>
      <c r="B65" s="78" t="s">
        <v>1307</v>
      </c>
      <c r="C65" s="79">
        <v>-12894882</v>
      </c>
      <c r="D65" s="79">
        <v>-9690991</v>
      </c>
      <c r="E65" s="80">
        <v>75.15377806481672</v>
      </c>
      <c r="F65" s="79">
        <v>524297</v>
      </c>
    </row>
    <row r="66" spans="1:6" ht="26.25" customHeight="1">
      <c r="A66" s="73" t="s">
        <v>1308</v>
      </c>
      <c r="B66" s="77" t="s">
        <v>1309</v>
      </c>
      <c r="C66" s="75">
        <v>-161739537</v>
      </c>
      <c r="D66" s="75">
        <v>-40965246</v>
      </c>
      <c r="E66" s="90" t="s">
        <v>1187</v>
      </c>
      <c r="F66" s="75">
        <v>-34433908</v>
      </c>
    </row>
    <row r="67" spans="1:6" ht="11.25" customHeight="1">
      <c r="A67" s="72"/>
      <c r="B67" s="89" t="s">
        <v>1281</v>
      </c>
      <c r="C67" s="79">
        <v>161739537</v>
      </c>
      <c r="D67" s="79">
        <v>40965246</v>
      </c>
      <c r="E67" s="90" t="s">
        <v>1187</v>
      </c>
      <c r="F67" s="79">
        <v>34433908</v>
      </c>
    </row>
    <row r="68" spans="1:6" ht="24" customHeight="1" hidden="1">
      <c r="A68" s="72"/>
      <c r="B68" s="89" t="s">
        <v>1282</v>
      </c>
      <c r="C68" s="82" t="s">
        <v>1187</v>
      </c>
      <c r="D68" s="79">
        <v>360903</v>
      </c>
      <c r="E68" s="90" t="s">
        <v>1187</v>
      </c>
      <c r="F68" s="79">
        <v>360903</v>
      </c>
    </row>
    <row r="69" spans="1:6" ht="12.75">
      <c r="A69" s="72"/>
      <c r="B69" s="89" t="s">
        <v>1283</v>
      </c>
      <c r="C69" s="79">
        <v>173988701</v>
      </c>
      <c r="D69" s="79">
        <v>42249299</v>
      </c>
      <c r="E69" s="90" t="s">
        <v>1187</v>
      </c>
      <c r="F69" s="79">
        <v>32700189</v>
      </c>
    </row>
    <row r="70" spans="1:6" ht="40.5" customHeight="1">
      <c r="A70" s="72"/>
      <c r="B70" s="89" t="s">
        <v>1310</v>
      </c>
      <c r="C70" s="79">
        <v>-2439548</v>
      </c>
      <c r="D70" s="79">
        <v>-2788109</v>
      </c>
      <c r="E70" s="90" t="s">
        <v>1187</v>
      </c>
      <c r="F70" s="79">
        <v>-19284</v>
      </c>
    </row>
    <row r="71" spans="1:6" ht="38.25">
      <c r="A71" s="72"/>
      <c r="B71" s="89" t="s">
        <v>1287</v>
      </c>
      <c r="C71" s="79">
        <v>-9809616</v>
      </c>
      <c r="D71" s="79">
        <v>1143153</v>
      </c>
      <c r="E71" s="90" t="s">
        <v>1187</v>
      </c>
      <c r="F71" s="79">
        <v>1392100</v>
      </c>
    </row>
    <row r="72" spans="1:6" ht="14.25" customHeight="1">
      <c r="A72" s="72"/>
      <c r="B72" s="77" t="s">
        <v>1311</v>
      </c>
      <c r="C72" s="75">
        <v>592530824</v>
      </c>
      <c r="D72" s="75">
        <v>282529542</v>
      </c>
      <c r="E72" s="76">
        <v>47.68183030424085</v>
      </c>
      <c r="F72" s="75">
        <v>49906725</v>
      </c>
    </row>
    <row r="73" spans="1:6" ht="14.25" customHeight="1">
      <c r="A73" s="73" t="s">
        <v>1312</v>
      </c>
      <c r="B73" s="77" t="s">
        <v>1313</v>
      </c>
      <c r="C73" s="75">
        <v>592530824</v>
      </c>
      <c r="D73" s="75">
        <v>282529542</v>
      </c>
      <c r="E73" s="76">
        <v>47.68183030424085</v>
      </c>
      <c r="F73" s="75">
        <v>49906725</v>
      </c>
    </row>
    <row r="74" spans="1:6" ht="12.75">
      <c r="A74" s="72"/>
      <c r="B74" s="78" t="s">
        <v>1314</v>
      </c>
      <c r="C74" s="79">
        <v>590425524</v>
      </c>
      <c r="D74" s="79">
        <v>281693537</v>
      </c>
      <c r="E74" s="80">
        <v>47.71025735669246</v>
      </c>
      <c r="F74" s="79">
        <v>49400481</v>
      </c>
    </row>
    <row r="75" spans="1:6" ht="22.5" customHeight="1">
      <c r="A75" s="72" t="s">
        <v>1315</v>
      </c>
      <c r="B75" s="77" t="s">
        <v>1316</v>
      </c>
      <c r="C75" s="75">
        <v>590425524</v>
      </c>
      <c r="D75" s="75">
        <v>281693537</v>
      </c>
      <c r="E75" s="76">
        <v>47.71025735669246</v>
      </c>
      <c r="F75" s="75">
        <v>49400481</v>
      </c>
    </row>
    <row r="76" spans="1:6" ht="12" customHeight="1">
      <c r="A76" s="72"/>
      <c r="B76" s="78" t="s">
        <v>1317</v>
      </c>
      <c r="C76" s="79">
        <v>21365</v>
      </c>
      <c r="D76" s="79">
        <v>0</v>
      </c>
      <c r="E76" s="80">
        <v>0</v>
      </c>
      <c r="F76" s="79">
        <v>0</v>
      </c>
    </row>
    <row r="77" spans="1:6" ht="15" customHeight="1">
      <c r="A77" s="72" t="s">
        <v>1318</v>
      </c>
      <c r="B77" s="77" t="s">
        <v>1319</v>
      </c>
      <c r="C77" s="75">
        <v>21365</v>
      </c>
      <c r="D77" s="75">
        <v>0</v>
      </c>
      <c r="E77" s="76">
        <v>0</v>
      </c>
      <c r="F77" s="75">
        <v>0</v>
      </c>
    </row>
    <row r="78" spans="1:6" ht="12.75">
      <c r="A78" s="72"/>
      <c r="B78" s="78" t="s">
        <v>1320</v>
      </c>
      <c r="C78" s="79">
        <v>2083935</v>
      </c>
      <c r="D78" s="79">
        <v>836005</v>
      </c>
      <c r="E78" s="80">
        <v>40.116654310235205</v>
      </c>
      <c r="F78" s="79">
        <v>506244</v>
      </c>
    </row>
    <row r="79" spans="1:6" ht="14.25" customHeight="1">
      <c r="A79" s="72" t="s">
        <v>1321</v>
      </c>
      <c r="B79" s="77" t="s">
        <v>1322</v>
      </c>
      <c r="C79" s="75">
        <v>2083935</v>
      </c>
      <c r="D79" s="75">
        <v>836005</v>
      </c>
      <c r="E79" s="76">
        <v>40.116654310235205</v>
      </c>
      <c r="F79" s="75">
        <v>506244</v>
      </c>
    </row>
    <row r="80" spans="1:6" ht="24.75" customHeight="1">
      <c r="A80" s="72"/>
      <c r="B80" s="77" t="s">
        <v>1323</v>
      </c>
      <c r="C80" s="75">
        <v>24596558</v>
      </c>
      <c r="D80" s="75">
        <v>32212176</v>
      </c>
      <c r="E80" s="87" t="s">
        <v>1187</v>
      </c>
      <c r="F80" s="75">
        <v>6537750</v>
      </c>
    </row>
    <row r="81" spans="1:6" ht="27" customHeight="1">
      <c r="A81" s="73" t="s">
        <v>1324</v>
      </c>
      <c r="B81" s="77" t="s">
        <v>1325</v>
      </c>
      <c r="C81" s="75">
        <v>24596558</v>
      </c>
      <c r="D81" s="75">
        <v>32212176</v>
      </c>
      <c r="E81" s="87" t="s">
        <v>1187</v>
      </c>
      <c r="F81" s="75">
        <v>6537750</v>
      </c>
    </row>
    <row r="82" spans="1:6" ht="12.75">
      <c r="A82" s="72"/>
      <c r="B82" s="89" t="s">
        <v>1281</v>
      </c>
      <c r="C82" s="79">
        <v>-24596558</v>
      </c>
      <c r="D82" s="79">
        <v>-32212176</v>
      </c>
      <c r="E82" s="90" t="s">
        <v>1187</v>
      </c>
      <c r="F82" s="79">
        <v>-6537750</v>
      </c>
    </row>
    <row r="83" spans="1:6" ht="25.5">
      <c r="A83" s="72"/>
      <c r="B83" s="89" t="s">
        <v>1286</v>
      </c>
      <c r="C83" s="79">
        <v>-24596558</v>
      </c>
      <c r="D83" s="79">
        <v>-32212176</v>
      </c>
      <c r="E83" s="90" t="s">
        <v>1187</v>
      </c>
      <c r="F83" s="79">
        <v>-6537750</v>
      </c>
    </row>
    <row r="84" spans="1:256" ht="12.75">
      <c r="A84" s="44"/>
      <c r="B84" s="94"/>
      <c r="C84" s="94"/>
      <c r="D84" s="94"/>
      <c r="E84" s="94"/>
      <c r="F84" s="94"/>
      <c r="G84" s="94"/>
      <c r="H84" s="94"/>
      <c r="J84" s="94"/>
      <c r="K84" s="94"/>
      <c r="L84" s="94"/>
      <c r="M84" s="94"/>
      <c r="N84" s="94"/>
      <c r="O84" s="94"/>
      <c r="P84" s="94"/>
      <c r="R84" s="94"/>
      <c r="S84" s="94"/>
      <c r="T84" s="94"/>
      <c r="U84" s="94"/>
      <c r="V84" s="94"/>
      <c r="W84" s="94"/>
      <c r="X84" s="94"/>
      <c r="Z84" s="94"/>
      <c r="AA84" s="94"/>
      <c r="AB84" s="94"/>
      <c r="AC84" s="94"/>
      <c r="AD84" s="94"/>
      <c r="AE84" s="94"/>
      <c r="AF84" s="94"/>
      <c r="AH84" s="94"/>
      <c r="AI84" s="94"/>
      <c r="AJ84" s="94"/>
      <c r="AK84" s="94"/>
      <c r="AL84" s="94"/>
      <c r="AM84" s="94"/>
      <c r="AN84" s="94"/>
      <c r="AP84" s="94"/>
      <c r="AQ84" s="94"/>
      <c r="AR84" s="94"/>
      <c r="AS84" s="94"/>
      <c r="AT84" s="94"/>
      <c r="AU84" s="94"/>
      <c r="AV84" s="94"/>
      <c r="AX84" s="94"/>
      <c r="AY84" s="94"/>
      <c r="AZ84" s="94"/>
      <c r="BA84" s="94"/>
      <c r="BB84" s="94"/>
      <c r="BC84" s="94"/>
      <c r="BD84" s="94"/>
      <c r="BF84" s="94"/>
      <c r="BG84" s="94"/>
      <c r="BH84" s="94"/>
      <c r="BI84" s="94"/>
      <c r="BJ84" s="94"/>
      <c r="BK84" s="94"/>
      <c r="BL84" s="94"/>
      <c r="BN84" s="94"/>
      <c r="BO84" s="94"/>
      <c r="BP84" s="94"/>
      <c r="BQ84" s="94"/>
      <c r="BR84" s="94"/>
      <c r="BS84" s="94"/>
      <c r="BT84" s="94"/>
      <c r="BV84" s="94"/>
      <c r="BW84" s="94"/>
      <c r="BX84" s="94"/>
      <c r="BY84" s="94"/>
      <c r="BZ84" s="94"/>
      <c r="CA84" s="94"/>
      <c r="CB84" s="94"/>
      <c r="CD84" s="94"/>
      <c r="CE84" s="94"/>
      <c r="CF84" s="94"/>
      <c r="CG84" s="94"/>
      <c r="CH84" s="94"/>
      <c r="CI84" s="94"/>
      <c r="CJ84" s="94"/>
      <c r="CL84" s="94"/>
      <c r="CM84" s="94"/>
      <c r="CN84" s="94"/>
      <c r="CO84" s="94"/>
      <c r="CP84" s="94"/>
      <c r="CQ84" s="94"/>
      <c r="CR84" s="94"/>
      <c r="CT84" s="94"/>
      <c r="CU84" s="94"/>
      <c r="CV84" s="94"/>
      <c r="CW84" s="94"/>
      <c r="CX84" s="94"/>
      <c r="CY84" s="94"/>
      <c r="CZ84" s="94"/>
      <c r="DB84" s="94"/>
      <c r="DC84" s="94"/>
      <c r="DD84" s="94"/>
      <c r="DE84" s="94"/>
      <c r="DF84" s="94"/>
      <c r="DG84" s="94"/>
      <c r="DH84" s="94"/>
      <c r="DJ84" s="94"/>
      <c r="DK84" s="94"/>
      <c r="DL84" s="94"/>
      <c r="DM84" s="94"/>
      <c r="DN84" s="94"/>
      <c r="DO84" s="94"/>
      <c r="DP84" s="94"/>
      <c r="DR84" s="94"/>
      <c r="DS84" s="94"/>
      <c r="DT84" s="94"/>
      <c r="DU84" s="94"/>
      <c r="DV84" s="94"/>
      <c r="DW84" s="94"/>
      <c r="DX84" s="94"/>
      <c r="DZ84" s="94"/>
      <c r="EA84" s="94"/>
      <c r="EB84" s="94"/>
      <c r="EC84" s="94"/>
      <c r="ED84" s="94"/>
      <c r="EE84" s="94"/>
      <c r="EF84" s="94"/>
      <c r="EH84" s="94"/>
      <c r="EI84" s="94"/>
      <c r="EJ84" s="94"/>
      <c r="EK84" s="94"/>
      <c r="EL84" s="94"/>
      <c r="EM84" s="94"/>
      <c r="EN84" s="94"/>
      <c r="EP84" s="94"/>
      <c r="EQ84" s="94"/>
      <c r="ER84" s="94"/>
      <c r="ES84" s="94"/>
      <c r="ET84" s="94"/>
      <c r="EU84" s="94"/>
      <c r="EV84" s="94"/>
      <c r="EX84" s="94"/>
      <c r="EY84" s="94"/>
      <c r="EZ84" s="94"/>
      <c r="FA84" s="94"/>
      <c r="FB84" s="94"/>
      <c r="FC84" s="94"/>
      <c r="FD84" s="94"/>
      <c r="FF84" s="94"/>
      <c r="FG84" s="94"/>
      <c r="FH84" s="94"/>
      <c r="FI84" s="94"/>
      <c r="FJ84" s="94"/>
      <c r="FK84" s="94"/>
      <c r="FL84" s="94"/>
      <c r="FN84" s="94"/>
      <c r="FO84" s="94"/>
      <c r="FP84" s="94"/>
      <c r="FQ84" s="94"/>
      <c r="FR84" s="94"/>
      <c r="FS84" s="94"/>
      <c r="FT84" s="94"/>
      <c r="FV84" s="94"/>
      <c r="FW84" s="94"/>
      <c r="FX84" s="94"/>
      <c r="FY84" s="94"/>
      <c r="FZ84" s="94"/>
      <c r="GA84" s="94"/>
      <c r="GB84" s="94"/>
      <c r="GD84" s="94"/>
      <c r="GE84" s="94"/>
      <c r="GF84" s="94"/>
      <c r="GG84" s="94"/>
      <c r="GH84" s="94"/>
      <c r="GI84" s="94"/>
      <c r="GJ84" s="94"/>
      <c r="GL84" s="94"/>
      <c r="GM84" s="94"/>
      <c r="GN84" s="94"/>
      <c r="GO84" s="94"/>
      <c r="GP84" s="94"/>
      <c r="GQ84" s="94"/>
      <c r="GR84" s="94"/>
      <c r="GT84" s="94"/>
      <c r="GU84" s="94"/>
      <c r="GV84" s="94"/>
      <c r="GW84" s="94"/>
      <c r="GX84" s="94"/>
      <c r="GY84" s="94"/>
      <c r="GZ84" s="94"/>
      <c r="HB84" s="94"/>
      <c r="HC84" s="94"/>
      <c r="HD84" s="94"/>
      <c r="HE84" s="94"/>
      <c r="HF84" s="94"/>
      <c r="HG84" s="94"/>
      <c r="HH84" s="94"/>
      <c r="HJ84" s="94"/>
      <c r="HK84" s="94"/>
      <c r="HL84" s="94"/>
      <c r="HM84" s="94"/>
      <c r="HN84" s="94"/>
      <c r="HO84" s="94"/>
      <c r="HP84" s="94"/>
      <c r="HR84" s="94"/>
      <c r="HS84" s="94"/>
      <c r="HT84" s="94"/>
      <c r="HU84" s="94"/>
      <c r="HV84" s="94"/>
      <c r="HW84" s="94"/>
      <c r="HX84" s="94"/>
      <c r="HZ84" s="94"/>
      <c r="IA84" s="94"/>
      <c r="IB84" s="94"/>
      <c r="IC84" s="94"/>
      <c r="ID84" s="94"/>
      <c r="IE84" s="94"/>
      <c r="IF84" s="94"/>
      <c r="IH84" s="94"/>
      <c r="II84" s="94"/>
      <c r="IJ84" s="94"/>
      <c r="IK84" s="94"/>
      <c r="IL84" s="94"/>
      <c r="IM84" s="94"/>
      <c r="IN84" s="94"/>
      <c r="IP84" s="94"/>
      <c r="IQ84" s="94"/>
      <c r="IR84" s="94"/>
      <c r="IS84" s="94"/>
      <c r="IT84" s="94"/>
      <c r="IU84" s="94"/>
      <c r="IV84" s="94"/>
    </row>
    <row r="85" spans="1:256" ht="12.75">
      <c r="A85" s="44"/>
      <c r="B85" s="94"/>
      <c r="C85" s="94"/>
      <c r="D85" s="94"/>
      <c r="E85" s="94"/>
      <c r="F85" s="94"/>
      <c r="G85" s="94"/>
      <c r="H85" s="94"/>
      <c r="J85" s="94"/>
      <c r="K85" s="94"/>
      <c r="L85" s="94"/>
      <c r="M85" s="94"/>
      <c r="N85" s="94"/>
      <c r="O85" s="94"/>
      <c r="P85" s="94"/>
      <c r="R85" s="94"/>
      <c r="S85" s="94"/>
      <c r="T85" s="94"/>
      <c r="U85" s="94"/>
      <c r="V85" s="94"/>
      <c r="W85" s="94"/>
      <c r="X85" s="94"/>
      <c r="Z85" s="94"/>
      <c r="AA85" s="94"/>
      <c r="AB85" s="94"/>
      <c r="AC85" s="94"/>
      <c r="AD85" s="94"/>
      <c r="AE85" s="94"/>
      <c r="AF85" s="94"/>
      <c r="AH85" s="94"/>
      <c r="AI85" s="94"/>
      <c r="AJ85" s="94"/>
      <c r="AK85" s="94"/>
      <c r="AL85" s="94"/>
      <c r="AM85" s="94"/>
      <c r="AN85" s="94"/>
      <c r="AP85" s="94"/>
      <c r="AQ85" s="94"/>
      <c r="AR85" s="94"/>
      <c r="AS85" s="94"/>
      <c r="AT85" s="94"/>
      <c r="AU85" s="94"/>
      <c r="AV85" s="94"/>
      <c r="AX85" s="94"/>
      <c r="AY85" s="94"/>
      <c r="AZ85" s="94"/>
      <c r="BA85" s="94"/>
      <c r="BB85" s="94"/>
      <c r="BC85" s="94"/>
      <c r="BD85" s="94"/>
      <c r="BF85" s="94"/>
      <c r="BG85" s="94"/>
      <c r="BH85" s="94"/>
      <c r="BI85" s="94"/>
      <c r="BJ85" s="94"/>
      <c r="BK85" s="94"/>
      <c r="BL85" s="94"/>
      <c r="BN85" s="94"/>
      <c r="BO85" s="94"/>
      <c r="BP85" s="94"/>
      <c r="BQ85" s="94"/>
      <c r="BR85" s="94"/>
      <c r="BS85" s="94"/>
      <c r="BT85" s="94"/>
      <c r="BV85" s="94"/>
      <c r="BW85" s="94"/>
      <c r="BX85" s="94"/>
      <c r="BY85" s="94"/>
      <c r="BZ85" s="94"/>
      <c r="CA85" s="94"/>
      <c r="CB85" s="94"/>
      <c r="CD85" s="94"/>
      <c r="CE85" s="94"/>
      <c r="CF85" s="94"/>
      <c r="CG85" s="94"/>
      <c r="CH85" s="94"/>
      <c r="CI85" s="94"/>
      <c r="CJ85" s="94"/>
      <c r="CL85" s="94"/>
      <c r="CM85" s="94"/>
      <c r="CN85" s="94"/>
      <c r="CO85" s="94"/>
      <c r="CP85" s="94"/>
      <c r="CQ85" s="94"/>
      <c r="CR85" s="94"/>
      <c r="CT85" s="94"/>
      <c r="CU85" s="94"/>
      <c r="CV85" s="94"/>
      <c r="CW85" s="94"/>
      <c r="CX85" s="94"/>
      <c r="CY85" s="94"/>
      <c r="CZ85" s="94"/>
      <c r="DB85" s="94"/>
      <c r="DC85" s="94"/>
      <c r="DD85" s="94"/>
      <c r="DE85" s="94"/>
      <c r="DF85" s="94"/>
      <c r="DG85" s="94"/>
      <c r="DH85" s="94"/>
      <c r="DJ85" s="94"/>
      <c r="DK85" s="94"/>
      <c r="DL85" s="94"/>
      <c r="DM85" s="94"/>
      <c r="DN85" s="94"/>
      <c r="DO85" s="94"/>
      <c r="DP85" s="94"/>
      <c r="DR85" s="94"/>
      <c r="DS85" s="94"/>
      <c r="DT85" s="94"/>
      <c r="DU85" s="94"/>
      <c r="DV85" s="94"/>
      <c r="DW85" s="94"/>
      <c r="DX85" s="94"/>
      <c r="DZ85" s="94"/>
      <c r="EA85" s="94"/>
      <c r="EB85" s="94"/>
      <c r="EC85" s="94"/>
      <c r="ED85" s="94"/>
      <c r="EE85" s="94"/>
      <c r="EF85" s="94"/>
      <c r="EH85" s="94"/>
      <c r="EI85" s="94"/>
      <c r="EJ85" s="94"/>
      <c r="EK85" s="94"/>
      <c r="EL85" s="94"/>
      <c r="EM85" s="94"/>
      <c r="EN85" s="94"/>
      <c r="EP85" s="94"/>
      <c r="EQ85" s="94"/>
      <c r="ER85" s="94"/>
      <c r="ES85" s="94"/>
      <c r="ET85" s="94"/>
      <c r="EU85" s="94"/>
      <c r="EV85" s="94"/>
      <c r="EX85" s="94"/>
      <c r="EY85" s="94"/>
      <c r="EZ85" s="94"/>
      <c r="FA85" s="94"/>
      <c r="FB85" s="94"/>
      <c r="FC85" s="94"/>
      <c r="FD85" s="94"/>
      <c r="FF85" s="94"/>
      <c r="FG85" s="94"/>
      <c r="FH85" s="94"/>
      <c r="FI85" s="94"/>
      <c r="FJ85" s="94"/>
      <c r="FK85" s="94"/>
      <c r="FL85" s="94"/>
      <c r="FN85" s="94"/>
      <c r="FO85" s="94"/>
      <c r="FP85" s="94"/>
      <c r="FQ85" s="94"/>
      <c r="FR85" s="94"/>
      <c r="FS85" s="94"/>
      <c r="FT85" s="94"/>
      <c r="FV85" s="94"/>
      <c r="FW85" s="94"/>
      <c r="FX85" s="94"/>
      <c r="FY85" s="94"/>
      <c r="FZ85" s="94"/>
      <c r="GA85" s="94"/>
      <c r="GB85" s="94"/>
      <c r="GD85" s="94"/>
      <c r="GE85" s="94"/>
      <c r="GF85" s="94"/>
      <c r="GG85" s="94"/>
      <c r="GH85" s="94"/>
      <c r="GI85" s="94"/>
      <c r="GJ85" s="94"/>
      <c r="GL85" s="94"/>
      <c r="GM85" s="94"/>
      <c r="GN85" s="94"/>
      <c r="GO85" s="94"/>
      <c r="GP85" s="94"/>
      <c r="GQ85" s="94"/>
      <c r="GR85" s="94"/>
      <c r="GT85" s="94"/>
      <c r="GU85" s="94"/>
      <c r="GV85" s="94"/>
      <c r="GW85" s="94"/>
      <c r="GX85" s="94"/>
      <c r="GY85" s="94"/>
      <c r="GZ85" s="94"/>
      <c r="HB85" s="94"/>
      <c r="HC85" s="94"/>
      <c r="HD85" s="94"/>
      <c r="HE85" s="94"/>
      <c r="HF85" s="94"/>
      <c r="HG85" s="94"/>
      <c r="HH85" s="94"/>
      <c r="HJ85" s="94"/>
      <c r="HK85" s="94"/>
      <c r="HL85" s="94"/>
      <c r="HM85" s="94"/>
      <c r="HN85" s="94"/>
      <c r="HO85" s="94"/>
      <c r="HP85" s="94"/>
      <c r="HR85" s="94"/>
      <c r="HS85" s="94"/>
      <c r="HT85" s="94"/>
      <c r="HU85" s="94"/>
      <c r="HV85" s="94"/>
      <c r="HW85" s="94"/>
      <c r="HX85" s="94"/>
      <c r="HZ85" s="94"/>
      <c r="IA85" s="94"/>
      <c r="IB85" s="94"/>
      <c r="IC85" s="94"/>
      <c r="ID85" s="94"/>
      <c r="IE85" s="94"/>
      <c r="IF85" s="94"/>
      <c r="IH85" s="94"/>
      <c r="II85" s="94"/>
      <c r="IJ85" s="94"/>
      <c r="IK85" s="94"/>
      <c r="IL85" s="94"/>
      <c r="IM85" s="94"/>
      <c r="IN85" s="94"/>
      <c r="IP85" s="94"/>
      <c r="IQ85" s="94"/>
      <c r="IR85" s="94"/>
      <c r="IS85" s="94"/>
      <c r="IT85" s="94"/>
      <c r="IU85" s="94"/>
      <c r="IV85" s="94"/>
    </row>
    <row r="86" spans="1:256" ht="12.75">
      <c r="A86" s="44"/>
      <c r="B86" s="94"/>
      <c r="C86" s="94"/>
      <c r="D86" s="94"/>
      <c r="E86" s="94"/>
      <c r="F86" s="94"/>
      <c r="G86" s="94"/>
      <c r="H86" s="94"/>
      <c r="J86" s="94"/>
      <c r="K86" s="94"/>
      <c r="L86" s="94"/>
      <c r="M86" s="94"/>
      <c r="N86" s="94"/>
      <c r="O86" s="94"/>
      <c r="P86" s="94"/>
      <c r="R86" s="94"/>
      <c r="S86" s="94"/>
      <c r="T86" s="94"/>
      <c r="U86" s="94"/>
      <c r="V86" s="94"/>
      <c r="W86" s="94"/>
      <c r="X86" s="94"/>
      <c r="Z86" s="94"/>
      <c r="AA86" s="94"/>
      <c r="AB86" s="94"/>
      <c r="AC86" s="94"/>
      <c r="AD86" s="94"/>
      <c r="AE86" s="94"/>
      <c r="AF86" s="94"/>
      <c r="AH86" s="94"/>
      <c r="AI86" s="94"/>
      <c r="AJ86" s="94"/>
      <c r="AK86" s="94"/>
      <c r="AL86" s="94"/>
      <c r="AM86" s="94"/>
      <c r="AN86" s="94"/>
      <c r="AP86" s="94"/>
      <c r="AQ86" s="94"/>
      <c r="AR86" s="94"/>
      <c r="AS86" s="94"/>
      <c r="AT86" s="94"/>
      <c r="AU86" s="94"/>
      <c r="AV86" s="94"/>
      <c r="AX86" s="94"/>
      <c r="AY86" s="94"/>
      <c r="AZ86" s="94"/>
      <c r="BA86" s="94"/>
      <c r="BB86" s="94"/>
      <c r="BC86" s="94"/>
      <c r="BD86" s="94"/>
      <c r="BF86" s="94"/>
      <c r="BG86" s="94"/>
      <c r="BH86" s="94"/>
      <c r="BI86" s="94"/>
      <c r="BJ86" s="94"/>
      <c r="BK86" s="94"/>
      <c r="BL86" s="94"/>
      <c r="BN86" s="94"/>
      <c r="BO86" s="94"/>
      <c r="BP86" s="94"/>
      <c r="BQ86" s="94"/>
      <c r="BR86" s="94"/>
      <c r="BS86" s="94"/>
      <c r="BT86" s="94"/>
      <c r="BV86" s="94"/>
      <c r="BW86" s="94"/>
      <c r="BX86" s="94"/>
      <c r="BY86" s="94"/>
      <c r="BZ86" s="94"/>
      <c r="CA86" s="94"/>
      <c r="CB86" s="94"/>
      <c r="CD86" s="94"/>
      <c r="CE86" s="94"/>
      <c r="CF86" s="94"/>
      <c r="CG86" s="94"/>
      <c r="CH86" s="94"/>
      <c r="CI86" s="94"/>
      <c r="CJ86" s="94"/>
      <c r="CL86" s="94"/>
      <c r="CM86" s="94"/>
      <c r="CN86" s="94"/>
      <c r="CO86" s="94"/>
      <c r="CP86" s="94"/>
      <c r="CQ86" s="94"/>
      <c r="CR86" s="94"/>
      <c r="CT86" s="94"/>
      <c r="CU86" s="94"/>
      <c r="CV86" s="94"/>
      <c r="CW86" s="94"/>
      <c r="CX86" s="94"/>
      <c r="CY86" s="94"/>
      <c r="CZ86" s="94"/>
      <c r="DB86" s="94"/>
      <c r="DC86" s="94"/>
      <c r="DD86" s="94"/>
      <c r="DE86" s="94"/>
      <c r="DF86" s="94"/>
      <c r="DG86" s="94"/>
      <c r="DH86" s="94"/>
      <c r="DJ86" s="94"/>
      <c r="DK86" s="94"/>
      <c r="DL86" s="94"/>
      <c r="DM86" s="94"/>
      <c r="DN86" s="94"/>
      <c r="DO86" s="94"/>
      <c r="DP86" s="94"/>
      <c r="DR86" s="94"/>
      <c r="DS86" s="94"/>
      <c r="DT86" s="94"/>
      <c r="DU86" s="94"/>
      <c r="DV86" s="94"/>
      <c r="DW86" s="94"/>
      <c r="DX86" s="94"/>
      <c r="DZ86" s="94"/>
      <c r="EA86" s="94"/>
      <c r="EB86" s="94"/>
      <c r="EC86" s="94"/>
      <c r="ED86" s="94"/>
      <c r="EE86" s="94"/>
      <c r="EF86" s="94"/>
      <c r="EH86" s="94"/>
      <c r="EI86" s="94"/>
      <c r="EJ86" s="94"/>
      <c r="EK86" s="94"/>
      <c r="EL86" s="94"/>
      <c r="EM86" s="94"/>
      <c r="EN86" s="94"/>
      <c r="EP86" s="94"/>
      <c r="EQ86" s="94"/>
      <c r="ER86" s="94"/>
      <c r="ES86" s="94"/>
      <c r="ET86" s="94"/>
      <c r="EU86" s="94"/>
      <c r="EV86" s="94"/>
      <c r="EX86" s="94"/>
      <c r="EY86" s="94"/>
      <c r="EZ86" s="94"/>
      <c r="FA86" s="94"/>
      <c r="FB86" s="94"/>
      <c r="FC86" s="94"/>
      <c r="FD86" s="94"/>
      <c r="FF86" s="94"/>
      <c r="FG86" s="94"/>
      <c r="FH86" s="94"/>
      <c r="FI86" s="94"/>
      <c r="FJ86" s="94"/>
      <c r="FK86" s="94"/>
      <c r="FL86" s="94"/>
      <c r="FN86" s="94"/>
      <c r="FO86" s="94"/>
      <c r="FP86" s="94"/>
      <c r="FQ86" s="94"/>
      <c r="FR86" s="94"/>
      <c r="FS86" s="94"/>
      <c r="FT86" s="94"/>
      <c r="FV86" s="94"/>
      <c r="FW86" s="94"/>
      <c r="FX86" s="94"/>
      <c r="FY86" s="94"/>
      <c r="FZ86" s="94"/>
      <c r="GA86" s="94"/>
      <c r="GB86" s="94"/>
      <c r="GD86" s="94"/>
      <c r="GE86" s="94"/>
      <c r="GF86" s="94"/>
      <c r="GG86" s="94"/>
      <c r="GH86" s="94"/>
      <c r="GI86" s="94"/>
      <c r="GJ86" s="94"/>
      <c r="GL86" s="94"/>
      <c r="GM86" s="94"/>
      <c r="GN86" s="94"/>
      <c r="GO86" s="94"/>
      <c r="GP86" s="94"/>
      <c r="GQ86" s="94"/>
      <c r="GR86" s="94"/>
      <c r="GT86" s="94"/>
      <c r="GU86" s="94"/>
      <c r="GV86" s="94"/>
      <c r="GW86" s="94"/>
      <c r="GX86" s="94"/>
      <c r="GY86" s="94"/>
      <c r="GZ86" s="94"/>
      <c r="HB86" s="94"/>
      <c r="HC86" s="94"/>
      <c r="HD86" s="94"/>
      <c r="HE86" s="94"/>
      <c r="HF86" s="94"/>
      <c r="HG86" s="94"/>
      <c r="HH86" s="94"/>
      <c r="HJ86" s="94"/>
      <c r="HK86" s="94"/>
      <c r="HL86" s="94"/>
      <c r="HM86" s="94"/>
      <c r="HN86" s="94"/>
      <c r="HO86" s="94"/>
      <c r="HP86" s="94"/>
      <c r="HR86" s="94"/>
      <c r="HS86" s="94"/>
      <c r="HT86" s="94"/>
      <c r="HU86" s="94"/>
      <c r="HV86" s="94"/>
      <c r="HW86" s="94"/>
      <c r="HX86" s="94"/>
      <c r="HZ86" s="94"/>
      <c r="IA86" s="94"/>
      <c r="IB86" s="94"/>
      <c r="IC86" s="94"/>
      <c r="ID86" s="94"/>
      <c r="IE86" s="94"/>
      <c r="IF86" s="94"/>
      <c r="IH86" s="94"/>
      <c r="II86" s="94"/>
      <c r="IJ86" s="94"/>
      <c r="IK86" s="94"/>
      <c r="IL86" s="94"/>
      <c r="IM86" s="94"/>
      <c r="IN86" s="94"/>
      <c r="IP86" s="94"/>
      <c r="IQ86" s="94"/>
      <c r="IR86" s="94"/>
      <c r="IS86" s="94"/>
      <c r="IT86" s="94"/>
      <c r="IU86" s="94"/>
      <c r="IV86" s="94"/>
    </row>
    <row r="87" ht="12.75">
      <c r="B87" s="95"/>
    </row>
    <row r="88" spans="3:9" ht="12.75">
      <c r="C88" s="55"/>
      <c r="D88" s="55"/>
      <c r="E88" s="43"/>
      <c r="G88" s="96"/>
      <c r="H88" s="96"/>
      <c r="I88" s="43"/>
    </row>
    <row r="89" spans="1:8" ht="12.75">
      <c r="A89" s="38" t="s">
        <v>1326</v>
      </c>
      <c r="C89" s="55"/>
      <c r="D89" s="55"/>
      <c r="F89" s="55" t="s">
        <v>1225</v>
      </c>
      <c r="G89" s="96"/>
      <c r="H89" s="96"/>
    </row>
    <row r="90" spans="1:3" ht="12.75">
      <c r="A90" s="38"/>
      <c r="C90" s="48"/>
    </row>
    <row r="91" spans="1:3" ht="12.75">
      <c r="A91" s="38"/>
      <c r="C91" s="48"/>
    </row>
    <row r="92" spans="1:3" ht="12.75">
      <c r="A92" s="38"/>
      <c r="C92" s="48"/>
    </row>
    <row r="93" spans="1:3" ht="12.75">
      <c r="A93" s="38"/>
      <c r="C93" s="48"/>
    </row>
    <row r="94" spans="1:3" ht="12.75">
      <c r="A94" s="38"/>
      <c r="C94" s="48"/>
    </row>
    <row r="95" spans="1:3" ht="12.75">
      <c r="A95" s="38"/>
      <c r="C95" s="48"/>
    </row>
    <row r="96" spans="1:3" ht="12.75">
      <c r="A96" s="38"/>
      <c r="C96" s="48"/>
    </row>
    <row r="97" spans="1:3" ht="12.75">
      <c r="A97" s="67" t="s">
        <v>1327</v>
      </c>
      <c r="C97" s="48"/>
    </row>
    <row r="98" spans="1:4" ht="12.75">
      <c r="A98" s="67" t="s">
        <v>1227</v>
      </c>
      <c r="C98" s="52"/>
      <c r="D98" s="52"/>
    </row>
    <row r="101" spans="2:4" ht="15" customHeight="1">
      <c r="B101" s="97"/>
      <c r="C101" s="52"/>
      <c r="D101" s="52"/>
    </row>
    <row r="102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708" customWidth="1"/>
    <col min="2" max="2" width="38.28125" style="885" customWidth="1"/>
    <col min="3" max="3" width="11.140625" style="925" customWidth="1"/>
    <col min="4" max="4" width="11.421875" style="674" customWidth="1"/>
    <col min="5" max="5" width="13.140625" style="674" customWidth="1"/>
    <col min="6" max="6" width="13.8515625" style="674" customWidth="1"/>
    <col min="7" max="7" width="8.28125" style="674" customWidth="1"/>
    <col min="8" max="9" width="9.140625" style="674" customWidth="1"/>
    <col min="10" max="10" width="8.421875" style="674" customWidth="1"/>
    <col min="11" max="16384" width="9.140625" style="674" customWidth="1"/>
  </cols>
  <sheetData>
    <row r="1" spans="1:7" s="328" customFormat="1" ht="17.25" customHeight="1">
      <c r="A1" s="601"/>
      <c r="B1" s="914"/>
      <c r="C1" s="915"/>
      <c r="D1" s="542"/>
      <c r="E1" s="542"/>
      <c r="F1" s="542" t="s">
        <v>859</v>
      </c>
      <c r="G1" s="914" t="s">
        <v>712</v>
      </c>
    </row>
    <row r="2" spans="1:7" s="328" customFormat="1" ht="12.75">
      <c r="A2" s="601"/>
      <c r="B2" s="916" t="s">
        <v>1175</v>
      </c>
      <c r="C2" s="916"/>
      <c r="D2" s="916"/>
      <c r="E2" s="916"/>
      <c r="F2" s="916"/>
      <c r="G2" s="914"/>
    </row>
    <row r="3" spans="2:6" ht="17.25" customHeight="1">
      <c r="B3" s="917"/>
      <c r="C3" s="917"/>
      <c r="D3" s="836"/>
      <c r="E3" s="836"/>
      <c r="F3" s="836"/>
    </row>
    <row r="4" spans="2:7" ht="17.25" customHeight="1">
      <c r="B4" s="918" t="s">
        <v>860</v>
      </c>
      <c r="C4" s="918"/>
      <c r="D4" s="918"/>
      <c r="E4" s="918"/>
      <c r="F4" s="918"/>
      <c r="G4" s="836"/>
    </row>
    <row r="5" spans="1:7" s="328" customFormat="1" ht="17.25" customHeight="1">
      <c r="A5" s="601"/>
      <c r="B5" s="547" t="s">
        <v>861</v>
      </c>
      <c r="C5" s="547"/>
      <c r="D5" s="547"/>
      <c r="E5" s="547"/>
      <c r="F5" s="547"/>
      <c r="G5" s="542"/>
    </row>
    <row r="6" spans="1:7" s="328" customFormat="1" ht="17.25" customHeight="1">
      <c r="A6" s="601"/>
      <c r="B6" s="914"/>
      <c r="C6" s="881"/>
      <c r="F6" s="771" t="s">
        <v>1232</v>
      </c>
      <c r="G6" s="678"/>
    </row>
    <row r="7" spans="1:6" s="328" customFormat="1" ht="38.25">
      <c r="A7" s="738" t="s">
        <v>1605</v>
      </c>
      <c r="B7" s="772" t="s">
        <v>1180</v>
      </c>
      <c r="C7" s="772" t="s">
        <v>418</v>
      </c>
      <c r="D7" s="772" t="s">
        <v>1234</v>
      </c>
      <c r="E7" s="772" t="s">
        <v>478</v>
      </c>
      <c r="F7" s="552" t="s">
        <v>1334</v>
      </c>
    </row>
    <row r="8" spans="1:6" s="328" customFormat="1" ht="12.75">
      <c r="A8" s="738" t="s">
        <v>750</v>
      </c>
      <c r="B8" s="738" t="s">
        <v>751</v>
      </c>
      <c r="C8" s="738" t="s">
        <v>752</v>
      </c>
      <c r="D8" s="738" t="s">
        <v>753</v>
      </c>
      <c r="E8" s="738" t="s">
        <v>754</v>
      </c>
      <c r="F8" s="738" t="s">
        <v>755</v>
      </c>
    </row>
    <row r="9" spans="1:6" s="328" customFormat="1" ht="12.75">
      <c r="A9" s="919"/>
      <c r="B9" s="687" t="s">
        <v>862</v>
      </c>
      <c r="C9" s="920">
        <v>4308989</v>
      </c>
      <c r="D9" s="920">
        <v>1268667</v>
      </c>
      <c r="E9" s="921">
        <v>29.44233554553052</v>
      </c>
      <c r="F9" s="920">
        <v>234112</v>
      </c>
    </row>
    <row r="10" spans="1:6" s="328" customFormat="1" ht="17.25" customHeight="1">
      <c r="A10" s="919"/>
      <c r="B10" s="697" t="s">
        <v>863</v>
      </c>
      <c r="C10" s="920">
        <v>4303003</v>
      </c>
      <c r="D10" s="920">
        <v>1262299</v>
      </c>
      <c r="E10" s="921">
        <v>29.3353037402019</v>
      </c>
      <c r="F10" s="920">
        <v>233262</v>
      </c>
    </row>
    <row r="11" spans="1:6" s="328" customFormat="1" ht="12.75">
      <c r="A11" s="738" t="s">
        <v>1667</v>
      </c>
      <c r="B11" s="822" t="s">
        <v>642</v>
      </c>
      <c r="C11" s="922">
        <v>515918</v>
      </c>
      <c r="D11" s="922">
        <v>138562</v>
      </c>
      <c r="E11" s="923">
        <v>26.857368806670827</v>
      </c>
      <c r="F11" s="922">
        <v>31532</v>
      </c>
    </row>
    <row r="12" spans="1:6" s="328" customFormat="1" ht="17.25" customHeight="1">
      <c r="A12" s="738" t="s">
        <v>1669</v>
      </c>
      <c r="B12" s="822" t="s">
        <v>1670</v>
      </c>
      <c r="C12" s="922">
        <v>0</v>
      </c>
      <c r="D12" s="922">
        <v>76</v>
      </c>
      <c r="E12" s="923">
        <v>0</v>
      </c>
      <c r="F12" s="922">
        <v>76</v>
      </c>
    </row>
    <row r="13" spans="1:6" s="328" customFormat="1" ht="17.25" customHeight="1">
      <c r="A13" s="738" t="s">
        <v>1671</v>
      </c>
      <c r="B13" s="822" t="s">
        <v>1672</v>
      </c>
      <c r="C13" s="922">
        <v>8788</v>
      </c>
      <c r="D13" s="922">
        <v>6337</v>
      </c>
      <c r="E13" s="923">
        <v>72.10969503868913</v>
      </c>
      <c r="F13" s="922">
        <v>504</v>
      </c>
    </row>
    <row r="14" spans="1:10" s="328" customFormat="1" ht="12.75">
      <c r="A14" s="738" t="s">
        <v>1673</v>
      </c>
      <c r="B14" s="822" t="s">
        <v>1674</v>
      </c>
      <c r="C14" s="922">
        <v>776702</v>
      </c>
      <c r="D14" s="922">
        <v>344305</v>
      </c>
      <c r="E14" s="923">
        <v>44.329099191195596</v>
      </c>
      <c r="F14" s="922">
        <v>102567</v>
      </c>
      <c r="J14" s="328" t="s">
        <v>712</v>
      </c>
    </row>
    <row r="15" spans="1:6" s="328" customFormat="1" ht="12.75">
      <c r="A15" s="738" t="s">
        <v>1675</v>
      </c>
      <c r="B15" s="822" t="s">
        <v>1676</v>
      </c>
      <c r="C15" s="922">
        <v>19938</v>
      </c>
      <c r="D15" s="922">
        <v>23178</v>
      </c>
      <c r="E15" s="923">
        <v>116.25037616611496</v>
      </c>
      <c r="F15" s="922">
        <v>4127</v>
      </c>
    </row>
    <row r="16" spans="1:6" s="328" customFormat="1" ht="16.5" customHeight="1">
      <c r="A16" s="738" t="s">
        <v>1677</v>
      </c>
      <c r="B16" s="822" t="s">
        <v>1678</v>
      </c>
      <c r="C16" s="922">
        <v>146025</v>
      </c>
      <c r="D16" s="922">
        <v>62320</v>
      </c>
      <c r="E16" s="923">
        <v>42.677623694572844</v>
      </c>
      <c r="F16" s="922">
        <v>8351</v>
      </c>
    </row>
    <row r="17" spans="1:6" s="328" customFormat="1" ht="25.5">
      <c r="A17" s="738" t="s">
        <v>1679</v>
      </c>
      <c r="B17" s="822" t="s">
        <v>1680</v>
      </c>
      <c r="C17" s="922">
        <v>1452703</v>
      </c>
      <c r="D17" s="922">
        <v>296914</v>
      </c>
      <c r="E17" s="923">
        <v>20.438726979981457</v>
      </c>
      <c r="F17" s="922">
        <v>31761</v>
      </c>
    </row>
    <row r="18" spans="1:6" s="328" customFormat="1" ht="12.75">
      <c r="A18" s="738" t="s">
        <v>1681</v>
      </c>
      <c r="B18" s="822" t="s">
        <v>643</v>
      </c>
      <c r="C18" s="922">
        <v>488968</v>
      </c>
      <c r="D18" s="922">
        <v>240745</v>
      </c>
      <c r="E18" s="923">
        <v>49.235328283241444</v>
      </c>
      <c r="F18" s="922">
        <v>35991</v>
      </c>
    </row>
    <row r="19" spans="1:6" s="328" customFormat="1" ht="12.75">
      <c r="A19" s="738" t="s">
        <v>1683</v>
      </c>
      <c r="B19" s="822" t="s">
        <v>1684</v>
      </c>
      <c r="C19" s="922">
        <v>1787</v>
      </c>
      <c r="D19" s="922">
        <v>1763</v>
      </c>
      <c r="E19" s="923">
        <v>98.65696698377168</v>
      </c>
      <c r="F19" s="922">
        <v>0</v>
      </c>
    </row>
    <row r="20" spans="1:6" s="328" customFormat="1" ht="25.5">
      <c r="A20" s="738" t="s">
        <v>1685</v>
      </c>
      <c r="B20" s="822" t="s">
        <v>644</v>
      </c>
      <c r="C20" s="922">
        <v>0</v>
      </c>
      <c r="D20" s="922">
        <v>0</v>
      </c>
      <c r="E20" s="923">
        <v>0</v>
      </c>
      <c r="F20" s="922">
        <v>0</v>
      </c>
    </row>
    <row r="21" spans="1:6" s="328" customFormat="1" ht="25.5">
      <c r="A21" s="738" t="s">
        <v>1687</v>
      </c>
      <c r="B21" s="822" t="s">
        <v>1688</v>
      </c>
      <c r="C21" s="922">
        <v>0</v>
      </c>
      <c r="D21" s="922">
        <v>0</v>
      </c>
      <c r="E21" s="923">
        <v>0</v>
      </c>
      <c r="F21" s="922">
        <v>0</v>
      </c>
    </row>
    <row r="22" spans="1:6" s="328" customFormat="1" ht="12.75">
      <c r="A22" s="738" t="s">
        <v>1689</v>
      </c>
      <c r="B22" s="822" t="s">
        <v>864</v>
      </c>
      <c r="C22" s="924">
        <v>92992</v>
      </c>
      <c r="D22" s="922">
        <v>12702</v>
      </c>
      <c r="E22" s="923">
        <v>13.659239504473502</v>
      </c>
      <c r="F22" s="922">
        <v>2222</v>
      </c>
    </row>
    <row r="23" spans="1:6" s="328" customFormat="1" ht="12.75">
      <c r="A23" s="738" t="s">
        <v>1691</v>
      </c>
      <c r="B23" s="822" t="s">
        <v>1692</v>
      </c>
      <c r="C23" s="922">
        <v>682921</v>
      </c>
      <c r="D23" s="922">
        <v>134077</v>
      </c>
      <c r="E23" s="923">
        <v>19.632871152007333</v>
      </c>
      <c r="F23" s="922">
        <v>15878</v>
      </c>
    </row>
    <row r="24" spans="1:6" s="328" customFormat="1" ht="12.75">
      <c r="A24" s="738" t="s">
        <v>648</v>
      </c>
      <c r="B24" s="822" t="s">
        <v>649</v>
      </c>
      <c r="C24" s="922">
        <v>0</v>
      </c>
      <c r="D24" s="922">
        <v>0</v>
      </c>
      <c r="E24" s="695">
        <v>0</v>
      </c>
      <c r="F24" s="922">
        <v>0</v>
      </c>
    </row>
    <row r="25" spans="1:6" s="328" customFormat="1" ht="25.5">
      <c r="A25" s="738" t="s">
        <v>650</v>
      </c>
      <c r="B25" s="822" t="s">
        <v>651</v>
      </c>
      <c r="C25" s="922">
        <v>116261</v>
      </c>
      <c r="D25" s="922">
        <v>1320</v>
      </c>
      <c r="E25" s="923">
        <v>1.1353764374983872</v>
      </c>
      <c r="F25" s="922">
        <v>253</v>
      </c>
    </row>
    <row r="26" spans="1:6" s="328" customFormat="1" ht="12.75">
      <c r="A26" s="687" t="s">
        <v>655</v>
      </c>
      <c r="B26" s="697" t="s">
        <v>865</v>
      </c>
      <c r="C26" s="920">
        <v>5986</v>
      </c>
      <c r="D26" s="920">
        <v>6368</v>
      </c>
      <c r="E26" s="921">
        <v>106.38155696625459</v>
      </c>
      <c r="F26" s="920">
        <v>850</v>
      </c>
    </row>
    <row r="27" spans="1:6" s="42" customFormat="1" ht="17.25" customHeight="1">
      <c r="A27" s="601"/>
      <c r="B27" s="703"/>
      <c r="C27" s="873"/>
      <c r="D27" s="873"/>
      <c r="E27" s="873"/>
      <c r="F27" s="873"/>
    </row>
    <row r="28" spans="1:6" s="328" customFormat="1" ht="12.75">
      <c r="A28" s="596"/>
      <c r="B28" s="596"/>
      <c r="C28" s="596"/>
      <c r="D28" s="596"/>
      <c r="E28" s="596"/>
      <c r="F28" s="596"/>
    </row>
    <row r="29" spans="1:5" s="328" customFormat="1" ht="17.25" customHeight="1">
      <c r="A29" s="674"/>
      <c r="B29" s="702"/>
      <c r="C29" s="715"/>
      <c r="D29" s="881"/>
      <c r="E29" s="873"/>
    </row>
    <row r="30" spans="1:6" s="328" customFormat="1" ht="17.25" customHeight="1">
      <c r="A30" s="865"/>
      <c r="B30" s="42"/>
      <c r="C30" s="601"/>
      <c r="D30" s="601"/>
      <c r="E30" s="601"/>
      <c r="F30" s="330"/>
    </row>
    <row r="31" spans="1:7" s="667" customFormat="1" ht="17.25" customHeight="1">
      <c r="A31" s="865"/>
      <c r="B31" s="709"/>
      <c r="C31" s="674"/>
      <c r="D31" s="674"/>
      <c r="E31" s="710"/>
      <c r="F31" s="673"/>
      <c r="G31" s="672"/>
    </row>
    <row r="32" spans="1:7" s="667" customFormat="1" ht="17.25" customHeight="1">
      <c r="A32" s="678" t="s">
        <v>1224</v>
      </c>
      <c r="B32" s="308"/>
      <c r="C32" s="328"/>
      <c r="D32" s="328"/>
      <c r="E32" s="312"/>
      <c r="F32" s="314" t="s">
        <v>1225</v>
      </c>
      <c r="G32" s="672"/>
    </row>
    <row r="33" spans="1:6" s="667" customFormat="1" ht="17.25" customHeight="1">
      <c r="A33" s="678"/>
      <c r="B33" s="308"/>
      <c r="C33" s="328"/>
      <c r="D33" s="328"/>
      <c r="E33" s="328"/>
      <c r="F33" s="328"/>
    </row>
    <row r="34" spans="1:6" s="667" customFormat="1" ht="17.25" customHeight="1">
      <c r="A34" s="678"/>
      <c r="B34" s="308"/>
      <c r="C34" s="328"/>
      <c r="D34" s="328"/>
      <c r="E34" s="328"/>
      <c r="F34" s="328"/>
    </row>
    <row r="35" spans="1:6" s="667" customFormat="1" ht="17.25" customHeight="1">
      <c r="A35" s="678" t="s">
        <v>473</v>
      </c>
      <c r="B35" s="308"/>
      <c r="C35" s="328"/>
      <c r="D35" s="328"/>
      <c r="E35" s="328"/>
      <c r="F35" s="328"/>
    </row>
    <row r="36" spans="1:2" s="328" customFormat="1" ht="17.25" customHeight="1">
      <c r="A36" s="797" t="s">
        <v>1227</v>
      </c>
      <c r="B36" s="678"/>
    </row>
    <row r="37" ht="17.25" customHeight="1">
      <c r="A37" s="885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4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3"/>
  <dimension ref="A1:M54"/>
  <sheetViews>
    <sheetView workbookViewId="0" topLeftCell="A2">
      <selection activeCell="B10" sqref="B10"/>
    </sheetView>
  </sheetViews>
  <sheetFormatPr defaultColWidth="9.140625" defaultRowHeight="17.25" customHeight="1"/>
  <cols>
    <col min="1" max="1" width="21.8515625" style="148" customWidth="1"/>
    <col min="2" max="3" width="13.7109375" style="148" customWidth="1"/>
    <col min="4" max="4" width="13.140625" style="148" customWidth="1"/>
    <col min="5" max="5" width="12.7109375" style="148" customWidth="1"/>
    <col min="6" max="6" width="12.421875" style="148" customWidth="1"/>
    <col min="7" max="7" width="12.28125" style="148" customWidth="1"/>
    <col min="8" max="8" width="11.8515625" style="148" customWidth="1"/>
    <col min="9" max="9" width="12.28125" style="148" customWidth="1"/>
    <col min="10" max="10" width="12.7109375" style="148" customWidth="1"/>
    <col min="11" max="11" width="12.00390625" style="148" customWidth="1"/>
    <col min="12" max="12" width="11.421875" style="148" customWidth="1"/>
    <col min="13" max="16384" width="12.7109375" style="148" customWidth="1"/>
  </cols>
  <sheetData>
    <row r="1" s="159" customFormat="1" ht="17.25" customHeight="1">
      <c r="L1" s="162" t="s">
        <v>866</v>
      </c>
    </row>
    <row r="2" spans="1:12" s="159" customFormat="1" ht="15.75" customHeight="1">
      <c r="A2" s="60" t="s">
        <v>867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59" customFormat="1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59" customFormat="1" ht="15" customHeight="1">
      <c r="A4" s="57" t="s">
        <v>868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4" s="44" customFormat="1" ht="15.75" customHeight="1">
      <c r="B5" s="926"/>
      <c r="C5" s="926"/>
      <c r="D5" s="926" t="s">
        <v>869</v>
      </c>
    </row>
    <row r="6" spans="1:12" s="159" customFormat="1" ht="21.75" customHeight="1" hidden="1">
      <c r="A6" s="927"/>
      <c r="B6" s="153" t="s">
        <v>603</v>
      </c>
      <c r="C6" s="153" t="s">
        <v>593</v>
      </c>
      <c r="D6" s="153" t="s">
        <v>605</v>
      </c>
      <c r="E6" s="153" t="s">
        <v>595</v>
      </c>
      <c r="F6" s="153" t="s">
        <v>599</v>
      </c>
      <c r="G6" s="153" t="s">
        <v>870</v>
      </c>
      <c r="H6" s="153" t="s">
        <v>607</v>
      </c>
      <c r="I6" s="153" t="s">
        <v>871</v>
      </c>
      <c r="J6" s="153" t="s">
        <v>872</v>
      </c>
      <c r="K6" s="153" t="s">
        <v>589</v>
      </c>
      <c r="L6" s="927"/>
    </row>
    <row r="7" spans="1:12" ht="19.5" customHeight="1">
      <c r="A7" s="153"/>
      <c r="L7" s="928" t="s">
        <v>873</v>
      </c>
    </row>
    <row r="8" spans="1:12" s="186" customFormat="1" ht="89.25" customHeight="1">
      <c r="A8" s="929" t="s">
        <v>874</v>
      </c>
      <c r="B8" s="929" t="s">
        <v>875</v>
      </c>
      <c r="C8" s="929" t="s">
        <v>876</v>
      </c>
      <c r="D8" s="929" t="s">
        <v>877</v>
      </c>
      <c r="E8" s="929" t="s">
        <v>878</v>
      </c>
      <c r="F8" s="929" t="s">
        <v>879</v>
      </c>
      <c r="G8" s="929" t="s">
        <v>880</v>
      </c>
      <c r="H8" s="929" t="s">
        <v>881</v>
      </c>
      <c r="I8" s="929" t="s">
        <v>882</v>
      </c>
      <c r="J8" s="929" t="s">
        <v>883</v>
      </c>
      <c r="K8" s="929" t="s">
        <v>884</v>
      </c>
      <c r="L8" s="930" t="s">
        <v>885</v>
      </c>
    </row>
    <row r="9" spans="1:12" ht="12.75">
      <c r="A9" s="931">
        <v>1</v>
      </c>
      <c r="B9" s="931">
        <v>2</v>
      </c>
      <c r="C9" s="931">
        <v>3</v>
      </c>
      <c r="D9" s="931">
        <v>4</v>
      </c>
      <c r="E9" s="931">
        <v>5</v>
      </c>
      <c r="F9" s="931">
        <v>6</v>
      </c>
      <c r="G9" s="931">
        <v>7</v>
      </c>
      <c r="H9" s="931">
        <v>8</v>
      </c>
      <c r="I9" s="931">
        <v>9</v>
      </c>
      <c r="J9" s="931">
        <v>10</v>
      </c>
      <c r="K9" s="931">
        <v>11</v>
      </c>
      <c r="L9" s="931">
        <v>12</v>
      </c>
    </row>
    <row r="10" spans="1:12" ht="16.5" customHeight="1">
      <c r="A10" s="350" t="s">
        <v>886</v>
      </c>
      <c r="B10" s="193">
        <v>18475048</v>
      </c>
      <c r="C10" s="193">
        <v>3563088</v>
      </c>
      <c r="D10" s="193">
        <v>1051792</v>
      </c>
      <c r="E10" s="193">
        <v>24112</v>
      </c>
      <c r="F10" s="193">
        <v>110000</v>
      </c>
      <c r="G10" s="193">
        <v>0</v>
      </c>
      <c r="H10" s="193"/>
      <c r="I10" s="193">
        <v>6000</v>
      </c>
      <c r="J10" s="193"/>
      <c r="K10" s="193">
        <v>0</v>
      </c>
      <c r="L10" s="193">
        <v>23230040</v>
      </c>
    </row>
    <row r="11" spans="1:12" ht="16.5" customHeight="1">
      <c r="A11" s="350" t="s">
        <v>887</v>
      </c>
      <c r="B11" s="193">
        <v>2956636</v>
      </c>
      <c r="C11" s="193">
        <v>509608</v>
      </c>
      <c r="D11" s="193">
        <v>188077</v>
      </c>
      <c r="E11" s="193">
        <v>4568</v>
      </c>
      <c r="F11" s="193">
        <v>400000</v>
      </c>
      <c r="G11" s="193">
        <v>0</v>
      </c>
      <c r="H11" s="193"/>
      <c r="I11" s="193">
        <v>5100</v>
      </c>
      <c r="J11" s="193"/>
      <c r="K11" s="193">
        <v>0</v>
      </c>
      <c r="L11" s="193">
        <v>4063989</v>
      </c>
    </row>
    <row r="12" spans="1:12" ht="16.5" customHeight="1">
      <c r="A12" s="350" t="s">
        <v>888</v>
      </c>
      <c r="B12" s="193">
        <v>1571702</v>
      </c>
      <c r="C12" s="193">
        <v>310628</v>
      </c>
      <c r="D12" s="193">
        <v>97950</v>
      </c>
      <c r="E12" s="193">
        <v>5806</v>
      </c>
      <c r="F12" s="193">
        <v>24000</v>
      </c>
      <c r="G12" s="193">
        <v>0</v>
      </c>
      <c r="H12" s="193"/>
      <c r="I12" s="193">
        <v>900</v>
      </c>
      <c r="J12" s="193"/>
      <c r="K12" s="193">
        <v>0</v>
      </c>
      <c r="L12" s="193">
        <v>2010986</v>
      </c>
    </row>
    <row r="13" spans="1:12" ht="16.5" customHeight="1">
      <c r="A13" s="350" t="s">
        <v>889</v>
      </c>
      <c r="B13" s="193">
        <v>1258262</v>
      </c>
      <c r="C13" s="193">
        <v>88960</v>
      </c>
      <c r="D13" s="193">
        <v>87910</v>
      </c>
      <c r="E13" s="193">
        <v>1216</v>
      </c>
      <c r="F13" s="193">
        <v>400000</v>
      </c>
      <c r="G13" s="193">
        <v>0</v>
      </c>
      <c r="H13" s="193"/>
      <c r="I13" s="193">
        <v>2000</v>
      </c>
      <c r="J13" s="193"/>
      <c r="K13" s="193">
        <v>0</v>
      </c>
      <c r="L13" s="193">
        <v>1838348</v>
      </c>
    </row>
    <row r="14" spans="1:12" ht="16.5" customHeight="1">
      <c r="A14" s="350" t="s">
        <v>890</v>
      </c>
      <c r="B14" s="193">
        <v>2100543</v>
      </c>
      <c r="C14" s="193">
        <v>575961</v>
      </c>
      <c r="D14" s="193">
        <v>158560</v>
      </c>
      <c r="E14" s="193">
        <v>3152</v>
      </c>
      <c r="F14" s="193">
        <v>0</v>
      </c>
      <c r="G14" s="193">
        <v>0</v>
      </c>
      <c r="H14" s="193"/>
      <c r="I14" s="193">
        <v>0</v>
      </c>
      <c r="J14" s="193"/>
      <c r="K14" s="193">
        <v>0</v>
      </c>
      <c r="L14" s="193">
        <v>2838216</v>
      </c>
    </row>
    <row r="15" spans="1:12" ht="16.5" customHeight="1">
      <c r="A15" s="350" t="s">
        <v>891</v>
      </c>
      <c r="B15" s="193">
        <v>991267</v>
      </c>
      <c r="C15" s="193">
        <v>368345</v>
      </c>
      <c r="D15" s="193">
        <v>49728</v>
      </c>
      <c r="E15" s="193">
        <v>3300</v>
      </c>
      <c r="F15" s="193">
        <v>20005</v>
      </c>
      <c r="G15" s="193">
        <v>7500</v>
      </c>
      <c r="H15" s="193"/>
      <c r="I15" s="193">
        <v>1000</v>
      </c>
      <c r="J15" s="193"/>
      <c r="K15" s="193">
        <v>0</v>
      </c>
      <c r="L15" s="193">
        <v>1441145</v>
      </c>
    </row>
    <row r="16" spans="1:12" ht="16.5" customHeight="1">
      <c r="A16" s="350" t="s">
        <v>892</v>
      </c>
      <c r="B16" s="193">
        <v>1128352</v>
      </c>
      <c r="C16" s="193">
        <v>39473</v>
      </c>
      <c r="D16" s="193">
        <v>84431</v>
      </c>
      <c r="E16" s="193">
        <v>3066</v>
      </c>
      <c r="F16" s="193">
        <v>210000</v>
      </c>
      <c r="G16" s="193">
        <v>0</v>
      </c>
      <c r="H16" s="193"/>
      <c r="I16" s="193">
        <v>0</v>
      </c>
      <c r="J16" s="193"/>
      <c r="K16" s="193">
        <v>16664</v>
      </c>
      <c r="L16" s="193">
        <v>1481986</v>
      </c>
    </row>
    <row r="17" spans="1:12" ht="16.5" customHeight="1">
      <c r="A17" s="350" t="s">
        <v>893</v>
      </c>
      <c r="B17" s="193">
        <v>1324789</v>
      </c>
      <c r="C17" s="193">
        <v>333095</v>
      </c>
      <c r="D17" s="193">
        <v>71400</v>
      </c>
      <c r="E17" s="193">
        <v>3392</v>
      </c>
      <c r="F17" s="193">
        <v>174421</v>
      </c>
      <c r="G17" s="193">
        <v>6000</v>
      </c>
      <c r="H17" s="193"/>
      <c r="I17" s="193">
        <v>2000</v>
      </c>
      <c r="J17" s="193"/>
      <c r="K17" s="193">
        <v>0</v>
      </c>
      <c r="L17" s="193">
        <v>1915097</v>
      </c>
    </row>
    <row r="18" spans="1:12" ht="16.5" customHeight="1">
      <c r="A18" s="350" t="s">
        <v>894</v>
      </c>
      <c r="B18" s="193">
        <v>979529</v>
      </c>
      <c r="C18" s="193">
        <v>435233</v>
      </c>
      <c r="D18" s="193">
        <v>64959</v>
      </c>
      <c r="E18" s="193">
        <v>3388</v>
      </c>
      <c r="F18" s="193">
        <v>18440</v>
      </c>
      <c r="G18" s="193">
        <v>4865</v>
      </c>
      <c r="H18" s="193"/>
      <c r="I18" s="193">
        <v>3500</v>
      </c>
      <c r="J18" s="193"/>
      <c r="K18" s="193">
        <v>0</v>
      </c>
      <c r="L18" s="193">
        <v>1509914</v>
      </c>
    </row>
    <row r="19" spans="1:12" ht="16.5" customHeight="1">
      <c r="A19" s="350" t="s">
        <v>895</v>
      </c>
      <c r="B19" s="193">
        <v>984423</v>
      </c>
      <c r="C19" s="193">
        <v>291229</v>
      </c>
      <c r="D19" s="193">
        <v>59297</v>
      </c>
      <c r="E19" s="193">
        <v>4470</v>
      </c>
      <c r="F19" s="193">
        <v>43832</v>
      </c>
      <c r="G19" s="193">
        <v>15838</v>
      </c>
      <c r="H19" s="193"/>
      <c r="I19" s="193">
        <v>6350</v>
      </c>
      <c r="J19" s="193"/>
      <c r="K19" s="193">
        <v>0</v>
      </c>
      <c r="L19" s="193">
        <v>1405439</v>
      </c>
    </row>
    <row r="20" spans="1:12" ht="16.5" customHeight="1">
      <c r="A20" s="350" t="s">
        <v>896</v>
      </c>
      <c r="B20" s="193">
        <v>1690657</v>
      </c>
      <c r="C20" s="193">
        <v>661367</v>
      </c>
      <c r="D20" s="193">
        <v>106311</v>
      </c>
      <c r="E20" s="193">
        <v>4034</v>
      </c>
      <c r="F20" s="193">
        <v>17000</v>
      </c>
      <c r="G20" s="193">
        <v>20000</v>
      </c>
      <c r="H20" s="193"/>
      <c r="I20" s="193">
        <v>1800</v>
      </c>
      <c r="J20" s="193"/>
      <c r="K20" s="193">
        <v>0</v>
      </c>
      <c r="L20" s="193">
        <v>2501169</v>
      </c>
    </row>
    <row r="21" spans="1:12" ht="16.5" customHeight="1">
      <c r="A21" s="350" t="s">
        <v>897</v>
      </c>
      <c r="B21" s="193">
        <v>1875743</v>
      </c>
      <c r="C21" s="193">
        <v>894256</v>
      </c>
      <c r="D21" s="193">
        <v>116304</v>
      </c>
      <c r="E21" s="193">
        <v>5966</v>
      </c>
      <c r="F21" s="193">
        <v>531540</v>
      </c>
      <c r="G21" s="193">
        <v>7000</v>
      </c>
      <c r="H21" s="193"/>
      <c r="I21" s="193">
        <v>11900</v>
      </c>
      <c r="J21" s="193"/>
      <c r="K21" s="193">
        <v>24996</v>
      </c>
      <c r="L21" s="193">
        <v>3467705</v>
      </c>
    </row>
    <row r="22" spans="1:12" ht="16.5" customHeight="1">
      <c r="A22" s="350" t="s">
        <v>898</v>
      </c>
      <c r="B22" s="193">
        <v>1193448</v>
      </c>
      <c r="C22" s="193">
        <v>348303</v>
      </c>
      <c r="D22" s="193">
        <v>64519</v>
      </c>
      <c r="E22" s="193">
        <v>3000</v>
      </c>
      <c r="F22" s="193">
        <v>119800</v>
      </c>
      <c r="G22" s="193">
        <v>24850</v>
      </c>
      <c r="H22" s="193"/>
      <c r="I22" s="193">
        <v>1100</v>
      </c>
      <c r="J22" s="193"/>
      <c r="K22" s="193">
        <v>24996</v>
      </c>
      <c r="L22" s="193">
        <v>1780016</v>
      </c>
    </row>
    <row r="23" spans="1:12" ht="16.5" customHeight="1">
      <c r="A23" s="350" t="s">
        <v>899</v>
      </c>
      <c r="B23" s="193">
        <v>1398526</v>
      </c>
      <c r="C23" s="193">
        <v>210088</v>
      </c>
      <c r="D23" s="193">
        <v>66872</v>
      </c>
      <c r="E23" s="193">
        <v>3530</v>
      </c>
      <c r="F23" s="193">
        <v>32160</v>
      </c>
      <c r="G23" s="193">
        <v>1335</v>
      </c>
      <c r="H23" s="193"/>
      <c r="I23" s="193">
        <v>13900</v>
      </c>
      <c r="J23" s="193"/>
      <c r="K23" s="193">
        <v>0</v>
      </c>
      <c r="L23" s="193">
        <v>1726411</v>
      </c>
    </row>
    <row r="24" spans="1:12" ht="16.5" customHeight="1">
      <c r="A24" s="350" t="s">
        <v>900</v>
      </c>
      <c r="B24" s="193">
        <v>956416</v>
      </c>
      <c r="C24" s="193">
        <v>156979</v>
      </c>
      <c r="D24" s="193">
        <v>50015</v>
      </c>
      <c r="E24" s="193">
        <v>3844</v>
      </c>
      <c r="F24" s="193">
        <v>12810</v>
      </c>
      <c r="G24" s="193">
        <v>9880</v>
      </c>
      <c r="H24" s="193"/>
      <c r="I24" s="193">
        <v>2100</v>
      </c>
      <c r="J24" s="193"/>
      <c r="K24" s="193">
        <v>0</v>
      </c>
      <c r="L24" s="193">
        <v>1192044</v>
      </c>
    </row>
    <row r="25" spans="1:12" ht="16.5" customHeight="1">
      <c r="A25" s="350" t="s">
        <v>901</v>
      </c>
      <c r="B25" s="193">
        <v>1181407</v>
      </c>
      <c r="C25" s="193">
        <v>292625</v>
      </c>
      <c r="D25" s="193">
        <v>64217</v>
      </c>
      <c r="E25" s="193">
        <v>3458</v>
      </c>
      <c r="F25" s="193">
        <v>19152</v>
      </c>
      <c r="G25" s="193">
        <v>18750</v>
      </c>
      <c r="H25" s="193"/>
      <c r="I25" s="193">
        <v>0</v>
      </c>
      <c r="J25" s="193"/>
      <c r="K25" s="193">
        <v>24996</v>
      </c>
      <c r="L25" s="193">
        <v>1604605</v>
      </c>
    </row>
    <row r="26" spans="1:12" ht="16.5" customHeight="1">
      <c r="A26" s="350" t="s">
        <v>902</v>
      </c>
      <c r="B26" s="193">
        <v>1679177</v>
      </c>
      <c r="C26" s="193">
        <v>375644</v>
      </c>
      <c r="D26" s="193">
        <v>92599</v>
      </c>
      <c r="E26" s="193">
        <v>5184</v>
      </c>
      <c r="F26" s="193">
        <v>0</v>
      </c>
      <c r="G26" s="193">
        <v>3500</v>
      </c>
      <c r="H26" s="193"/>
      <c r="I26" s="193">
        <v>12800</v>
      </c>
      <c r="J26" s="193"/>
      <c r="K26" s="193">
        <v>0</v>
      </c>
      <c r="L26" s="193">
        <v>2168904</v>
      </c>
    </row>
    <row r="27" spans="1:12" ht="16.5" customHeight="1">
      <c r="A27" s="350" t="s">
        <v>903</v>
      </c>
      <c r="B27" s="193">
        <v>1143862</v>
      </c>
      <c r="C27" s="193">
        <v>153394</v>
      </c>
      <c r="D27" s="193">
        <v>69691</v>
      </c>
      <c r="E27" s="193">
        <v>4408</v>
      </c>
      <c r="F27" s="193">
        <v>0</v>
      </c>
      <c r="G27" s="193">
        <v>0</v>
      </c>
      <c r="H27" s="193"/>
      <c r="I27" s="193">
        <v>5000</v>
      </c>
      <c r="J27" s="193"/>
      <c r="K27" s="193">
        <v>0</v>
      </c>
      <c r="L27" s="193">
        <v>1376355</v>
      </c>
    </row>
    <row r="28" spans="1:12" ht="16.5" customHeight="1">
      <c r="A28" s="350" t="s">
        <v>904</v>
      </c>
      <c r="B28" s="193">
        <v>1239138</v>
      </c>
      <c r="C28" s="193">
        <v>529168</v>
      </c>
      <c r="D28" s="193">
        <v>90410</v>
      </c>
      <c r="E28" s="193">
        <v>4022</v>
      </c>
      <c r="F28" s="193">
        <v>76000</v>
      </c>
      <c r="G28" s="193">
        <v>18000</v>
      </c>
      <c r="H28" s="193"/>
      <c r="I28" s="193">
        <v>10850</v>
      </c>
      <c r="J28" s="193"/>
      <c r="K28" s="193">
        <v>0</v>
      </c>
      <c r="L28" s="193">
        <v>1967588</v>
      </c>
    </row>
    <row r="29" spans="1:12" ht="16.5" customHeight="1">
      <c r="A29" s="350" t="s">
        <v>905</v>
      </c>
      <c r="B29" s="193">
        <v>1273585</v>
      </c>
      <c r="C29" s="193">
        <v>587641</v>
      </c>
      <c r="D29" s="193">
        <v>95608</v>
      </c>
      <c r="E29" s="193">
        <v>5616</v>
      </c>
      <c r="F29" s="193">
        <v>216000</v>
      </c>
      <c r="G29" s="193">
        <v>17400</v>
      </c>
      <c r="H29" s="193"/>
      <c r="I29" s="193">
        <v>19000</v>
      </c>
      <c r="J29" s="193"/>
      <c r="K29" s="193">
        <v>0</v>
      </c>
      <c r="L29" s="193">
        <v>2214850</v>
      </c>
    </row>
    <row r="30" spans="1:12" ht="16.5" customHeight="1">
      <c r="A30" s="350" t="s">
        <v>906</v>
      </c>
      <c r="B30" s="193">
        <v>1233109</v>
      </c>
      <c r="C30" s="193">
        <v>143000</v>
      </c>
      <c r="D30" s="193">
        <v>70180</v>
      </c>
      <c r="E30" s="193">
        <v>4372</v>
      </c>
      <c r="F30" s="193">
        <v>163062</v>
      </c>
      <c r="G30" s="193">
        <v>0</v>
      </c>
      <c r="H30" s="193"/>
      <c r="I30" s="193">
        <v>11000</v>
      </c>
      <c r="J30" s="193"/>
      <c r="K30" s="193">
        <v>0</v>
      </c>
      <c r="L30" s="193">
        <v>1624723</v>
      </c>
    </row>
    <row r="31" spans="1:12" ht="16.5" customHeight="1">
      <c r="A31" s="350" t="s">
        <v>907</v>
      </c>
      <c r="B31" s="193">
        <v>962549</v>
      </c>
      <c r="C31" s="193">
        <v>155830</v>
      </c>
      <c r="D31" s="193">
        <v>51200</v>
      </c>
      <c r="E31" s="193">
        <v>4422</v>
      </c>
      <c r="F31" s="193">
        <v>0</v>
      </c>
      <c r="G31" s="193">
        <v>22500</v>
      </c>
      <c r="H31" s="193"/>
      <c r="I31" s="193">
        <v>1000</v>
      </c>
      <c r="J31" s="193"/>
      <c r="K31" s="193">
        <v>0</v>
      </c>
      <c r="L31" s="193">
        <v>1197501</v>
      </c>
    </row>
    <row r="32" spans="1:12" ht="16.5" customHeight="1">
      <c r="A32" s="350" t="s">
        <v>908</v>
      </c>
      <c r="B32" s="193">
        <v>1394410</v>
      </c>
      <c r="C32" s="193">
        <v>228891</v>
      </c>
      <c r="D32" s="193">
        <v>89250</v>
      </c>
      <c r="E32" s="193">
        <v>6848</v>
      </c>
      <c r="F32" s="193">
        <v>75000</v>
      </c>
      <c r="G32" s="193">
        <v>3500</v>
      </c>
      <c r="H32" s="193"/>
      <c r="I32" s="193">
        <v>30600</v>
      </c>
      <c r="J32" s="193"/>
      <c r="K32" s="193">
        <v>0</v>
      </c>
      <c r="L32" s="193">
        <v>1828499</v>
      </c>
    </row>
    <row r="33" spans="1:12" ht="16.5" customHeight="1">
      <c r="A33" s="350" t="s">
        <v>909</v>
      </c>
      <c r="B33" s="193">
        <v>1733535</v>
      </c>
      <c r="C33" s="193">
        <v>228106</v>
      </c>
      <c r="D33" s="193">
        <v>118920</v>
      </c>
      <c r="E33" s="193">
        <v>6470</v>
      </c>
      <c r="F33" s="193">
        <v>0</v>
      </c>
      <c r="G33" s="193">
        <v>17500</v>
      </c>
      <c r="H33" s="193"/>
      <c r="I33" s="193">
        <v>0</v>
      </c>
      <c r="J33" s="193"/>
      <c r="K33" s="193">
        <v>24996</v>
      </c>
      <c r="L33" s="193">
        <v>2129527</v>
      </c>
    </row>
    <row r="34" spans="1:12" ht="16.5" customHeight="1">
      <c r="A34" s="350" t="s">
        <v>910</v>
      </c>
      <c r="B34" s="193">
        <v>1468387</v>
      </c>
      <c r="C34" s="193">
        <v>337640</v>
      </c>
      <c r="D34" s="193">
        <v>63281</v>
      </c>
      <c r="E34" s="193">
        <v>4790</v>
      </c>
      <c r="F34" s="193">
        <v>0</v>
      </c>
      <c r="G34" s="193">
        <v>0</v>
      </c>
      <c r="H34" s="193"/>
      <c r="I34" s="193">
        <v>11100</v>
      </c>
      <c r="J34" s="193"/>
      <c r="K34" s="193">
        <v>0</v>
      </c>
      <c r="L34" s="193">
        <v>1885198</v>
      </c>
    </row>
    <row r="35" spans="1:12" ht="16.5" customHeight="1">
      <c r="A35" s="350" t="s">
        <v>911</v>
      </c>
      <c r="B35" s="193">
        <v>1359694</v>
      </c>
      <c r="C35" s="193">
        <v>579521</v>
      </c>
      <c r="D35" s="193">
        <v>95393</v>
      </c>
      <c r="E35" s="193">
        <v>4076</v>
      </c>
      <c r="F35" s="193">
        <v>94000</v>
      </c>
      <c r="G35" s="193">
        <v>14000</v>
      </c>
      <c r="H35" s="193"/>
      <c r="I35" s="193">
        <v>7000</v>
      </c>
      <c r="J35" s="193"/>
      <c r="K35" s="193">
        <v>0</v>
      </c>
      <c r="L35" s="193">
        <v>2153684</v>
      </c>
    </row>
    <row r="36" spans="1:12" ht="16.5" customHeight="1">
      <c r="A36" s="350" t="s">
        <v>912</v>
      </c>
      <c r="B36" s="193">
        <v>3655640</v>
      </c>
      <c r="C36" s="193">
        <v>609310</v>
      </c>
      <c r="D36" s="193">
        <v>201210</v>
      </c>
      <c r="E36" s="193">
        <v>11000</v>
      </c>
      <c r="F36" s="193">
        <v>9100</v>
      </c>
      <c r="G36" s="193">
        <v>17000</v>
      </c>
      <c r="H36" s="193"/>
      <c r="I36" s="193">
        <v>7100</v>
      </c>
      <c r="J36" s="193"/>
      <c r="K36" s="193">
        <v>0</v>
      </c>
      <c r="L36" s="193">
        <v>4510360</v>
      </c>
    </row>
    <row r="37" spans="1:12" ht="16.5" customHeight="1">
      <c r="A37" s="350" t="s">
        <v>913</v>
      </c>
      <c r="B37" s="193">
        <v>1449925</v>
      </c>
      <c r="C37" s="193">
        <v>642011</v>
      </c>
      <c r="D37" s="193">
        <v>78895</v>
      </c>
      <c r="E37" s="193">
        <v>4380</v>
      </c>
      <c r="F37" s="193">
        <v>40000</v>
      </c>
      <c r="G37" s="193">
        <v>20398</v>
      </c>
      <c r="H37" s="193"/>
      <c r="I37" s="193">
        <v>0</v>
      </c>
      <c r="J37" s="193"/>
      <c r="K37" s="193">
        <v>0</v>
      </c>
      <c r="L37" s="193">
        <v>2235609</v>
      </c>
    </row>
    <row r="38" spans="1:12" ht="16.5" customHeight="1">
      <c r="A38" s="350" t="s">
        <v>914</v>
      </c>
      <c r="B38" s="193">
        <v>1598724</v>
      </c>
      <c r="C38" s="193">
        <v>292039</v>
      </c>
      <c r="D38" s="193">
        <v>96832</v>
      </c>
      <c r="E38" s="193">
        <v>10044</v>
      </c>
      <c r="F38" s="193">
        <v>5254</v>
      </c>
      <c r="G38" s="193">
        <v>14000</v>
      </c>
      <c r="H38" s="193"/>
      <c r="I38" s="193">
        <v>8100</v>
      </c>
      <c r="J38" s="193"/>
      <c r="K38" s="193">
        <v>8332</v>
      </c>
      <c r="L38" s="193">
        <v>2033325</v>
      </c>
    </row>
    <row r="39" spans="1:12" ht="16.5" customHeight="1">
      <c r="A39" s="350" t="s">
        <v>915</v>
      </c>
      <c r="B39" s="193">
        <v>1649647</v>
      </c>
      <c r="C39" s="193">
        <v>779511</v>
      </c>
      <c r="D39" s="193">
        <v>100140</v>
      </c>
      <c r="E39" s="193">
        <v>6032</v>
      </c>
      <c r="F39" s="193">
        <v>44000</v>
      </c>
      <c r="G39" s="193">
        <v>3500</v>
      </c>
      <c r="H39" s="193"/>
      <c r="I39" s="193">
        <v>15000</v>
      </c>
      <c r="J39" s="193"/>
      <c r="K39" s="193">
        <v>0</v>
      </c>
      <c r="L39" s="193">
        <v>2597830</v>
      </c>
    </row>
    <row r="40" spans="1:12" ht="16.5" customHeight="1">
      <c r="A40" s="350" t="s">
        <v>916</v>
      </c>
      <c r="B40" s="193">
        <v>1090616</v>
      </c>
      <c r="C40" s="193">
        <v>240897</v>
      </c>
      <c r="D40" s="193">
        <v>66992</v>
      </c>
      <c r="E40" s="193">
        <v>5572</v>
      </c>
      <c r="F40" s="193">
        <v>205642</v>
      </c>
      <c r="G40" s="193">
        <v>11200</v>
      </c>
      <c r="H40" s="193"/>
      <c r="I40" s="193">
        <v>6800</v>
      </c>
      <c r="J40" s="193"/>
      <c r="K40" s="193">
        <v>0</v>
      </c>
      <c r="L40" s="193">
        <v>1627719</v>
      </c>
    </row>
    <row r="41" spans="1:12" ht="16.5" customHeight="1">
      <c r="A41" s="350" t="s">
        <v>917</v>
      </c>
      <c r="B41" s="193">
        <v>1851196</v>
      </c>
      <c r="C41" s="193">
        <v>756060</v>
      </c>
      <c r="D41" s="193">
        <v>108490</v>
      </c>
      <c r="E41" s="193">
        <v>4892</v>
      </c>
      <c r="F41" s="193">
        <v>23000</v>
      </c>
      <c r="G41" s="193">
        <v>13000</v>
      </c>
      <c r="H41" s="193"/>
      <c r="I41" s="193">
        <v>2000</v>
      </c>
      <c r="J41" s="193"/>
      <c r="K41" s="193">
        <v>0</v>
      </c>
      <c r="L41" s="193">
        <v>2758638</v>
      </c>
    </row>
    <row r="42" spans="1:12" ht="16.5" customHeight="1">
      <c r="A42" s="350" t="s">
        <v>918</v>
      </c>
      <c r="B42" s="193">
        <v>429020</v>
      </c>
      <c r="C42" s="193">
        <v>169377</v>
      </c>
      <c r="D42" s="193">
        <v>26420</v>
      </c>
      <c r="E42" s="193">
        <v>2512</v>
      </c>
      <c r="F42" s="193">
        <v>0</v>
      </c>
      <c r="G42" s="193">
        <v>3500</v>
      </c>
      <c r="H42" s="193"/>
      <c r="I42" s="193">
        <v>1000</v>
      </c>
      <c r="J42" s="193"/>
      <c r="K42" s="193">
        <v>0</v>
      </c>
      <c r="L42" s="193">
        <v>631829</v>
      </c>
    </row>
    <row r="43" spans="1:13" ht="16.5" customHeight="1">
      <c r="A43" s="932" t="s">
        <v>919</v>
      </c>
      <c r="B43" s="191">
        <v>65278962</v>
      </c>
      <c r="C43" s="191">
        <v>15887278</v>
      </c>
      <c r="D43" s="191">
        <v>3897853</v>
      </c>
      <c r="E43" s="191">
        <v>174942</v>
      </c>
      <c r="F43" s="191">
        <v>3084218</v>
      </c>
      <c r="G43" s="191">
        <v>295016</v>
      </c>
      <c r="H43" s="191">
        <v>0</v>
      </c>
      <c r="I43" s="191">
        <v>206000</v>
      </c>
      <c r="J43" s="191">
        <v>0</v>
      </c>
      <c r="K43" s="191">
        <v>124980</v>
      </c>
      <c r="L43" s="191">
        <v>88949249</v>
      </c>
      <c r="M43" s="201"/>
    </row>
    <row r="44" spans="1:12" ht="17.25" customHeight="1">
      <c r="A44" s="933" t="s">
        <v>920</v>
      </c>
      <c r="B44" s="162"/>
      <c r="C44" s="461"/>
      <c r="D44" s="461"/>
      <c r="E44" s="461"/>
      <c r="F44" s="461"/>
      <c r="G44" s="461"/>
      <c r="H44" s="461"/>
      <c r="I44" s="461"/>
      <c r="J44" s="461"/>
      <c r="K44" s="461"/>
      <c r="L44" s="461"/>
    </row>
    <row r="45" spans="1:6" ht="17.25" customHeight="1">
      <c r="A45" s="47"/>
      <c r="C45" s="443"/>
      <c r="D45" s="443"/>
      <c r="F45" s="443"/>
    </row>
    <row r="46" spans="2:6" ht="17.25" customHeight="1">
      <c r="B46" s="47"/>
      <c r="C46" s="443"/>
      <c r="D46" s="443"/>
      <c r="E46" s="443"/>
      <c r="F46" s="517"/>
    </row>
    <row r="47" spans="2:8" ht="17.25" customHeight="1">
      <c r="B47" s="199"/>
      <c r="C47" s="199"/>
      <c r="D47" s="199"/>
      <c r="E47" s="934"/>
      <c r="H47" s="530"/>
    </row>
    <row r="48" spans="2:8" ht="17.25" customHeight="1">
      <c r="B48" s="199" t="s">
        <v>1224</v>
      </c>
      <c r="C48" s="199"/>
      <c r="D48" s="199"/>
      <c r="E48" s="934"/>
      <c r="H48" s="530" t="s">
        <v>1225</v>
      </c>
    </row>
    <row r="50" spans="2:5" ht="17.25" customHeight="1">
      <c r="B50" s="199"/>
      <c r="C50" s="199"/>
      <c r="D50" s="934"/>
      <c r="E50" s="530"/>
    </row>
    <row r="51" spans="1:5" ht="17.25" customHeight="1">
      <c r="A51" s="199" t="s">
        <v>473</v>
      </c>
      <c r="B51" s="199"/>
      <c r="C51" s="199"/>
      <c r="D51" s="199"/>
      <c r="E51" s="199"/>
    </row>
    <row r="52" spans="1:5" ht="17.25" customHeight="1">
      <c r="A52" s="935" t="s">
        <v>1227</v>
      </c>
      <c r="B52" s="199"/>
      <c r="C52" s="199"/>
      <c r="D52" s="199"/>
      <c r="E52" s="199"/>
    </row>
    <row r="53" spans="2:5" ht="17.25" customHeight="1">
      <c r="B53" s="199"/>
      <c r="C53" s="199"/>
      <c r="D53" s="199"/>
      <c r="E53" s="199"/>
    </row>
    <row r="54" spans="2:5" ht="17.25" customHeight="1">
      <c r="B54" s="199"/>
      <c r="C54" s="199"/>
      <c r="D54" s="199"/>
      <c r="E54" s="199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3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328" customWidth="1"/>
    <col min="2" max="2" width="19.140625" style="328" customWidth="1"/>
    <col min="3" max="16384" width="9.140625" style="328" customWidth="1"/>
  </cols>
  <sheetData>
    <row r="1" spans="2:4" s="674" customFormat="1" ht="17.25" customHeight="1">
      <c r="B1" s="674" t="s">
        <v>921</v>
      </c>
      <c r="D1" s="672"/>
    </row>
    <row r="2" spans="1:2" s="674" customFormat="1" ht="17.25" customHeight="1">
      <c r="A2" s="707" t="s">
        <v>922</v>
      </c>
      <c r="B2" s="708"/>
    </row>
    <row r="3" spans="1:2" s="674" customFormat="1" ht="17.25" customHeight="1">
      <c r="A3" s="765"/>
      <c r="B3" s="765"/>
    </row>
    <row r="4" spans="1:2" s="674" customFormat="1" ht="17.25" customHeight="1">
      <c r="A4" s="936" t="s">
        <v>923</v>
      </c>
      <c r="B4" s="937"/>
    </row>
    <row r="5" spans="1:7" ht="17.25" customHeight="1">
      <c r="A5" s="547" t="s">
        <v>924</v>
      </c>
      <c r="B5" s="547"/>
      <c r="C5" s="813"/>
      <c r="D5" s="813"/>
      <c r="E5" s="813"/>
      <c r="F5" s="813"/>
      <c r="G5" s="542"/>
    </row>
    <row r="6" spans="1:2" ht="17.25" customHeight="1">
      <c r="A6" s="667"/>
      <c r="B6" s="667"/>
    </row>
    <row r="7" spans="1:2" ht="17.25" customHeight="1">
      <c r="A7" s="667"/>
      <c r="B7" s="551" t="s">
        <v>1232</v>
      </c>
    </row>
    <row r="8" spans="1:2" ht="17.25" customHeight="1">
      <c r="A8" s="938" t="s">
        <v>1180</v>
      </c>
      <c r="B8" s="939" t="s">
        <v>925</v>
      </c>
    </row>
    <row r="9" spans="1:127" s="924" customFormat="1" ht="12.75">
      <c r="A9" s="938">
        <v>1</v>
      </c>
      <c r="B9" s="939">
        <v>2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</row>
    <row r="10" spans="1:127" s="924" customFormat="1" ht="24.75" customHeight="1">
      <c r="A10" s="556" t="s">
        <v>926</v>
      </c>
      <c r="B10" s="689">
        <v>21765804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</row>
    <row r="11" spans="1:127" s="924" customFormat="1" ht="30.75" customHeight="1">
      <c r="A11" s="940" t="s">
        <v>927</v>
      </c>
      <c r="B11" s="941">
        <v>0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</row>
    <row r="12" spans="1:127" s="924" customFormat="1" ht="30.75" customHeight="1">
      <c r="A12" s="942" t="s">
        <v>928</v>
      </c>
      <c r="B12" s="941">
        <v>0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</row>
    <row r="13" spans="1:127" s="924" customFormat="1" ht="24.75" customHeight="1">
      <c r="A13" s="940" t="s">
        <v>929</v>
      </c>
      <c r="B13" s="941">
        <v>3978516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</row>
    <row r="14" spans="1:127" s="924" customFormat="1" ht="24.75" customHeight="1">
      <c r="A14" s="572" t="s">
        <v>930</v>
      </c>
      <c r="B14" s="694">
        <v>17787288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</row>
    <row r="15" spans="1:127" s="924" customFormat="1" ht="24.75" customHeight="1">
      <c r="A15" s="943" t="s">
        <v>931</v>
      </c>
      <c r="B15" s="689">
        <v>21394278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</row>
    <row r="16" spans="1:127" s="924" customFormat="1" ht="24.75" customHeight="1">
      <c r="A16" s="572" t="s">
        <v>1633</v>
      </c>
      <c r="B16" s="193">
        <v>21394278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</row>
    <row r="17" spans="1:127" s="924" customFormat="1" ht="24.75" customHeight="1" hidden="1">
      <c r="A17" s="572" t="s">
        <v>932</v>
      </c>
      <c r="B17" s="193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</row>
    <row r="18" spans="1:97" s="924" customFormat="1" ht="24.75" customHeight="1">
      <c r="A18" s="943" t="s">
        <v>933</v>
      </c>
      <c r="B18" s="689">
        <v>371526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</row>
    <row r="19" spans="3:97" s="667" customFormat="1" ht="17.25" customHeight="1"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</row>
    <row r="20" spans="3:97" s="667" customFormat="1" ht="17.25" customHeight="1"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</row>
    <row r="21" spans="1:7" ht="17.25" customHeight="1">
      <c r="A21" s="678"/>
      <c r="B21" s="314"/>
      <c r="C21" s="601"/>
      <c r="D21" s="601"/>
      <c r="E21" s="913"/>
      <c r="F21" s="148"/>
      <c r="G21" s="148"/>
    </row>
    <row r="22" spans="1:82" s="667" customFormat="1" ht="17.25" customHeight="1">
      <c r="A22" s="709"/>
      <c r="B22" s="674"/>
      <c r="C22" s="674"/>
      <c r="D22" s="710"/>
      <c r="E22" s="673"/>
      <c r="F22" s="14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</row>
    <row r="23" spans="1:4" ht="17.25" customHeight="1">
      <c r="A23" s="678" t="s">
        <v>1224</v>
      </c>
      <c r="B23" s="314" t="s">
        <v>1225</v>
      </c>
      <c r="D23" s="312"/>
    </row>
    <row r="36" ht="17.25" customHeight="1">
      <c r="A36" s="678" t="s">
        <v>473</v>
      </c>
    </row>
    <row r="37" ht="17.25" customHeight="1">
      <c r="A37" s="797" t="s">
        <v>1227</v>
      </c>
    </row>
  </sheetData>
  <mergeCells count="1">
    <mergeCell ref="A5:B5"/>
  </mergeCells>
  <printOptions/>
  <pageMargins left="0.75" right="0.75" top="1" bottom="1" header="0.5" footer="0.5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5"/>
  <dimension ref="A1:DC447"/>
  <sheetViews>
    <sheetView zoomScaleSheetLayoutView="100" workbookViewId="0" topLeftCell="A1">
      <selection activeCell="B10" sqref="B10"/>
    </sheetView>
  </sheetViews>
  <sheetFormatPr defaultColWidth="9.140625" defaultRowHeight="17.25" customHeight="1"/>
  <cols>
    <col min="1" max="1" width="45.8515625" style="660" customWidth="1"/>
    <col min="2" max="2" width="11.00390625" style="945" customWidth="1"/>
    <col min="3" max="3" width="11.28125" style="945" customWidth="1"/>
    <col min="4" max="4" width="10.8515625" style="945" customWidth="1"/>
    <col min="5" max="5" width="10.8515625" style="946" customWidth="1"/>
    <col min="6" max="6" width="10.8515625" style="945" customWidth="1"/>
    <col min="7" max="7" width="10.28125" style="150" customWidth="1"/>
    <col min="8" max="8" width="10.57421875" style="150" customWidth="1"/>
    <col min="9" max="9" width="8.8515625" style="150" customWidth="1"/>
    <col min="10" max="10" width="7.140625" style="150" customWidth="1"/>
    <col min="11" max="97" width="11.421875" style="150" customWidth="1"/>
    <col min="98" max="16384" width="11.421875" style="660" customWidth="1"/>
  </cols>
  <sheetData>
    <row r="1" spans="2:6" ht="12.75">
      <c r="B1" s="944"/>
      <c r="F1" s="163" t="s">
        <v>934</v>
      </c>
    </row>
    <row r="2" spans="2:6" ht="15">
      <c r="B2" s="445" t="s">
        <v>1503</v>
      </c>
      <c r="C2" s="947"/>
      <c r="D2" s="947"/>
      <c r="E2" s="948"/>
      <c r="F2" s="947"/>
    </row>
    <row r="3" spans="1:6" ht="17.25" customHeight="1">
      <c r="A3" s="949"/>
      <c r="B3" s="944"/>
      <c r="C3" s="944"/>
      <c r="D3" s="944"/>
      <c r="E3" s="950"/>
      <c r="F3" s="944"/>
    </row>
    <row r="4" spans="1:97" s="954" customFormat="1" ht="15.75">
      <c r="A4" s="951"/>
      <c r="B4" s="952" t="s">
        <v>935</v>
      </c>
      <c r="C4" s="493"/>
      <c r="D4" s="493"/>
      <c r="E4" s="419"/>
      <c r="F4" s="493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953"/>
      <c r="AF4" s="953"/>
      <c r="AG4" s="953"/>
      <c r="AH4" s="953"/>
      <c r="AI4" s="953"/>
      <c r="AJ4" s="953"/>
      <c r="AK4" s="953"/>
      <c r="AL4" s="953"/>
      <c r="AM4" s="953"/>
      <c r="AN4" s="953"/>
      <c r="AO4" s="953"/>
      <c r="AP4" s="953"/>
      <c r="AQ4" s="953"/>
      <c r="AR4" s="953"/>
      <c r="AS4" s="953"/>
      <c r="AT4" s="953"/>
      <c r="AU4" s="953"/>
      <c r="AV4" s="953"/>
      <c r="AW4" s="953"/>
      <c r="AX4" s="953"/>
      <c r="AY4" s="953"/>
      <c r="AZ4" s="953"/>
      <c r="BA4" s="953"/>
      <c r="BB4" s="953"/>
      <c r="BC4" s="953"/>
      <c r="BD4" s="953"/>
      <c r="BE4" s="953"/>
      <c r="BF4" s="953"/>
      <c r="BG4" s="953"/>
      <c r="BH4" s="953"/>
      <c r="BI4" s="953"/>
      <c r="BJ4" s="953"/>
      <c r="BK4" s="953"/>
      <c r="BL4" s="953"/>
      <c r="BM4" s="953"/>
      <c r="BN4" s="953"/>
      <c r="BO4" s="953"/>
      <c r="BP4" s="953"/>
      <c r="BQ4" s="953"/>
      <c r="BR4" s="953"/>
      <c r="BS4" s="953"/>
      <c r="BT4" s="953"/>
      <c r="BU4" s="953"/>
      <c r="BV4" s="953"/>
      <c r="BW4" s="953"/>
      <c r="BX4" s="953"/>
      <c r="BY4" s="953"/>
      <c r="BZ4" s="953"/>
      <c r="CA4" s="953"/>
      <c r="CB4" s="953"/>
      <c r="CC4" s="953"/>
      <c r="CD4" s="953"/>
      <c r="CE4" s="953"/>
      <c r="CF4" s="953"/>
      <c r="CG4" s="953"/>
      <c r="CH4" s="953"/>
      <c r="CI4" s="953"/>
      <c r="CJ4" s="953"/>
      <c r="CK4" s="953"/>
      <c r="CL4" s="953"/>
      <c r="CM4" s="953"/>
      <c r="CN4" s="953"/>
      <c r="CO4" s="953"/>
      <c r="CP4" s="953"/>
      <c r="CQ4" s="953"/>
      <c r="CR4" s="953"/>
      <c r="CS4" s="953"/>
    </row>
    <row r="5" spans="1:6" ht="17.25" customHeight="1">
      <c r="A5" s="955"/>
      <c r="B5" s="956" t="s">
        <v>1178</v>
      </c>
      <c r="C5" s="957"/>
      <c r="D5" s="957"/>
      <c r="E5" s="958"/>
      <c r="F5" s="957"/>
    </row>
    <row r="6" spans="1:6" ht="17.25" customHeight="1">
      <c r="A6" s="959"/>
      <c r="B6" s="960"/>
      <c r="C6" s="960"/>
      <c r="D6" s="960"/>
      <c r="E6" s="961"/>
      <c r="F6" s="962" t="s">
        <v>1232</v>
      </c>
    </row>
    <row r="7" spans="1:6" ht="51">
      <c r="A7" s="963" t="s">
        <v>1180</v>
      </c>
      <c r="B7" s="339" t="s">
        <v>1233</v>
      </c>
      <c r="C7" s="339" t="s">
        <v>1823</v>
      </c>
      <c r="D7" s="339" t="s">
        <v>1234</v>
      </c>
      <c r="E7" s="964" t="s">
        <v>936</v>
      </c>
      <c r="F7" s="339" t="s">
        <v>1334</v>
      </c>
    </row>
    <row r="8" spans="1:6" s="148" customFormat="1" ht="12.75">
      <c r="A8" s="965">
        <v>1</v>
      </c>
      <c r="B8" s="966">
        <v>2</v>
      </c>
      <c r="C8" s="966">
        <v>3</v>
      </c>
      <c r="D8" s="966">
        <v>4</v>
      </c>
      <c r="E8" s="966">
        <v>5</v>
      </c>
      <c r="F8" s="421">
        <v>6</v>
      </c>
    </row>
    <row r="9" spans="1:97" s="954" customFormat="1" ht="12.75">
      <c r="A9" s="73" t="s">
        <v>937</v>
      </c>
      <c r="B9" s="82"/>
      <c r="C9" s="82"/>
      <c r="D9" s="82"/>
      <c r="E9" s="426"/>
      <c r="F9" s="82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953"/>
      <c r="AF9" s="953"/>
      <c r="AG9" s="953"/>
      <c r="AH9" s="953"/>
      <c r="AI9" s="953"/>
      <c r="AJ9" s="953"/>
      <c r="AK9" s="953"/>
      <c r="AL9" s="953"/>
      <c r="AM9" s="953"/>
      <c r="AN9" s="953"/>
      <c r="AO9" s="953"/>
      <c r="AP9" s="953"/>
      <c r="AQ9" s="953"/>
      <c r="AR9" s="953"/>
      <c r="AS9" s="953"/>
      <c r="AT9" s="953"/>
      <c r="AU9" s="953"/>
      <c r="AV9" s="953"/>
      <c r="AW9" s="953"/>
      <c r="AX9" s="953"/>
      <c r="AY9" s="953"/>
      <c r="AZ9" s="953"/>
      <c r="BA9" s="953"/>
      <c r="BB9" s="953"/>
      <c r="BC9" s="953"/>
      <c r="BD9" s="953"/>
      <c r="BE9" s="953"/>
      <c r="BF9" s="953"/>
      <c r="BG9" s="953"/>
      <c r="BH9" s="953"/>
      <c r="BI9" s="953"/>
      <c r="BJ9" s="953"/>
      <c r="BK9" s="953"/>
      <c r="BL9" s="953"/>
      <c r="BM9" s="953"/>
      <c r="BN9" s="953"/>
      <c r="BO9" s="953"/>
      <c r="BP9" s="953"/>
      <c r="BQ9" s="953"/>
      <c r="BR9" s="953"/>
      <c r="BS9" s="953"/>
      <c r="BT9" s="953"/>
      <c r="BU9" s="953"/>
      <c r="BV9" s="953"/>
      <c r="BW9" s="953"/>
      <c r="BX9" s="953"/>
      <c r="BY9" s="953"/>
      <c r="BZ9" s="953"/>
      <c r="CA9" s="953"/>
      <c r="CB9" s="953"/>
      <c r="CC9" s="953"/>
      <c r="CD9" s="953"/>
      <c r="CE9" s="953"/>
      <c r="CF9" s="953"/>
      <c r="CG9" s="953"/>
      <c r="CH9" s="953"/>
      <c r="CI9" s="953"/>
      <c r="CJ9" s="953"/>
      <c r="CK9" s="953"/>
      <c r="CL9" s="953"/>
      <c r="CM9" s="953"/>
      <c r="CN9" s="953"/>
      <c r="CO9" s="953"/>
      <c r="CP9" s="953"/>
      <c r="CQ9" s="953"/>
      <c r="CR9" s="953"/>
      <c r="CS9" s="953"/>
    </row>
    <row r="10" spans="1:97" s="968" customFormat="1" ht="12.75">
      <c r="A10" s="485" t="s">
        <v>938</v>
      </c>
      <c r="B10" s="24">
        <v>60704590</v>
      </c>
      <c r="C10" s="24">
        <v>31509542</v>
      </c>
      <c r="D10" s="24">
        <v>11507166</v>
      </c>
      <c r="E10" s="967">
        <v>18.956006456842882</v>
      </c>
      <c r="F10" s="24">
        <v>1164038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953"/>
      <c r="AF10" s="953"/>
      <c r="AG10" s="953"/>
      <c r="AH10" s="953"/>
      <c r="AI10" s="953"/>
      <c r="AJ10" s="953"/>
      <c r="AK10" s="953"/>
      <c r="AL10" s="953"/>
      <c r="AM10" s="953"/>
      <c r="AN10" s="953"/>
      <c r="AO10" s="953"/>
      <c r="AP10" s="953"/>
      <c r="AQ10" s="953"/>
      <c r="AR10" s="953"/>
      <c r="AS10" s="953"/>
      <c r="AT10" s="953"/>
      <c r="AU10" s="953"/>
      <c r="AV10" s="953"/>
      <c r="AW10" s="953"/>
      <c r="AX10" s="953"/>
      <c r="AY10" s="953"/>
      <c r="AZ10" s="953"/>
      <c r="BA10" s="953"/>
      <c r="BB10" s="953"/>
      <c r="BC10" s="953"/>
      <c r="BD10" s="953"/>
      <c r="BE10" s="953"/>
      <c r="BF10" s="953"/>
      <c r="BG10" s="953"/>
      <c r="BH10" s="953"/>
      <c r="BI10" s="953"/>
      <c r="BJ10" s="953"/>
      <c r="BK10" s="953"/>
      <c r="BL10" s="953"/>
      <c r="BM10" s="953"/>
      <c r="BN10" s="953"/>
      <c r="BO10" s="953"/>
      <c r="BP10" s="953"/>
      <c r="BQ10" s="953"/>
      <c r="BR10" s="953"/>
      <c r="BS10" s="953"/>
      <c r="BT10" s="953"/>
      <c r="BU10" s="953"/>
      <c r="BV10" s="953"/>
      <c r="BW10" s="953"/>
      <c r="BX10" s="953"/>
      <c r="BY10" s="953"/>
      <c r="BZ10" s="953"/>
      <c r="CA10" s="953"/>
      <c r="CB10" s="953"/>
      <c r="CC10" s="953"/>
      <c r="CD10" s="953"/>
      <c r="CE10" s="953"/>
      <c r="CF10" s="953"/>
      <c r="CG10" s="953"/>
      <c r="CH10" s="953"/>
      <c r="CI10" s="953"/>
      <c r="CJ10" s="953"/>
      <c r="CK10" s="953"/>
      <c r="CL10" s="953"/>
      <c r="CM10" s="953"/>
      <c r="CN10" s="953"/>
      <c r="CO10" s="953"/>
      <c r="CP10" s="953"/>
      <c r="CQ10" s="953"/>
      <c r="CR10" s="953"/>
      <c r="CS10" s="953"/>
    </row>
    <row r="11" spans="1:97" s="968" customFormat="1" ht="12.75">
      <c r="A11" s="485" t="s">
        <v>939</v>
      </c>
      <c r="B11" s="24">
        <v>10437733</v>
      </c>
      <c r="C11" s="24">
        <v>4159042</v>
      </c>
      <c r="D11" s="24">
        <v>4159042</v>
      </c>
      <c r="E11" s="967">
        <v>39.846219480801054</v>
      </c>
      <c r="F11" s="24">
        <v>571736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953"/>
      <c r="AF11" s="953"/>
      <c r="AG11" s="953"/>
      <c r="AH11" s="953"/>
      <c r="AI11" s="953"/>
      <c r="AJ11" s="953"/>
      <c r="AK11" s="953"/>
      <c r="AL11" s="953"/>
      <c r="AM11" s="953"/>
      <c r="AN11" s="953"/>
      <c r="AO11" s="953"/>
      <c r="AP11" s="953"/>
      <c r="AQ11" s="953"/>
      <c r="AR11" s="953"/>
      <c r="AS11" s="953"/>
      <c r="AT11" s="953"/>
      <c r="AU11" s="953"/>
      <c r="AV11" s="953"/>
      <c r="AW11" s="953"/>
      <c r="AX11" s="953"/>
      <c r="AY11" s="953"/>
      <c r="AZ11" s="953"/>
      <c r="BA11" s="953"/>
      <c r="BB11" s="953"/>
      <c r="BC11" s="953"/>
      <c r="BD11" s="953"/>
      <c r="BE11" s="953"/>
      <c r="BF11" s="953"/>
      <c r="BG11" s="953"/>
      <c r="BH11" s="953"/>
      <c r="BI11" s="953"/>
      <c r="BJ11" s="953"/>
      <c r="BK11" s="953"/>
      <c r="BL11" s="953"/>
      <c r="BM11" s="953"/>
      <c r="BN11" s="953"/>
      <c r="BO11" s="953"/>
      <c r="BP11" s="953"/>
      <c r="BQ11" s="953"/>
      <c r="BR11" s="953"/>
      <c r="BS11" s="953"/>
      <c r="BT11" s="953"/>
      <c r="BU11" s="953"/>
      <c r="BV11" s="953"/>
      <c r="BW11" s="953"/>
      <c r="BX11" s="953"/>
      <c r="BY11" s="953"/>
      <c r="BZ11" s="953"/>
      <c r="CA11" s="953"/>
      <c r="CB11" s="953"/>
      <c r="CC11" s="953"/>
      <c r="CD11" s="953"/>
      <c r="CE11" s="953"/>
      <c r="CF11" s="953"/>
      <c r="CG11" s="953"/>
      <c r="CH11" s="953"/>
      <c r="CI11" s="953"/>
      <c r="CJ11" s="953"/>
      <c r="CK11" s="953"/>
      <c r="CL11" s="953"/>
      <c r="CM11" s="953"/>
      <c r="CN11" s="953"/>
      <c r="CO11" s="953"/>
      <c r="CP11" s="953"/>
      <c r="CQ11" s="953"/>
      <c r="CR11" s="953"/>
      <c r="CS11" s="953"/>
    </row>
    <row r="12" spans="1:97" s="968" customFormat="1" ht="12.75">
      <c r="A12" s="485" t="s">
        <v>940</v>
      </c>
      <c r="B12" s="24">
        <v>746134</v>
      </c>
      <c r="C12" s="24">
        <v>490877</v>
      </c>
      <c r="D12" s="24">
        <v>9724</v>
      </c>
      <c r="E12" s="967">
        <v>1.3032511586390647</v>
      </c>
      <c r="F12" s="24">
        <v>595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953"/>
      <c r="AF12" s="953"/>
      <c r="AG12" s="953"/>
      <c r="AH12" s="953"/>
      <c r="AI12" s="953"/>
      <c r="AJ12" s="953"/>
      <c r="AK12" s="953"/>
      <c r="AL12" s="953"/>
      <c r="AM12" s="953"/>
      <c r="AN12" s="953"/>
      <c r="AO12" s="953"/>
      <c r="AP12" s="953"/>
      <c r="AQ12" s="953"/>
      <c r="AR12" s="953"/>
      <c r="AS12" s="953"/>
      <c r="AT12" s="953"/>
      <c r="AU12" s="953"/>
      <c r="AV12" s="953"/>
      <c r="AW12" s="953"/>
      <c r="AX12" s="953"/>
      <c r="AY12" s="953"/>
      <c r="AZ12" s="953"/>
      <c r="BA12" s="953"/>
      <c r="BB12" s="953"/>
      <c r="BC12" s="953"/>
      <c r="BD12" s="953"/>
      <c r="BE12" s="953"/>
      <c r="BF12" s="953"/>
      <c r="BG12" s="953"/>
      <c r="BH12" s="953"/>
      <c r="BI12" s="953"/>
      <c r="BJ12" s="953"/>
      <c r="BK12" s="953"/>
      <c r="BL12" s="953"/>
      <c r="BM12" s="953"/>
      <c r="BN12" s="953"/>
      <c r="BO12" s="953"/>
      <c r="BP12" s="953"/>
      <c r="BQ12" s="953"/>
      <c r="BR12" s="953"/>
      <c r="BS12" s="953"/>
      <c r="BT12" s="953"/>
      <c r="BU12" s="953"/>
      <c r="BV12" s="953"/>
      <c r="BW12" s="953"/>
      <c r="BX12" s="953"/>
      <c r="BY12" s="953"/>
      <c r="BZ12" s="953"/>
      <c r="CA12" s="953"/>
      <c r="CB12" s="953"/>
      <c r="CC12" s="953"/>
      <c r="CD12" s="953"/>
      <c r="CE12" s="953"/>
      <c r="CF12" s="953"/>
      <c r="CG12" s="953"/>
      <c r="CH12" s="953"/>
      <c r="CI12" s="953"/>
      <c r="CJ12" s="953"/>
      <c r="CK12" s="953"/>
      <c r="CL12" s="953"/>
      <c r="CM12" s="953"/>
      <c r="CN12" s="953"/>
      <c r="CO12" s="953"/>
      <c r="CP12" s="953"/>
      <c r="CQ12" s="953"/>
      <c r="CR12" s="953"/>
      <c r="CS12" s="953"/>
    </row>
    <row r="13" spans="1:97" s="968" customFormat="1" ht="12.75">
      <c r="A13" s="485" t="s">
        <v>941</v>
      </c>
      <c r="B13" s="24">
        <v>49520723</v>
      </c>
      <c r="C13" s="24">
        <v>26859623</v>
      </c>
      <c r="D13" s="24">
        <v>7338400</v>
      </c>
      <c r="E13" s="967">
        <v>14.818846647291478</v>
      </c>
      <c r="F13" s="24">
        <v>591707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53"/>
      <c r="AF13" s="953"/>
      <c r="AG13" s="953"/>
      <c r="AH13" s="953"/>
      <c r="AI13" s="953"/>
      <c r="AJ13" s="953"/>
      <c r="AK13" s="953"/>
      <c r="AL13" s="953"/>
      <c r="AM13" s="953"/>
      <c r="AN13" s="953"/>
      <c r="AO13" s="953"/>
      <c r="AP13" s="953"/>
      <c r="AQ13" s="953"/>
      <c r="AR13" s="953"/>
      <c r="AS13" s="953"/>
      <c r="AT13" s="953"/>
      <c r="AU13" s="953"/>
      <c r="AV13" s="953"/>
      <c r="AW13" s="953"/>
      <c r="AX13" s="953"/>
      <c r="AY13" s="953"/>
      <c r="AZ13" s="953"/>
      <c r="BA13" s="953"/>
      <c r="BB13" s="953"/>
      <c r="BC13" s="953"/>
      <c r="BD13" s="953"/>
      <c r="BE13" s="953"/>
      <c r="BF13" s="953"/>
      <c r="BG13" s="953"/>
      <c r="BH13" s="953"/>
      <c r="BI13" s="953"/>
      <c r="BJ13" s="953"/>
      <c r="BK13" s="953"/>
      <c r="BL13" s="953"/>
      <c r="BM13" s="953"/>
      <c r="BN13" s="953"/>
      <c r="BO13" s="953"/>
      <c r="BP13" s="953"/>
      <c r="BQ13" s="953"/>
      <c r="BR13" s="953"/>
      <c r="BS13" s="953"/>
      <c r="BT13" s="953"/>
      <c r="BU13" s="953"/>
      <c r="BV13" s="953"/>
      <c r="BW13" s="953"/>
      <c r="BX13" s="953"/>
      <c r="BY13" s="953"/>
      <c r="BZ13" s="953"/>
      <c r="CA13" s="953"/>
      <c r="CB13" s="953"/>
      <c r="CC13" s="953"/>
      <c r="CD13" s="953"/>
      <c r="CE13" s="953"/>
      <c r="CF13" s="953"/>
      <c r="CG13" s="953"/>
      <c r="CH13" s="953"/>
      <c r="CI13" s="953"/>
      <c r="CJ13" s="953"/>
      <c r="CK13" s="953"/>
      <c r="CL13" s="953"/>
      <c r="CM13" s="953"/>
      <c r="CN13" s="953"/>
      <c r="CO13" s="953"/>
      <c r="CP13" s="953"/>
      <c r="CQ13" s="953"/>
      <c r="CR13" s="953"/>
      <c r="CS13" s="953"/>
    </row>
    <row r="14" spans="1:97" s="968" customFormat="1" ht="12.75">
      <c r="A14" s="485" t="s">
        <v>942</v>
      </c>
      <c r="B14" s="24">
        <v>60945357</v>
      </c>
      <c r="C14" s="24">
        <v>31703466</v>
      </c>
      <c r="D14" s="24">
        <v>9454918</v>
      </c>
      <c r="E14" s="967">
        <v>15.513762598847357</v>
      </c>
      <c r="F14" s="24">
        <v>930271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953"/>
      <c r="AF14" s="953"/>
      <c r="AG14" s="953"/>
      <c r="AH14" s="953"/>
      <c r="AI14" s="953"/>
      <c r="AJ14" s="953"/>
      <c r="AK14" s="953"/>
      <c r="AL14" s="953"/>
      <c r="AM14" s="953"/>
      <c r="AN14" s="953"/>
      <c r="AO14" s="953"/>
      <c r="AP14" s="953"/>
      <c r="AQ14" s="953"/>
      <c r="AR14" s="953"/>
      <c r="AS14" s="953"/>
      <c r="AT14" s="953"/>
      <c r="AU14" s="953"/>
      <c r="AV14" s="953"/>
      <c r="AW14" s="953"/>
      <c r="AX14" s="953"/>
      <c r="AY14" s="953"/>
      <c r="AZ14" s="953"/>
      <c r="BA14" s="953"/>
      <c r="BB14" s="953"/>
      <c r="BC14" s="953"/>
      <c r="BD14" s="953"/>
      <c r="BE14" s="953"/>
      <c r="BF14" s="953"/>
      <c r="BG14" s="953"/>
      <c r="BH14" s="953"/>
      <c r="BI14" s="953"/>
      <c r="BJ14" s="953"/>
      <c r="BK14" s="953"/>
      <c r="BL14" s="953"/>
      <c r="BM14" s="953"/>
      <c r="BN14" s="953"/>
      <c r="BO14" s="953"/>
      <c r="BP14" s="953"/>
      <c r="BQ14" s="953"/>
      <c r="BR14" s="953"/>
      <c r="BS14" s="953"/>
      <c r="BT14" s="953"/>
      <c r="BU14" s="953"/>
      <c r="BV14" s="953"/>
      <c r="BW14" s="953"/>
      <c r="BX14" s="953"/>
      <c r="BY14" s="953"/>
      <c r="BZ14" s="953"/>
      <c r="CA14" s="953"/>
      <c r="CB14" s="953"/>
      <c r="CC14" s="953"/>
      <c r="CD14" s="953"/>
      <c r="CE14" s="953"/>
      <c r="CF14" s="953"/>
      <c r="CG14" s="953"/>
      <c r="CH14" s="953"/>
      <c r="CI14" s="953"/>
      <c r="CJ14" s="953"/>
      <c r="CK14" s="953"/>
      <c r="CL14" s="953"/>
      <c r="CM14" s="953"/>
      <c r="CN14" s="953"/>
      <c r="CO14" s="953"/>
      <c r="CP14" s="953"/>
      <c r="CQ14" s="953"/>
      <c r="CR14" s="953"/>
      <c r="CS14" s="953"/>
    </row>
    <row r="15" spans="1:97" s="969" customFormat="1" ht="12.75">
      <c r="A15" s="485" t="s">
        <v>943</v>
      </c>
      <c r="B15" s="24">
        <v>37758431</v>
      </c>
      <c r="C15" s="24">
        <v>20694089</v>
      </c>
      <c r="D15" s="24">
        <v>5158265</v>
      </c>
      <c r="E15" s="967">
        <v>13.661227078000143</v>
      </c>
      <c r="F15" s="24">
        <v>447335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53"/>
      <c r="AF15" s="953"/>
      <c r="AG15" s="953"/>
      <c r="AH15" s="953"/>
      <c r="AI15" s="953"/>
      <c r="AJ15" s="953"/>
      <c r="AK15" s="953"/>
      <c r="AL15" s="953"/>
      <c r="AM15" s="953"/>
      <c r="AN15" s="953"/>
      <c r="AO15" s="953"/>
      <c r="AP15" s="953"/>
      <c r="AQ15" s="953"/>
      <c r="AR15" s="953"/>
      <c r="AS15" s="953"/>
      <c r="AT15" s="953"/>
      <c r="AU15" s="953"/>
      <c r="AV15" s="953"/>
      <c r="AW15" s="953"/>
      <c r="AX15" s="953"/>
      <c r="AY15" s="953"/>
      <c r="AZ15" s="953"/>
      <c r="BA15" s="953"/>
      <c r="BB15" s="953"/>
      <c r="BC15" s="953"/>
      <c r="BD15" s="953"/>
      <c r="BE15" s="953"/>
      <c r="BF15" s="953"/>
      <c r="BG15" s="953"/>
      <c r="BH15" s="953"/>
      <c r="BI15" s="953"/>
      <c r="BJ15" s="953"/>
      <c r="BK15" s="953"/>
      <c r="BL15" s="953"/>
      <c r="BM15" s="953"/>
      <c r="BN15" s="953"/>
      <c r="BO15" s="953"/>
      <c r="BP15" s="953"/>
      <c r="BQ15" s="953"/>
      <c r="BR15" s="953"/>
      <c r="BS15" s="953"/>
      <c r="BT15" s="953"/>
      <c r="BU15" s="953"/>
      <c r="BV15" s="953"/>
      <c r="BW15" s="953"/>
      <c r="BX15" s="953"/>
      <c r="BY15" s="953"/>
      <c r="BZ15" s="953"/>
      <c r="CA15" s="953"/>
      <c r="CB15" s="953"/>
      <c r="CC15" s="953"/>
      <c r="CD15" s="953"/>
      <c r="CE15" s="953"/>
      <c r="CF15" s="953"/>
      <c r="CG15" s="953"/>
      <c r="CH15" s="953"/>
      <c r="CI15" s="953"/>
      <c r="CJ15" s="953"/>
      <c r="CK15" s="953"/>
      <c r="CL15" s="953"/>
      <c r="CM15" s="953"/>
      <c r="CN15" s="953"/>
      <c r="CO15" s="953"/>
      <c r="CP15" s="953"/>
      <c r="CQ15" s="953"/>
      <c r="CR15" s="953"/>
      <c r="CS15" s="953"/>
    </row>
    <row r="16" spans="1:97" s="969" customFormat="1" ht="12.75">
      <c r="A16" s="485" t="s">
        <v>944</v>
      </c>
      <c r="B16" s="24">
        <v>25921419</v>
      </c>
      <c r="C16" s="24">
        <v>14722371</v>
      </c>
      <c r="D16" s="24">
        <v>3922328</v>
      </c>
      <c r="E16" s="967">
        <v>15.131609886017428</v>
      </c>
      <c r="F16" s="24">
        <v>214494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953"/>
      <c r="AF16" s="953"/>
      <c r="AG16" s="953"/>
      <c r="AH16" s="953"/>
      <c r="AI16" s="953"/>
      <c r="AJ16" s="953"/>
      <c r="AK16" s="953"/>
      <c r="AL16" s="953"/>
      <c r="AM16" s="953"/>
      <c r="AN16" s="953"/>
      <c r="AO16" s="953"/>
      <c r="AP16" s="953"/>
      <c r="AQ16" s="953"/>
      <c r="AR16" s="953"/>
      <c r="AS16" s="953"/>
      <c r="AT16" s="953"/>
      <c r="AU16" s="953"/>
      <c r="AV16" s="953"/>
      <c r="AW16" s="953"/>
      <c r="AX16" s="953"/>
      <c r="AY16" s="953"/>
      <c r="AZ16" s="953"/>
      <c r="BA16" s="953"/>
      <c r="BB16" s="953"/>
      <c r="BC16" s="953"/>
      <c r="BD16" s="953"/>
      <c r="BE16" s="953"/>
      <c r="BF16" s="953"/>
      <c r="BG16" s="953"/>
      <c r="BH16" s="953"/>
      <c r="BI16" s="953"/>
      <c r="BJ16" s="953"/>
      <c r="BK16" s="953"/>
      <c r="BL16" s="953"/>
      <c r="BM16" s="953"/>
      <c r="BN16" s="953"/>
      <c r="BO16" s="953"/>
      <c r="BP16" s="953"/>
      <c r="BQ16" s="953"/>
      <c r="BR16" s="953"/>
      <c r="BS16" s="953"/>
      <c r="BT16" s="953"/>
      <c r="BU16" s="953"/>
      <c r="BV16" s="953"/>
      <c r="BW16" s="953"/>
      <c r="BX16" s="953"/>
      <c r="BY16" s="953"/>
      <c r="BZ16" s="953"/>
      <c r="CA16" s="953"/>
      <c r="CB16" s="953"/>
      <c r="CC16" s="953"/>
      <c r="CD16" s="953"/>
      <c r="CE16" s="953"/>
      <c r="CF16" s="953"/>
      <c r="CG16" s="953"/>
      <c r="CH16" s="953"/>
      <c r="CI16" s="953"/>
      <c r="CJ16" s="953"/>
      <c r="CK16" s="953"/>
      <c r="CL16" s="953"/>
      <c r="CM16" s="953"/>
      <c r="CN16" s="953"/>
      <c r="CO16" s="953"/>
      <c r="CP16" s="953"/>
      <c r="CQ16" s="953"/>
      <c r="CR16" s="953"/>
      <c r="CS16" s="953"/>
    </row>
    <row r="17" spans="1:97" s="954" customFormat="1" ht="12.75">
      <c r="A17" s="485" t="s">
        <v>945</v>
      </c>
      <c r="B17" s="24">
        <v>11837012</v>
      </c>
      <c r="C17" s="24">
        <v>5971718</v>
      </c>
      <c r="D17" s="24">
        <v>1235937</v>
      </c>
      <c r="E17" s="967">
        <v>10.441292109866916</v>
      </c>
      <c r="F17" s="24">
        <v>232841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953"/>
      <c r="AF17" s="953"/>
      <c r="AG17" s="953"/>
      <c r="AH17" s="953"/>
      <c r="AI17" s="953"/>
      <c r="AJ17" s="953"/>
      <c r="AK17" s="953"/>
      <c r="AL17" s="953"/>
      <c r="AM17" s="953"/>
      <c r="AN17" s="953"/>
      <c r="AO17" s="953"/>
      <c r="AP17" s="953"/>
      <c r="AQ17" s="953"/>
      <c r="AR17" s="953"/>
      <c r="AS17" s="953"/>
      <c r="AT17" s="953"/>
      <c r="AU17" s="953"/>
      <c r="AV17" s="953"/>
      <c r="AW17" s="953"/>
      <c r="AX17" s="953"/>
      <c r="AY17" s="953"/>
      <c r="AZ17" s="953"/>
      <c r="BA17" s="953"/>
      <c r="BB17" s="953"/>
      <c r="BC17" s="953"/>
      <c r="BD17" s="953"/>
      <c r="BE17" s="953"/>
      <c r="BF17" s="953"/>
      <c r="BG17" s="953"/>
      <c r="BH17" s="953"/>
      <c r="BI17" s="953"/>
      <c r="BJ17" s="953"/>
      <c r="BK17" s="953"/>
      <c r="BL17" s="953"/>
      <c r="BM17" s="953"/>
      <c r="BN17" s="953"/>
      <c r="BO17" s="953"/>
      <c r="BP17" s="953"/>
      <c r="BQ17" s="953"/>
      <c r="BR17" s="953"/>
      <c r="BS17" s="953"/>
      <c r="BT17" s="953"/>
      <c r="BU17" s="953"/>
      <c r="BV17" s="953"/>
      <c r="BW17" s="953"/>
      <c r="BX17" s="953"/>
      <c r="BY17" s="953"/>
      <c r="BZ17" s="953"/>
      <c r="CA17" s="953"/>
      <c r="CB17" s="953"/>
      <c r="CC17" s="953"/>
      <c r="CD17" s="953"/>
      <c r="CE17" s="953"/>
      <c r="CF17" s="953"/>
      <c r="CG17" s="953"/>
      <c r="CH17" s="953"/>
      <c r="CI17" s="953"/>
      <c r="CJ17" s="953"/>
      <c r="CK17" s="953"/>
      <c r="CL17" s="953"/>
      <c r="CM17" s="953"/>
      <c r="CN17" s="953"/>
      <c r="CO17" s="953"/>
      <c r="CP17" s="953"/>
      <c r="CQ17" s="953"/>
      <c r="CR17" s="953"/>
      <c r="CS17" s="953"/>
    </row>
    <row r="18" spans="1:97" s="954" customFormat="1" ht="12.75">
      <c r="A18" s="485" t="s">
        <v>946</v>
      </c>
      <c r="B18" s="24">
        <v>3937891</v>
      </c>
      <c r="C18" s="24">
        <v>1888172</v>
      </c>
      <c r="D18" s="24">
        <v>575764</v>
      </c>
      <c r="E18" s="967">
        <v>14.621125876770078</v>
      </c>
      <c r="F18" s="24">
        <v>145001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953"/>
      <c r="AF18" s="953"/>
      <c r="AG18" s="953"/>
      <c r="AH18" s="953"/>
      <c r="AI18" s="953"/>
      <c r="AJ18" s="953"/>
      <c r="AK18" s="953"/>
      <c r="AL18" s="953"/>
      <c r="AM18" s="953"/>
      <c r="AN18" s="953"/>
      <c r="AO18" s="953"/>
      <c r="AP18" s="953"/>
      <c r="AQ18" s="953"/>
      <c r="AR18" s="953"/>
      <c r="AS18" s="953"/>
      <c r="AT18" s="953"/>
      <c r="AU18" s="953"/>
      <c r="AV18" s="953"/>
      <c r="AW18" s="953"/>
      <c r="AX18" s="953"/>
      <c r="AY18" s="953"/>
      <c r="AZ18" s="953"/>
      <c r="BA18" s="953"/>
      <c r="BB18" s="953"/>
      <c r="BC18" s="953"/>
      <c r="BD18" s="953"/>
      <c r="BE18" s="953"/>
      <c r="BF18" s="953"/>
      <c r="BG18" s="953"/>
      <c r="BH18" s="953"/>
      <c r="BI18" s="953"/>
      <c r="BJ18" s="953"/>
      <c r="BK18" s="953"/>
      <c r="BL18" s="953"/>
      <c r="BM18" s="953"/>
      <c r="BN18" s="953"/>
      <c r="BO18" s="953"/>
      <c r="BP18" s="953"/>
      <c r="BQ18" s="953"/>
      <c r="BR18" s="953"/>
      <c r="BS18" s="953"/>
      <c r="BT18" s="953"/>
      <c r="BU18" s="953"/>
      <c r="BV18" s="953"/>
      <c r="BW18" s="953"/>
      <c r="BX18" s="953"/>
      <c r="BY18" s="953"/>
      <c r="BZ18" s="953"/>
      <c r="CA18" s="953"/>
      <c r="CB18" s="953"/>
      <c r="CC18" s="953"/>
      <c r="CD18" s="953"/>
      <c r="CE18" s="953"/>
      <c r="CF18" s="953"/>
      <c r="CG18" s="953"/>
      <c r="CH18" s="953"/>
      <c r="CI18" s="953"/>
      <c r="CJ18" s="953"/>
      <c r="CK18" s="953"/>
      <c r="CL18" s="953"/>
      <c r="CM18" s="953"/>
      <c r="CN18" s="953"/>
      <c r="CO18" s="953"/>
      <c r="CP18" s="953"/>
      <c r="CQ18" s="953"/>
      <c r="CR18" s="953"/>
      <c r="CS18" s="953"/>
    </row>
    <row r="19" spans="1:97" s="954" customFormat="1" ht="12.75">
      <c r="A19" s="485" t="s">
        <v>947</v>
      </c>
      <c r="B19" s="24">
        <v>339500</v>
      </c>
      <c r="C19" s="24">
        <v>29925</v>
      </c>
      <c r="D19" s="24">
        <v>0</v>
      </c>
      <c r="E19" s="967">
        <v>0</v>
      </c>
      <c r="F19" s="24">
        <v>0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953"/>
      <c r="AF19" s="953"/>
      <c r="AG19" s="953"/>
      <c r="AH19" s="953"/>
      <c r="AI19" s="953"/>
      <c r="AJ19" s="953"/>
      <c r="AK19" s="953"/>
      <c r="AL19" s="953"/>
      <c r="AM19" s="953"/>
      <c r="AN19" s="953"/>
      <c r="AO19" s="953"/>
      <c r="AP19" s="953"/>
      <c r="AQ19" s="953"/>
      <c r="AR19" s="953"/>
      <c r="AS19" s="953"/>
      <c r="AT19" s="953"/>
      <c r="AU19" s="953"/>
      <c r="AV19" s="953"/>
      <c r="AW19" s="953"/>
      <c r="AX19" s="953"/>
      <c r="AY19" s="953"/>
      <c r="AZ19" s="953"/>
      <c r="BA19" s="953"/>
      <c r="BB19" s="953"/>
      <c r="BC19" s="953"/>
      <c r="BD19" s="953"/>
      <c r="BE19" s="953"/>
      <c r="BF19" s="953"/>
      <c r="BG19" s="953"/>
      <c r="BH19" s="953"/>
      <c r="BI19" s="953"/>
      <c r="BJ19" s="953"/>
      <c r="BK19" s="953"/>
      <c r="BL19" s="953"/>
      <c r="BM19" s="953"/>
      <c r="BN19" s="953"/>
      <c r="BO19" s="953"/>
      <c r="BP19" s="953"/>
      <c r="BQ19" s="953"/>
      <c r="BR19" s="953"/>
      <c r="BS19" s="953"/>
      <c r="BT19" s="953"/>
      <c r="BU19" s="953"/>
      <c r="BV19" s="953"/>
      <c r="BW19" s="953"/>
      <c r="BX19" s="953"/>
      <c r="BY19" s="953"/>
      <c r="BZ19" s="953"/>
      <c r="CA19" s="953"/>
      <c r="CB19" s="953"/>
      <c r="CC19" s="953"/>
      <c r="CD19" s="953"/>
      <c r="CE19" s="953"/>
      <c r="CF19" s="953"/>
      <c r="CG19" s="953"/>
      <c r="CH19" s="953"/>
      <c r="CI19" s="953"/>
      <c r="CJ19" s="953"/>
      <c r="CK19" s="953"/>
      <c r="CL19" s="953"/>
      <c r="CM19" s="953"/>
      <c r="CN19" s="953"/>
      <c r="CO19" s="953"/>
      <c r="CP19" s="953"/>
      <c r="CQ19" s="953"/>
      <c r="CR19" s="953"/>
      <c r="CS19" s="953"/>
    </row>
    <row r="20" spans="1:97" s="954" customFormat="1" ht="12.75">
      <c r="A20" s="485" t="s">
        <v>948</v>
      </c>
      <c r="B20" s="24">
        <v>7559621</v>
      </c>
      <c r="C20" s="24">
        <v>4053621</v>
      </c>
      <c r="D20" s="24">
        <v>660173</v>
      </c>
      <c r="E20" s="967">
        <v>8.732884889335061</v>
      </c>
      <c r="F20" s="24">
        <v>87840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953"/>
      <c r="AF20" s="953"/>
      <c r="AG20" s="953"/>
      <c r="AH20" s="953"/>
      <c r="AI20" s="953"/>
      <c r="AJ20" s="953"/>
      <c r="AK20" s="953"/>
      <c r="AL20" s="953"/>
      <c r="AM20" s="953"/>
      <c r="AN20" s="953"/>
      <c r="AO20" s="953"/>
      <c r="AP20" s="953"/>
      <c r="AQ20" s="953"/>
      <c r="AR20" s="953"/>
      <c r="AS20" s="953"/>
      <c r="AT20" s="953"/>
      <c r="AU20" s="953"/>
      <c r="AV20" s="953"/>
      <c r="AW20" s="953"/>
      <c r="AX20" s="953"/>
      <c r="AY20" s="953"/>
      <c r="AZ20" s="953"/>
      <c r="BA20" s="953"/>
      <c r="BB20" s="953"/>
      <c r="BC20" s="953"/>
      <c r="BD20" s="953"/>
      <c r="BE20" s="953"/>
      <c r="BF20" s="953"/>
      <c r="BG20" s="953"/>
      <c r="BH20" s="953"/>
      <c r="BI20" s="953"/>
      <c r="BJ20" s="953"/>
      <c r="BK20" s="953"/>
      <c r="BL20" s="953"/>
      <c r="BM20" s="953"/>
      <c r="BN20" s="953"/>
      <c r="BO20" s="953"/>
      <c r="BP20" s="953"/>
      <c r="BQ20" s="953"/>
      <c r="BR20" s="953"/>
      <c r="BS20" s="953"/>
      <c r="BT20" s="953"/>
      <c r="BU20" s="953"/>
      <c r="BV20" s="953"/>
      <c r="BW20" s="953"/>
      <c r="BX20" s="953"/>
      <c r="BY20" s="953"/>
      <c r="BZ20" s="953"/>
      <c r="CA20" s="953"/>
      <c r="CB20" s="953"/>
      <c r="CC20" s="953"/>
      <c r="CD20" s="953"/>
      <c r="CE20" s="953"/>
      <c r="CF20" s="953"/>
      <c r="CG20" s="953"/>
      <c r="CH20" s="953"/>
      <c r="CI20" s="953"/>
      <c r="CJ20" s="953"/>
      <c r="CK20" s="953"/>
      <c r="CL20" s="953"/>
      <c r="CM20" s="953"/>
      <c r="CN20" s="953"/>
      <c r="CO20" s="953"/>
      <c r="CP20" s="953"/>
      <c r="CQ20" s="953"/>
      <c r="CR20" s="953"/>
      <c r="CS20" s="953"/>
    </row>
    <row r="21" spans="1:97" s="954" customFormat="1" ht="12.75">
      <c r="A21" s="485" t="s">
        <v>949</v>
      </c>
      <c r="B21" s="24">
        <v>23186926</v>
      </c>
      <c r="C21" s="24">
        <v>11009377</v>
      </c>
      <c r="D21" s="24">
        <v>4296653</v>
      </c>
      <c r="E21" s="967">
        <v>18.530498609431884</v>
      </c>
      <c r="F21" s="24">
        <v>482936</v>
      </c>
      <c r="G21" s="97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953"/>
      <c r="AF21" s="953"/>
      <c r="AG21" s="953"/>
      <c r="AH21" s="953"/>
      <c r="AI21" s="953"/>
      <c r="AJ21" s="953"/>
      <c r="AK21" s="953"/>
      <c r="AL21" s="953"/>
      <c r="AM21" s="953"/>
      <c r="AN21" s="953"/>
      <c r="AO21" s="953"/>
      <c r="AP21" s="953"/>
      <c r="AQ21" s="953"/>
      <c r="AR21" s="953"/>
      <c r="AS21" s="953"/>
      <c r="AT21" s="953"/>
      <c r="AU21" s="953"/>
      <c r="AV21" s="953"/>
      <c r="AW21" s="953"/>
      <c r="AX21" s="953"/>
      <c r="AY21" s="953"/>
      <c r="AZ21" s="953"/>
      <c r="BA21" s="953"/>
      <c r="BB21" s="953"/>
      <c r="BC21" s="953"/>
      <c r="BD21" s="953"/>
      <c r="BE21" s="953"/>
      <c r="BF21" s="953"/>
      <c r="BG21" s="953"/>
      <c r="BH21" s="953"/>
      <c r="BI21" s="953"/>
      <c r="BJ21" s="953"/>
      <c r="BK21" s="953"/>
      <c r="BL21" s="953"/>
      <c r="BM21" s="953"/>
      <c r="BN21" s="953"/>
      <c r="BO21" s="953"/>
      <c r="BP21" s="953"/>
      <c r="BQ21" s="953"/>
      <c r="BR21" s="953"/>
      <c r="BS21" s="953"/>
      <c r="BT21" s="953"/>
      <c r="BU21" s="953"/>
      <c r="BV21" s="953"/>
      <c r="BW21" s="953"/>
      <c r="BX21" s="953"/>
      <c r="BY21" s="953"/>
      <c r="BZ21" s="953"/>
      <c r="CA21" s="953"/>
      <c r="CB21" s="953"/>
      <c r="CC21" s="953"/>
      <c r="CD21" s="953"/>
      <c r="CE21" s="953"/>
      <c r="CF21" s="953"/>
      <c r="CG21" s="953"/>
      <c r="CH21" s="953"/>
      <c r="CI21" s="953"/>
      <c r="CJ21" s="953"/>
      <c r="CK21" s="953"/>
      <c r="CL21" s="953"/>
      <c r="CM21" s="953"/>
      <c r="CN21" s="953"/>
      <c r="CO21" s="953"/>
      <c r="CP21" s="953"/>
      <c r="CQ21" s="953"/>
      <c r="CR21" s="953"/>
      <c r="CS21" s="953"/>
    </row>
    <row r="22" spans="1:97" s="954" customFormat="1" ht="12.75">
      <c r="A22" s="485" t="s">
        <v>950</v>
      </c>
      <c r="B22" s="24">
        <v>12301004</v>
      </c>
      <c r="C22" s="24">
        <v>5033953</v>
      </c>
      <c r="D22" s="24">
        <v>1538418</v>
      </c>
      <c r="E22" s="967">
        <v>12.506442563550097</v>
      </c>
      <c r="F22" s="24">
        <v>353398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953"/>
      <c r="AF22" s="953"/>
      <c r="AG22" s="953"/>
      <c r="AH22" s="953"/>
      <c r="AI22" s="953"/>
      <c r="AJ22" s="953"/>
      <c r="AK22" s="953"/>
      <c r="AL22" s="953"/>
      <c r="AM22" s="953"/>
      <c r="AN22" s="953"/>
      <c r="AO22" s="953"/>
      <c r="AP22" s="953"/>
      <c r="AQ22" s="953"/>
      <c r="AR22" s="953"/>
      <c r="AS22" s="953"/>
      <c r="AT22" s="953"/>
      <c r="AU22" s="953"/>
      <c r="AV22" s="953"/>
      <c r="AW22" s="953"/>
      <c r="AX22" s="953"/>
      <c r="AY22" s="953"/>
      <c r="AZ22" s="953"/>
      <c r="BA22" s="953"/>
      <c r="BB22" s="953"/>
      <c r="BC22" s="953"/>
      <c r="BD22" s="953"/>
      <c r="BE22" s="953"/>
      <c r="BF22" s="953"/>
      <c r="BG22" s="953"/>
      <c r="BH22" s="953"/>
      <c r="BI22" s="953"/>
      <c r="BJ22" s="953"/>
      <c r="BK22" s="953"/>
      <c r="BL22" s="953"/>
      <c r="BM22" s="953"/>
      <c r="BN22" s="953"/>
      <c r="BO22" s="953"/>
      <c r="BP22" s="953"/>
      <c r="BQ22" s="953"/>
      <c r="BR22" s="953"/>
      <c r="BS22" s="953"/>
      <c r="BT22" s="953"/>
      <c r="BU22" s="953"/>
      <c r="BV22" s="953"/>
      <c r="BW22" s="953"/>
      <c r="BX22" s="953"/>
      <c r="BY22" s="953"/>
      <c r="BZ22" s="953"/>
      <c r="CA22" s="953"/>
      <c r="CB22" s="953"/>
      <c r="CC22" s="953"/>
      <c r="CD22" s="953"/>
      <c r="CE22" s="953"/>
      <c r="CF22" s="953"/>
      <c r="CG22" s="953"/>
      <c r="CH22" s="953"/>
      <c r="CI22" s="953"/>
      <c r="CJ22" s="953"/>
      <c r="CK22" s="953"/>
      <c r="CL22" s="953"/>
      <c r="CM22" s="953"/>
      <c r="CN22" s="953"/>
      <c r="CO22" s="953"/>
      <c r="CP22" s="953"/>
      <c r="CQ22" s="953"/>
      <c r="CR22" s="953"/>
      <c r="CS22" s="953"/>
    </row>
    <row r="23" spans="1:97" s="954" customFormat="1" ht="12.75">
      <c r="A23" s="485" t="s">
        <v>951</v>
      </c>
      <c r="B23" s="24">
        <v>10885922</v>
      </c>
      <c r="C23" s="24">
        <v>5975424</v>
      </c>
      <c r="D23" s="24">
        <v>2758235</v>
      </c>
      <c r="E23" s="967">
        <v>25.337633321274943</v>
      </c>
      <c r="F23" s="24">
        <v>129538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953"/>
      <c r="AF23" s="953"/>
      <c r="AG23" s="953"/>
      <c r="AH23" s="953"/>
      <c r="AI23" s="953"/>
      <c r="AJ23" s="953"/>
      <c r="AK23" s="953"/>
      <c r="AL23" s="953"/>
      <c r="AM23" s="953"/>
      <c r="AN23" s="953"/>
      <c r="AO23" s="953"/>
      <c r="AP23" s="953"/>
      <c r="AQ23" s="953"/>
      <c r="AR23" s="953"/>
      <c r="AS23" s="953"/>
      <c r="AT23" s="953"/>
      <c r="AU23" s="953"/>
      <c r="AV23" s="953"/>
      <c r="AW23" s="953"/>
      <c r="AX23" s="953"/>
      <c r="AY23" s="953"/>
      <c r="AZ23" s="953"/>
      <c r="BA23" s="953"/>
      <c r="BB23" s="953"/>
      <c r="BC23" s="953"/>
      <c r="BD23" s="953"/>
      <c r="BE23" s="953"/>
      <c r="BF23" s="953"/>
      <c r="BG23" s="953"/>
      <c r="BH23" s="953"/>
      <c r="BI23" s="953"/>
      <c r="BJ23" s="953"/>
      <c r="BK23" s="953"/>
      <c r="BL23" s="953"/>
      <c r="BM23" s="953"/>
      <c r="BN23" s="953"/>
      <c r="BO23" s="953"/>
      <c r="BP23" s="953"/>
      <c r="BQ23" s="953"/>
      <c r="BR23" s="953"/>
      <c r="BS23" s="953"/>
      <c r="BT23" s="953"/>
      <c r="BU23" s="953"/>
      <c r="BV23" s="953"/>
      <c r="BW23" s="953"/>
      <c r="BX23" s="953"/>
      <c r="BY23" s="953"/>
      <c r="BZ23" s="953"/>
      <c r="CA23" s="953"/>
      <c r="CB23" s="953"/>
      <c r="CC23" s="953"/>
      <c r="CD23" s="953"/>
      <c r="CE23" s="953"/>
      <c r="CF23" s="953"/>
      <c r="CG23" s="953"/>
      <c r="CH23" s="953"/>
      <c r="CI23" s="953"/>
      <c r="CJ23" s="953"/>
      <c r="CK23" s="953"/>
      <c r="CL23" s="953"/>
      <c r="CM23" s="953"/>
      <c r="CN23" s="953"/>
      <c r="CO23" s="953"/>
      <c r="CP23" s="953"/>
      <c r="CQ23" s="953"/>
      <c r="CR23" s="953"/>
      <c r="CS23" s="953"/>
    </row>
    <row r="24" spans="1:97" s="954" customFormat="1" ht="12.75">
      <c r="A24" s="485" t="s">
        <v>952</v>
      </c>
      <c r="B24" s="24">
        <v>-240767</v>
      </c>
      <c r="C24" s="24">
        <v>-193924</v>
      </c>
      <c r="D24" s="24">
        <v>2052248</v>
      </c>
      <c r="E24" s="967" t="s">
        <v>1187</v>
      </c>
      <c r="F24" s="24">
        <v>233767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953"/>
      <c r="AF24" s="953"/>
      <c r="AG24" s="953"/>
      <c r="AH24" s="953"/>
      <c r="AI24" s="953"/>
      <c r="AJ24" s="953"/>
      <c r="AK24" s="953"/>
      <c r="AL24" s="953"/>
      <c r="AM24" s="953"/>
      <c r="AN24" s="953"/>
      <c r="AO24" s="953"/>
      <c r="AP24" s="953"/>
      <c r="AQ24" s="953"/>
      <c r="AR24" s="953"/>
      <c r="AS24" s="953"/>
      <c r="AT24" s="953"/>
      <c r="AU24" s="953"/>
      <c r="AV24" s="953"/>
      <c r="AW24" s="953"/>
      <c r="AX24" s="953"/>
      <c r="AY24" s="953"/>
      <c r="AZ24" s="953"/>
      <c r="BA24" s="953"/>
      <c r="BB24" s="953"/>
      <c r="BC24" s="953"/>
      <c r="BD24" s="953"/>
      <c r="BE24" s="953"/>
      <c r="BF24" s="953"/>
      <c r="BG24" s="953"/>
      <c r="BH24" s="953"/>
      <c r="BI24" s="953"/>
      <c r="BJ24" s="953"/>
      <c r="BK24" s="953"/>
      <c r="BL24" s="953"/>
      <c r="BM24" s="953"/>
      <c r="BN24" s="953"/>
      <c r="BO24" s="953"/>
      <c r="BP24" s="953"/>
      <c r="BQ24" s="953"/>
      <c r="BR24" s="953"/>
      <c r="BS24" s="953"/>
      <c r="BT24" s="953"/>
      <c r="BU24" s="953"/>
      <c r="BV24" s="953"/>
      <c r="BW24" s="953"/>
      <c r="BX24" s="953"/>
      <c r="BY24" s="953"/>
      <c r="BZ24" s="953"/>
      <c r="CA24" s="953"/>
      <c r="CB24" s="953"/>
      <c r="CC24" s="953"/>
      <c r="CD24" s="953"/>
      <c r="CE24" s="953"/>
      <c r="CF24" s="953"/>
      <c r="CG24" s="953"/>
      <c r="CH24" s="953"/>
      <c r="CI24" s="953"/>
      <c r="CJ24" s="953"/>
      <c r="CK24" s="953"/>
      <c r="CL24" s="953"/>
      <c r="CM24" s="953"/>
      <c r="CN24" s="953"/>
      <c r="CO24" s="953"/>
      <c r="CP24" s="953"/>
      <c r="CQ24" s="953"/>
      <c r="CR24" s="953"/>
      <c r="CS24" s="953"/>
    </row>
    <row r="25" spans="1:97" s="954" customFormat="1" ht="25.5">
      <c r="A25" s="423" t="s">
        <v>953</v>
      </c>
      <c r="B25" s="24">
        <v>240767</v>
      </c>
      <c r="C25" s="24">
        <v>193924</v>
      </c>
      <c r="D25" s="24">
        <v>0</v>
      </c>
      <c r="E25" s="967" t="s">
        <v>1187</v>
      </c>
      <c r="F25" s="24">
        <v>0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953"/>
      <c r="AF25" s="953"/>
      <c r="AG25" s="953"/>
      <c r="AH25" s="953"/>
      <c r="AI25" s="953"/>
      <c r="AJ25" s="953"/>
      <c r="AK25" s="953"/>
      <c r="AL25" s="953"/>
      <c r="AM25" s="953"/>
      <c r="AN25" s="953"/>
      <c r="AO25" s="953"/>
      <c r="AP25" s="953"/>
      <c r="AQ25" s="953"/>
      <c r="AR25" s="953"/>
      <c r="AS25" s="953"/>
      <c r="AT25" s="953"/>
      <c r="AU25" s="953"/>
      <c r="AV25" s="953"/>
      <c r="AW25" s="953"/>
      <c r="AX25" s="953"/>
      <c r="AY25" s="953"/>
      <c r="AZ25" s="953"/>
      <c r="BA25" s="953"/>
      <c r="BB25" s="953"/>
      <c r="BC25" s="953"/>
      <c r="BD25" s="953"/>
      <c r="BE25" s="953"/>
      <c r="BF25" s="953"/>
      <c r="BG25" s="953"/>
      <c r="BH25" s="953"/>
      <c r="BI25" s="953"/>
      <c r="BJ25" s="953"/>
      <c r="BK25" s="953"/>
      <c r="BL25" s="953"/>
      <c r="BM25" s="953"/>
      <c r="BN25" s="953"/>
      <c r="BO25" s="953"/>
      <c r="BP25" s="953"/>
      <c r="BQ25" s="953"/>
      <c r="BR25" s="953"/>
      <c r="BS25" s="953"/>
      <c r="BT25" s="953"/>
      <c r="BU25" s="953"/>
      <c r="BV25" s="953"/>
      <c r="BW25" s="953"/>
      <c r="BX25" s="953"/>
      <c r="BY25" s="953"/>
      <c r="BZ25" s="953"/>
      <c r="CA25" s="953"/>
      <c r="CB25" s="953"/>
      <c r="CC25" s="953"/>
      <c r="CD25" s="953"/>
      <c r="CE25" s="953"/>
      <c r="CF25" s="953"/>
      <c r="CG25" s="953"/>
      <c r="CH25" s="953"/>
      <c r="CI25" s="953"/>
      <c r="CJ25" s="953"/>
      <c r="CK25" s="953"/>
      <c r="CL25" s="953"/>
      <c r="CM25" s="953"/>
      <c r="CN25" s="953"/>
      <c r="CO25" s="953"/>
      <c r="CP25" s="953"/>
      <c r="CQ25" s="953"/>
      <c r="CR25" s="953"/>
      <c r="CS25" s="953"/>
    </row>
    <row r="26" spans="1:97" s="954" customFormat="1" ht="12.75">
      <c r="A26" s="73" t="s">
        <v>954</v>
      </c>
      <c r="B26" s="24"/>
      <c r="C26" s="24"/>
      <c r="D26" s="24"/>
      <c r="E26" s="967"/>
      <c r="F26" s="24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953"/>
      <c r="AF26" s="953"/>
      <c r="AG26" s="953"/>
      <c r="AH26" s="953"/>
      <c r="AI26" s="953"/>
      <c r="AJ26" s="953"/>
      <c r="AK26" s="953"/>
      <c r="AL26" s="953"/>
      <c r="AM26" s="953"/>
      <c r="AN26" s="953"/>
      <c r="AO26" s="953"/>
      <c r="AP26" s="953"/>
      <c r="AQ26" s="953"/>
      <c r="AR26" s="953"/>
      <c r="AS26" s="953"/>
      <c r="AT26" s="953"/>
      <c r="AU26" s="953"/>
      <c r="AV26" s="953"/>
      <c r="AW26" s="953"/>
      <c r="AX26" s="953"/>
      <c r="AY26" s="953"/>
      <c r="AZ26" s="953"/>
      <c r="BA26" s="953"/>
      <c r="BB26" s="953"/>
      <c r="BC26" s="953"/>
      <c r="BD26" s="953"/>
      <c r="BE26" s="953"/>
      <c r="BF26" s="953"/>
      <c r="BG26" s="953"/>
      <c r="BH26" s="953"/>
      <c r="BI26" s="953"/>
      <c r="BJ26" s="953"/>
      <c r="BK26" s="953"/>
      <c r="BL26" s="953"/>
      <c r="BM26" s="953"/>
      <c r="BN26" s="953"/>
      <c r="BO26" s="953"/>
      <c r="BP26" s="953"/>
      <c r="BQ26" s="953"/>
      <c r="BR26" s="953"/>
      <c r="BS26" s="953"/>
      <c r="BT26" s="953"/>
      <c r="BU26" s="953"/>
      <c r="BV26" s="953"/>
      <c r="BW26" s="953"/>
      <c r="BX26" s="953"/>
      <c r="BY26" s="953"/>
      <c r="BZ26" s="953"/>
      <c r="CA26" s="953"/>
      <c r="CB26" s="953"/>
      <c r="CC26" s="953"/>
      <c r="CD26" s="953"/>
      <c r="CE26" s="953"/>
      <c r="CF26" s="953"/>
      <c r="CG26" s="953"/>
      <c r="CH26" s="953"/>
      <c r="CI26" s="953"/>
      <c r="CJ26" s="953"/>
      <c r="CK26" s="953"/>
      <c r="CL26" s="953"/>
      <c r="CM26" s="953"/>
      <c r="CN26" s="953"/>
      <c r="CO26" s="953"/>
      <c r="CP26" s="953"/>
      <c r="CQ26" s="953"/>
      <c r="CR26" s="953"/>
      <c r="CS26" s="953"/>
    </row>
    <row r="27" spans="1:97" s="968" customFormat="1" ht="12.75">
      <c r="A27" s="485" t="s">
        <v>938</v>
      </c>
      <c r="B27" s="24">
        <v>36465640</v>
      </c>
      <c r="C27" s="24">
        <v>12955768</v>
      </c>
      <c r="D27" s="24">
        <v>10890756</v>
      </c>
      <c r="E27" s="967">
        <v>29.86580243758234</v>
      </c>
      <c r="F27" s="24">
        <v>-2880741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953"/>
      <c r="AF27" s="953"/>
      <c r="AG27" s="953"/>
      <c r="AH27" s="953"/>
      <c r="AI27" s="953"/>
      <c r="AJ27" s="953"/>
      <c r="AK27" s="953"/>
      <c r="AL27" s="953"/>
      <c r="AM27" s="953"/>
      <c r="AN27" s="953"/>
      <c r="AO27" s="953"/>
      <c r="AP27" s="953"/>
      <c r="AQ27" s="953"/>
      <c r="AR27" s="953"/>
      <c r="AS27" s="953"/>
      <c r="AT27" s="953"/>
      <c r="AU27" s="953"/>
      <c r="AV27" s="953"/>
      <c r="AW27" s="953"/>
      <c r="AX27" s="953"/>
      <c r="AY27" s="953"/>
      <c r="AZ27" s="953"/>
      <c r="BA27" s="953"/>
      <c r="BB27" s="953"/>
      <c r="BC27" s="953"/>
      <c r="BD27" s="953"/>
      <c r="BE27" s="953"/>
      <c r="BF27" s="953"/>
      <c r="BG27" s="953"/>
      <c r="BH27" s="953"/>
      <c r="BI27" s="953"/>
      <c r="BJ27" s="953"/>
      <c r="BK27" s="953"/>
      <c r="BL27" s="953"/>
      <c r="BM27" s="953"/>
      <c r="BN27" s="953"/>
      <c r="BO27" s="953"/>
      <c r="BP27" s="953"/>
      <c r="BQ27" s="953"/>
      <c r="BR27" s="953"/>
      <c r="BS27" s="953"/>
      <c r="BT27" s="953"/>
      <c r="BU27" s="953"/>
      <c r="BV27" s="953"/>
      <c r="BW27" s="953"/>
      <c r="BX27" s="953"/>
      <c r="BY27" s="953"/>
      <c r="BZ27" s="953"/>
      <c r="CA27" s="953"/>
      <c r="CB27" s="953"/>
      <c r="CC27" s="953"/>
      <c r="CD27" s="953"/>
      <c r="CE27" s="953"/>
      <c r="CF27" s="953"/>
      <c r="CG27" s="953"/>
      <c r="CH27" s="953"/>
      <c r="CI27" s="953"/>
      <c r="CJ27" s="953"/>
      <c r="CK27" s="953"/>
      <c r="CL27" s="953"/>
      <c r="CM27" s="953"/>
      <c r="CN27" s="953"/>
      <c r="CO27" s="953"/>
      <c r="CP27" s="953"/>
      <c r="CQ27" s="953"/>
      <c r="CR27" s="953"/>
      <c r="CS27" s="953"/>
    </row>
    <row r="28" spans="1:97" s="968" customFormat="1" ht="12.75">
      <c r="A28" s="485" t="s">
        <v>939</v>
      </c>
      <c r="B28" s="24">
        <v>8887578</v>
      </c>
      <c r="C28" s="24">
        <v>3117578</v>
      </c>
      <c r="D28" s="24">
        <v>3117578</v>
      </c>
      <c r="E28" s="967">
        <v>35.07792561708038</v>
      </c>
      <c r="F28" s="24">
        <v>-3920000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953"/>
      <c r="AF28" s="953"/>
      <c r="AG28" s="953"/>
      <c r="AH28" s="953"/>
      <c r="AI28" s="953"/>
      <c r="AJ28" s="953"/>
      <c r="AK28" s="953"/>
      <c r="AL28" s="953"/>
      <c r="AM28" s="953"/>
      <c r="AN28" s="953"/>
      <c r="AO28" s="953"/>
      <c r="AP28" s="953"/>
      <c r="AQ28" s="953"/>
      <c r="AR28" s="953"/>
      <c r="AS28" s="953"/>
      <c r="AT28" s="953"/>
      <c r="AU28" s="953"/>
      <c r="AV28" s="953"/>
      <c r="AW28" s="953"/>
      <c r="AX28" s="953"/>
      <c r="AY28" s="953"/>
      <c r="AZ28" s="953"/>
      <c r="BA28" s="953"/>
      <c r="BB28" s="953"/>
      <c r="BC28" s="953"/>
      <c r="BD28" s="953"/>
      <c r="BE28" s="953"/>
      <c r="BF28" s="953"/>
      <c r="BG28" s="953"/>
      <c r="BH28" s="953"/>
      <c r="BI28" s="953"/>
      <c r="BJ28" s="953"/>
      <c r="BK28" s="953"/>
      <c r="BL28" s="953"/>
      <c r="BM28" s="953"/>
      <c r="BN28" s="953"/>
      <c r="BO28" s="953"/>
      <c r="BP28" s="953"/>
      <c r="BQ28" s="953"/>
      <c r="BR28" s="953"/>
      <c r="BS28" s="953"/>
      <c r="BT28" s="953"/>
      <c r="BU28" s="953"/>
      <c r="BV28" s="953"/>
      <c r="BW28" s="953"/>
      <c r="BX28" s="953"/>
      <c r="BY28" s="953"/>
      <c r="BZ28" s="953"/>
      <c r="CA28" s="953"/>
      <c r="CB28" s="953"/>
      <c r="CC28" s="953"/>
      <c r="CD28" s="953"/>
      <c r="CE28" s="953"/>
      <c r="CF28" s="953"/>
      <c r="CG28" s="953"/>
      <c r="CH28" s="953"/>
      <c r="CI28" s="953"/>
      <c r="CJ28" s="953"/>
      <c r="CK28" s="953"/>
      <c r="CL28" s="953"/>
      <c r="CM28" s="953"/>
      <c r="CN28" s="953"/>
      <c r="CO28" s="953"/>
      <c r="CP28" s="953"/>
      <c r="CQ28" s="953"/>
      <c r="CR28" s="953"/>
      <c r="CS28" s="953"/>
    </row>
    <row r="29" spans="1:97" s="968" customFormat="1" ht="12.75">
      <c r="A29" s="485" t="s">
        <v>940</v>
      </c>
      <c r="B29" s="24">
        <v>100000</v>
      </c>
      <c r="C29" s="24">
        <v>100000</v>
      </c>
      <c r="D29" s="24">
        <v>50335</v>
      </c>
      <c r="E29" s="967">
        <v>50.335</v>
      </c>
      <c r="F29" s="24">
        <v>9345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953"/>
      <c r="AF29" s="953"/>
      <c r="AG29" s="953"/>
      <c r="AH29" s="953"/>
      <c r="AI29" s="953"/>
      <c r="AJ29" s="953"/>
      <c r="AK29" s="953"/>
      <c r="AL29" s="953"/>
      <c r="AM29" s="953"/>
      <c r="AN29" s="953"/>
      <c r="AO29" s="953"/>
      <c r="AP29" s="953"/>
      <c r="AQ29" s="953"/>
      <c r="AR29" s="953"/>
      <c r="AS29" s="953"/>
      <c r="AT29" s="953"/>
      <c r="AU29" s="953"/>
      <c r="AV29" s="953"/>
      <c r="AW29" s="953"/>
      <c r="AX29" s="953"/>
      <c r="AY29" s="953"/>
      <c r="AZ29" s="953"/>
      <c r="BA29" s="953"/>
      <c r="BB29" s="953"/>
      <c r="BC29" s="953"/>
      <c r="BD29" s="953"/>
      <c r="BE29" s="953"/>
      <c r="BF29" s="953"/>
      <c r="BG29" s="953"/>
      <c r="BH29" s="953"/>
      <c r="BI29" s="953"/>
      <c r="BJ29" s="953"/>
      <c r="BK29" s="953"/>
      <c r="BL29" s="953"/>
      <c r="BM29" s="953"/>
      <c r="BN29" s="953"/>
      <c r="BO29" s="953"/>
      <c r="BP29" s="953"/>
      <c r="BQ29" s="953"/>
      <c r="BR29" s="953"/>
      <c r="BS29" s="953"/>
      <c r="BT29" s="953"/>
      <c r="BU29" s="953"/>
      <c r="BV29" s="953"/>
      <c r="BW29" s="953"/>
      <c r="BX29" s="953"/>
      <c r="BY29" s="953"/>
      <c r="BZ29" s="953"/>
      <c r="CA29" s="953"/>
      <c r="CB29" s="953"/>
      <c r="CC29" s="953"/>
      <c r="CD29" s="953"/>
      <c r="CE29" s="953"/>
      <c r="CF29" s="953"/>
      <c r="CG29" s="953"/>
      <c r="CH29" s="953"/>
      <c r="CI29" s="953"/>
      <c r="CJ29" s="953"/>
      <c r="CK29" s="953"/>
      <c r="CL29" s="953"/>
      <c r="CM29" s="953"/>
      <c r="CN29" s="953"/>
      <c r="CO29" s="953"/>
      <c r="CP29" s="953"/>
      <c r="CQ29" s="953"/>
      <c r="CR29" s="953"/>
      <c r="CS29" s="953"/>
    </row>
    <row r="30" spans="1:97" s="968" customFormat="1" ht="12.75">
      <c r="A30" s="485" t="s">
        <v>941</v>
      </c>
      <c r="B30" s="24">
        <v>27478062</v>
      </c>
      <c r="C30" s="24">
        <v>9738190</v>
      </c>
      <c r="D30" s="24">
        <v>7722843</v>
      </c>
      <c r="E30" s="967">
        <v>28.10548647863157</v>
      </c>
      <c r="F30" s="24">
        <v>1029914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953"/>
      <c r="AF30" s="953"/>
      <c r="AG30" s="953"/>
      <c r="AH30" s="953"/>
      <c r="AI30" s="953"/>
      <c r="AJ30" s="953"/>
      <c r="AK30" s="953"/>
      <c r="AL30" s="953"/>
      <c r="AM30" s="953"/>
      <c r="AN30" s="953"/>
      <c r="AO30" s="953"/>
      <c r="AP30" s="953"/>
      <c r="AQ30" s="953"/>
      <c r="AR30" s="953"/>
      <c r="AS30" s="953"/>
      <c r="AT30" s="953"/>
      <c r="AU30" s="953"/>
      <c r="AV30" s="953"/>
      <c r="AW30" s="953"/>
      <c r="AX30" s="953"/>
      <c r="AY30" s="953"/>
      <c r="AZ30" s="953"/>
      <c r="BA30" s="953"/>
      <c r="BB30" s="953"/>
      <c r="BC30" s="953"/>
      <c r="BD30" s="953"/>
      <c r="BE30" s="953"/>
      <c r="BF30" s="953"/>
      <c r="BG30" s="953"/>
      <c r="BH30" s="953"/>
      <c r="BI30" s="953"/>
      <c r="BJ30" s="953"/>
      <c r="BK30" s="953"/>
      <c r="BL30" s="953"/>
      <c r="BM30" s="953"/>
      <c r="BN30" s="953"/>
      <c r="BO30" s="953"/>
      <c r="BP30" s="953"/>
      <c r="BQ30" s="953"/>
      <c r="BR30" s="953"/>
      <c r="BS30" s="953"/>
      <c r="BT30" s="953"/>
      <c r="BU30" s="953"/>
      <c r="BV30" s="953"/>
      <c r="BW30" s="953"/>
      <c r="BX30" s="953"/>
      <c r="BY30" s="953"/>
      <c r="BZ30" s="953"/>
      <c r="CA30" s="953"/>
      <c r="CB30" s="953"/>
      <c r="CC30" s="953"/>
      <c r="CD30" s="953"/>
      <c r="CE30" s="953"/>
      <c r="CF30" s="953"/>
      <c r="CG30" s="953"/>
      <c r="CH30" s="953"/>
      <c r="CI30" s="953"/>
      <c r="CJ30" s="953"/>
      <c r="CK30" s="953"/>
      <c r="CL30" s="953"/>
      <c r="CM30" s="953"/>
      <c r="CN30" s="953"/>
      <c r="CO30" s="953"/>
      <c r="CP30" s="953"/>
      <c r="CQ30" s="953"/>
      <c r="CR30" s="953"/>
      <c r="CS30" s="953"/>
    </row>
    <row r="31" spans="1:97" s="968" customFormat="1" ht="12.75">
      <c r="A31" s="485" t="s">
        <v>955</v>
      </c>
      <c r="B31" s="24">
        <v>36465640</v>
      </c>
      <c r="C31" s="24">
        <v>12955768</v>
      </c>
      <c r="D31" s="24">
        <v>10304948</v>
      </c>
      <c r="E31" s="967">
        <v>28.25933673452598</v>
      </c>
      <c r="F31" s="191">
        <v>1371426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53"/>
      <c r="AF31" s="953"/>
      <c r="AG31" s="953"/>
      <c r="AH31" s="953"/>
      <c r="AI31" s="953"/>
      <c r="AJ31" s="953"/>
      <c r="AK31" s="953"/>
      <c r="AL31" s="953"/>
      <c r="AM31" s="953"/>
      <c r="AN31" s="953"/>
      <c r="AO31" s="953"/>
      <c r="AP31" s="953"/>
      <c r="AQ31" s="953"/>
      <c r="AR31" s="953"/>
      <c r="AS31" s="953"/>
      <c r="AT31" s="953"/>
      <c r="AU31" s="953"/>
      <c r="AV31" s="953"/>
      <c r="AW31" s="953"/>
      <c r="AX31" s="953"/>
      <c r="AY31" s="953"/>
      <c r="AZ31" s="953"/>
      <c r="BA31" s="953"/>
      <c r="BB31" s="953"/>
      <c r="BC31" s="953"/>
      <c r="BD31" s="953"/>
      <c r="BE31" s="953"/>
      <c r="BF31" s="953"/>
      <c r="BG31" s="953"/>
      <c r="BH31" s="953"/>
      <c r="BI31" s="953"/>
      <c r="BJ31" s="953"/>
      <c r="BK31" s="953"/>
      <c r="BL31" s="953"/>
      <c r="BM31" s="953"/>
      <c r="BN31" s="953"/>
      <c r="BO31" s="953"/>
      <c r="BP31" s="953"/>
      <c r="BQ31" s="953"/>
      <c r="BR31" s="953"/>
      <c r="BS31" s="953"/>
      <c r="BT31" s="953"/>
      <c r="BU31" s="953"/>
      <c r="BV31" s="953"/>
      <c r="BW31" s="953"/>
      <c r="BX31" s="953"/>
      <c r="BY31" s="953"/>
      <c r="BZ31" s="953"/>
      <c r="CA31" s="953"/>
      <c r="CB31" s="953"/>
      <c r="CC31" s="953"/>
      <c r="CD31" s="953"/>
      <c r="CE31" s="953"/>
      <c r="CF31" s="953"/>
      <c r="CG31" s="953"/>
      <c r="CH31" s="953"/>
      <c r="CI31" s="953"/>
      <c r="CJ31" s="953"/>
      <c r="CK31" s="953"/>
      <c r="CL31" s="953"/>
      <c r="CM31" s="953"/>
      <c r="CN31" s="953"/>
      <c r="CO31" s="953"/>
      <c r="CP31" s="953"/>
      <c r="CQ31" s="953"/>
      <c r="CR31" s="953"/>
      <c r="CS31" s="953"/>
    </row>
    <row r="32" spans="1:97" s="969" customFormat="1" ht="12.75">
      <c r="A32" s="485" t="s">
        <v>943</v>
      </c>
      <c r="B32" s="24">
        <v>36465640</v>
      </c>
      <c r="C32" s="24">
        <v>12955768</v>
      </c>
      <c r="D32" s="24">
        <v>10273244</v>
      </c>
      <c r="E32" s="967">
        <v>28.172394615863045</v>
      </c>
      <c r="F32" s="191">
        <v>1363072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953"/>
      <c r="AF32" s="953"/>
      <c r="AG32" s="953"/>
      <c r="AH32" s="953"/>
      <c r="AI32" s="953"/>
      <c r="AJ32" s="953"/>
      <c r="AK32" s="953"/>
      <c r="AL32" s="953"/>
      <c r="AM32" s="953"/>
      <c r="AN32" s="953"/>
      <c r="AO32" s="953"/>
      <c r="AP32" s="953"/>
      <c r="AQ32" s="953"/>
      <c r="AR32" s="953"/>
      <c r="AS32" s="953"/>
      <c r="AT32" s="953"/>
      <c r="AU32" s="953"/>
      <c r="AV32" s="953"/>
      <c r="AW32" s="953"/>
      <c r="AX32" s="953"/>
      <c r="AY32" s="953"/>
      <c r="AZ32" s="953"/>
      <c r="BA32" s="953"/>
      <c r="BB32" s="953"/>
      <c r="BC32" s="953"/>
      <c r="BD32" s="953"/>
      <c r="BE32" s="953"/>
      <c r="BF32" s="953"/>
      <c r="BG32" s="953"/>
      <c r="BH32" s="953"/>
      <c r="BI32" s="953"/>
      <c r="BJ32" s="953"/>
      <c r="BK32" s="953"/>
      <c r="BL32" s="953"/>
      <c r="BM32" s="953"/>
      <c r="BN32" s="953"/>
      <c r="BO32" s="953"/>
      <c r="BP32" s="953"/>
      <c r="BQ32" s="953"/>
      <c r="BR32" s="953"/>
      <c r="BS32" s="953"/>
      <c r="BT32" s="953"/>
      <c r="BU32" s="953"/>
      <c r="BV32" s="953"/>
      <c r="BW32" s="953"/>
      <c r="BX32" s="953"/>
      <c r="BY32" s="953"/>
      <c r="BZ32" s="953"/>
      <c r="CA32" s="953"/>
      <c r="CB32" s="953"/>
      <c r="CC32" s="953"/>
      <c r="CD32" s="953"/>
      <c r="CE32" s="953"/>
      <c r="CF32" s="953"/>
      <c r="CG32" s="953"/>
      <c r="CH32" s="953"/>
      <c r="CI32" s="953"/>
      <c r="CJ32" s="953"/>
      <c r="CK32" s="953"/>
      <c r="CL32" s="953"/>
      <c r="CM32" s="953"/>
      <c r="CN32" s="953"/>
      <c r="CO32" s="953"/>
      <c r="CP32" s="953"/>
      <c r="CQ32" s="953"/>
      <c r="CR32" s="953"/>
      <c r="CS32" s="953"/>
    </row>
    <row r="33" spans="1:97" s="954" customFormat="1" ht="12.75">
      <c r="A33" s="485" t="s">
        <v>945</v>
      </c>
      <c r="B33" s="24">
        <v>36465640</v>
      </c>
      <c r="C33" s="24">
        <v>12955768</v>
      </c>
      <c r="D33" s="24">
        <v>10273244</v>
      </c>
      <c r="E33" s="967">
        <v>28.172394615863045</v>
      </c>
      <c r="F33" s="191">
        <v>1363072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53"/>
      <c r="AF33" s="953"/>
      <c r="AG33" s="953"/>
      <c r="AH33" s="953"/>
      <c r="AI33" s="953"/>
      <c r="AJ33" s="953"/>
      <c r="AK33" s="953"/>
      <c r="AL33" s="953"/>
      <c r="AM33" s="953"/>
      <c r="AN33" s="953"/>
      <c r="AO33" s="953"/>
      <c r="AP33" s="953"/>
      <c r="AQ33" s="953"/>
      <c r="AR33" s="953"/>
      <c r="AS33" s="953"/>
      <c r="AT33" s="953"/>
      <c r="AU33" s="953"/>
      <c r="AV33" s="953"/>
      <c r="AW33" s="953"/>
      <c r="AX33" s="953"/>
      <c r="AY33" s="953"/>
      <c r="AZ33" s="953"/>
      <c r="BA33" s="953"/>
      <c r="BB33" s="953"/>
      <c r="BC33" s="953"/>
      <c r="BD33" s="953"/>
      <c r="BE33" s="953"/>
      <c r="BF33" s="953"/>
      <c r="BG33" s="953"/>
      <c r="BH33" s="953"/>
      <c r="BI33" s="953"/>
      <c r="BJ33" s="953"/>
      <c r="BK33" s="953"/>
      <c r="BL33" s="953"/>
      <c r="BM33" s="953"/>
      <c r="BN33" s="953"/>
      <c r="BO33" s="953"/>
      <c r="BP33" s="953"/>
      <c r="BQ33" s="953"/>
      <c r="BR33" s="953"/>
      <c r="BS33" s="953"/>
      <c r="BT33" s="953"/>
      <c r="BU33" s="953"/>
      <c r="BV33" s="953"/>
      <c r="BW33" s="953"/>
      <c r="BX33" s="953"/>
      <c r="BY33" s="953"/>
      <c r="BZ33" s="953"/>
      <c r="CA33" s="953"/>
      <c r="CB33" s="953"/>
      <c r="CC33" s="953"/>
      <c r="CD33" s="953"/>
      <c r="CE33" s="953"/>
      <c r="CF33" s="953"/>
      <c r="CG33" s="953"/>
      <c r="CH33" s="953"/>
      <c r="CI33" s="953"/>
      <c r="CJ33" s="953"/>
      <c r="CK33" s="953"/>
      <c r="CL33" s="953"/>
      <c r="CM33" s="953"/>
      <c r="CN33" s="953"/>
      <c r="CO33" s="953"/>
      <c r="CP33" s="953"/>
      <c r="CQ33" s="953"/>
      <c r="CR33" s="953"/>
      <c r="CS33" s="953"/>
    </row>
    <row r="34" spans="1:97" s="954" customFormat="1" ht="12.75">
      <c r="A34" s="73" t="s">
        <v>956</v>
      </c>
      <c r="B34" s="24"/>
      <c r="C34" s="24"/>
      <c r="D34" s="24"/>
      <c r="E34" s="967"/>
      <c r="F34" s="24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953"/>
      <c r="AF34" s="953"/>
      <c r="AG34" s="953"/>
      <c r="AH34" s="953"/>
      <c r="AI34" s="953"/>
      <c r="AJ34" s="953"/>
      <c r="AK34" s="953"/>
      <c r="AL34" s="953"/>
      <c r="AM34" s="953"/>
      <c r="AN34" s="953"/>
      <c r="AO34" s="953"/>
      <c r="AP34" s="953"/>
      <c r="AQ34" s="953"/>
      <c r="AR34" s="953"/>
      <c r="AS34" s="953"/>
      <c r="AT34" s="953"/>
      <c r="AU34" s="953"/>
      <c r="AV34" s="953"/>
      <c r="AW34" s="953"/>
      <c r="AX34" s="953"/>
      <c r="AY34" s="953"/>
      <c r="AZ34" s="953"/>
      <c r="BA34" s="953"/>
      <c r="BB34" s="953"/>
      <c r="BC34" s="953"/>
      <c r="BD34" s="953"/>
      <c r="BE34" s="953"/>
      <c r="BF34" s="953"/>
      <c r="BG34" s="953"/>
      <c r="BH34" s="953"/>
      <c r="BI34" s="953"/>
      <c r="BJ34" s="953"/>
      <c r="BK34" s="953"/>
      <c r="BL34" s="953"/>
      <c r="BM34" s="953"/>
      <c r="BN34" s="953"/>
      <c r="BO34" s="953"/>
      <c r="BP34" s="953"/>
      <c r="BQ34" s="953"/>
      <c r="BR34" s="953"/>
      <c r="BS34" s="953"/>
      <c r="BT34" s="953"/>
      <c r="BU34" s="953"/>
      <c r="BV34" s="953"/>
      <c r="BW34" s="953"/>
      <c r="BX34" s="953"/>
      <c r="BY34" s="953"/>
      <c r="BZ34" s="953"/>
      <c r="CA34" s="953"/>
      <c r="CB34" s="953"/>
      <c r="CC34" s="953"/>
      <c r="CD34" s="953"/>
      <c r="CE34" s="953"/>
      <c r="CF34" s="953"/>
      <c r="CG34" s="953"/>
      <c r="CH34" s="953"/>
      <c r="CI34" s="953"/>
      <c r="CJ34" s="953"/>
      <c r="CK34" s="953"/>
      <c r="CL34" s="953"/>
      <c r="CM34" s="953"/>
      <c r="CN34" s="953"/>
      <c r="CO34" s="953"/>
      <c r="CP34" s="953"/>
      <c r="CQ34" s="953"/>
      <c r="CR34" s="953"/>
      <c r="CS34" s="953"/>
    </row>
    <row r="35" spans="1:97" s="968" customFormat="1" ht="12.75">
      <c r="A35" s="485" t="s">
        <v>938</v>
      </c>
      <c r="B35" s="24">
        <v>62780854</v>
      </c>
      <c r="C35" s="24">
        <v>27587214</v>
      </c>
      <c r="D35" s="24">
        <v>15518275</v>
      </c>
      <c r="E35" s="967">
        <v>24.71816487236698</v>
      </c>
      <c r="F35" s="24">
        <v>1110672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53"/>
      <c r="AF35" s="953"/>
      <c r="AG35" s="953"/>
      <c r="AH35" s="953"/>
      <c r="AI35" s="953"/>
      <c r="AJ35" s="953"/>
      <c r="AK35" s="953"/>
      <c r="AL35" s="953"/>
      <c r="AM35" s="953"/>
      <c r="AN35" s="953"/>
      <c r="AO35" s="953"/>
      <c r="AP35" s="953"/>
      <c r="AQ35" s="953"/>
      <c r="AR35" s="953"/>
      <c r="AS35" s="953"/>
      <c r="AT35" s="953"/>
      <c r="AU35" s="953"/>
      <c r="AV35" s="953"/>
      <c r="AW35" s="953"/>
      <c r="AX35" s="953"/>
      <c r="AY35" s="953"/>
      <c r="AZ35" s="953"/>
      <c r="BA35" s="953"/>
      <c r="BB35" s="953"/>
      <c r="BC35" s="953"/>
      <c r="BD35" s="953"/>
      <c r="BE35" s="953"/>
      <c r="BF35" s="953"/>
      <c r="BG35" s="953"/>
      <c r="BH35" s="953"/>
      <c r="BI35" s="953"/>
      <c r="BJ35" s="953"/>
      <c r="BK35" s="953"/>
      <c r="BL35" s="953"/>
      <c r="BM35" s="953"/>
      <c r="BN35" s="953"/>
      <c r="BO35" s="953"/>
      <c r="BP35" s="953"/>
      <c r="BQ35" s="953"/>
      <c r="BR35" s="953"/>
      <c r="BS35" s="953"/>
      <c r="BT35" s="953"/>
      <c r="BU35" s="953"/>
      <c r="BV35" s="953"/>
      <c r="BW35" s="953"/>
      <c r="BX35" s="953"/>
      <c r="BY35" s="953"/>
      <c r="BZ35" s="953"/>
      <c r="CA35" s="953"/>
      <c r="CB35" s="953"/>
      <c r="CC35" s="953"/>
      <c r="CD35" s="953"/>
      <c r="CE35" s="953"/>
      <c r="CF35" s="953"/>
      <c r="CG35" s="953"/>
      <c r="CH35" s="953"/>
      <c r="CI35" s="953"/>
      <c r="CJ35" s="953"/>
      <c r="CK35" s="953"/>
      <c r="CL35" s="953"/>
      <c r="CM35" s="953"/>
      <c r="CN35" s="953"/>
      <c r="CO35" s="953"/>
      <c r="CP35" s="953"/>
      <c r="CQ35" s="953"/>
      <c r="CR35" s="953"/>
      <c r="CS35" s="953"/>
    </row>
    <row r="36" spans="1:97" s="968" customFormat="1" ht="12.75">
      <c r="A36" s="485" t="s">
        <v>939</v>
      </c>
      <c r="B36" s="24">
        <v>13636787</v>
      </c>
      <c r="C36" s="24">
        <v>2496230</v>
      </c>
      <c r="D36" s="24">
        <v>2496230</v>
      </c>
      <c r="E36" s="967">
        <v>18.305118353758843</v>
      </c>
      <c r="F36" s="24">
        <v>700050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953"/>
      <c r="AF36" s="953"/>
      <c r="AG36" s="953"/>
      <c r="AH36" s="953"/>
      <c r="AI36" s="953"/>
      <c r="AJ36" s="953"/>
      <c r="AK36" s="953"/>
      <c r="AL36" s="953"/>
      <c r="AM36" s="953"/>
      <c r="AN36" s="953"/>
      <c r="AO36" s="953"/>
      <c r="AP36" s="953"/>
      <c r="AQ36" s="953"/>
      <c r="AR36" s="953"/>
      <c r="AS36" s="953"/>
      <c r="AT36" s="953"/>
      <c r="AU36" s="953"/>
      <c r="AV36" s="953"/>
      <c r="AW36" s="953"/>
      <c r="AX36" s="953"/>
      <c r="AY36" s="953"/>
      <c r="AZ36" s="953"/>
      <c r="BA36" s="953"/>
      <c r="BB36" s="953"/>
      <c r="BC36" s="953"/>
      <c r="BD36" s="953"/>
      <c r="BE36" s="953"/>
      <c r="BF36" s="953"/>
      <c r="BG36" s="953"/>
      <c r="BH36" s="953"/>
      <c r="BI36" s="953"/>
      <c r="BJ36" s="953"/>
      <c r="BK36" s="953"/>
      <c r="BL36" s="953"/>
      <c r="BM36" s="953"/>
      <c r="BN36" s="953"/>
      <c r="BO36" s="953"/>
      <c r="BP36" s="953"/>
      <c r="BQ36" s="953"/>
      <c r="BR36" s="953"/>
      <c r="BS36" s="953"/>
      <c r="BT36" s="953"/>
      <c r="BU36" s="953"/>
      <c r="BV36" s="953"/>
      <c r="BW36" s="953"/>
      <c r="BX36" s="953"/>
      <c r="BY36" s="953"/>
      <c r="BZ36" s="953"/>
      <c r="CA36" s="953"/>
      <c r="CB36" s="953"/>
      <c r="CC36" s="953"/>
      <c r="CD36" s="953"/>
      <c r="CE36" s="953"/>
      <c r="CF36" s="953"/>
      <c r="CG36" s="953"/>
      <c r="CH36" s="953"/>
      <c r="CI36" s="953"/>
      <c r="CJ36" s="953"/>
      <c r="CK36" s="953"/>
      <c r="CL36" s="953"/>
      <c r="CM36" s="953"/>
      <c r="CN36" s="953"/>
      <c r="CO36" s="953"/>
      <c r="CP36" s="953"/>
      <c r="CQ36" s="953"/>
      <c r="CR36" s="953"/>
      <c r="CS36" s="953"/>
    </row>
    <row r="37" spans="1:97" s="968" customFormat="1" ht="12.75">
      <c r="A37" s="485" t="s">
        <v>941</v>
      </c>
      <c r="B37" s="24">
        <v>49144067</v>
      </c>
      <c r="C37" s="24">
        <v>25090984</v>
      </c>
      <c r="D37" s="24">
        <v>13022045</v>
      </c>
      <c r="E37" s="967">
        <v>26.497695032037132</v>
      </c>
      <c r="F37" s="24">
        <v>410622</v>
      </c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953"/>
      <c r="AF37" s="953"/>
      <c r="AG37" s="953"/>
      <c r="AH37" s="953"/>
      <c r="AI37" s="953"/>
      <c r="AJ37" s="953"/>
      <c r="AK37" s="953"/>
      <c r="AL37" s="953"/>
      <c r="AM37" s="953"/>
      <c r="AN37" s="953"/>
      <c r="AO37" s="953"/>
      <c r="AP37" s="953"/>
      <c r="AQ37" s="953"/>
      <c r="AR37" s="953"/>
      <c r="AS37" s="953"/>
      <c r="AT37" s="953"/>
      <c r="AU37" s="953"/>
      <c r="AV37" s="953"/>
      <c r="AW37" s="953"/>
      <c r="AX37" s="953"/>
      <c r="AY37" s="953"/>
      <c r="AZ37" s="953"/>
      <c r="BA37" s="953"/>
      <c r="BB37" s="953"/>
      <c r="BC37" s="953"/>
      <c r="BD37" s="953"/>
      <c r="BE37" s="953"/>
      <c r="BF37" s="953"/>
      <c r="BG37" s="953"/>
      <c r="BH37" s="953"/>
      <c r="BI37" s="953"/>
      <c r="BJ37" s="953"/>
      <c r="BK37" s="953"/>
      <c r="BL37" s="953"/>
      <c r="BM37" s="953"/>
      <c r="BN37" s="953"/>
      <c r="BO37" s="953"/>
      <c r="BP37" s="953"/>
      <c r="BQ37" s="953"/>
      <c r="BR37" s="953"/>
      <c r="BS37" s="953"/>
      <c r="BT37" s="953"/>
      <c r="BU37" s="953"/>
      <c r="BV37" s="953"/>
      <c r="BW37" s="953"/>
      <c r="BX37" s="953"/>
      <c r="BY37" s="953"/>
      <c r="BZ37" s="953"/>
      <c r="CA37" s="953"/>
      <c r="CB37" s="953"/>
      <c r="CC37" s="953"/>
      <c r="CD37" s="953"/>
      <c r="CE37" s="953"/>
      <c r="CF37" s="953"/>
      <c r="CG37" s="953"/>
      <c r="CH37" s="953"/>
      <c r="CI37" s="953"/>
      <c r="CJ37" s="953"/>
      <c r="CK37" s="953"/>
      <c r="CL37" s="953"/>
      <c r="CM37" s="953"/>
      <c r="CN37" s="953"/>
      <c r="CO37" s="953"/>
      <c r="CP37" s="953"/>
      <c r="CQ37" s="953"/>
      <c r="CR37" s="953"/>
      <c r="CS37" s="953"/>
    </row>
    <row r="38" spans="1:97" s="968" customFormat="1" ht="12.75">
      <c r="A38" s="485" t="s">
        <v>942</v>
      </c>
      <c r="B38" s="24">
        <v>60687291</v>
      </c>
      <c r="C38" s="24">
        <v>28536263</v>
      </c>
      <c r="D38" s="24">
        <v>10861408</v>
      </c>
      <c r="E38" s="967">
        <v>17.897335374551485</v>
      </c>
      <c r="F38" s="24">
        <v>2124756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953"/>
      <c r="AF38" s="953"/>
      <c r="AG38" s="953"/>
      <c r="AH38" s="953"/>
      <c r="AI38" s="953"/>
      <c r="AJ38" s="953"/>
      <c r="AK38" s="953"/>
      <c r="AL38" s="953"/>
      <c r="AM38" s="953"/>
      <c r="AN38" s="953"/>
      <c r="AO38" s="953"/>
      <c r="AP38" s="953"/>
      <c r="AQ38" s="953"/>
      <c r="AR38" s="953"/>
      <c r="AS38" s="953"/>
      <c r="AT38" s="953"/>
      <c r="AU38" s="953"/>
      <c r="AV38" s="953"/>
      <c r="AW38" s="953"/>
      <c r="AX38" s="953"/>
      <c r="AY38" s="953"/>
      <c r="AZ38" s="953"/>
      <c r="BA38" s="953"/>
      <c r="BB38" s="953"/>
      <c r="BC38" s="953"/>
      <c r="BD38" s="953"/>
      <c r="BE38" s="953"/>
      <c r="BF38" s="953"/>
      <c r="BG38" s="953"/>
      <c r="BH38" s="953"/>
      <c r="BI38" s="953"/>
      <c r="BJ38" s="953"/>
      <c r="BK38" s="953"/>
      <c r="BL38" s="953"/>
      <c r="BM38" s="953"/>
      <c r="BN38" s="953"/>
      <c r="BO38" s="953"/>
      <c r="BP38" s="953"/>
      <c r="BQ38" s="953"/>
      <c r="BR38" s="953"/>
      <c r="BS38" s="953"/>
      <c r="BT38" s="953"/>
      <c r="BU38" s="953"/>
      <c r="BV38" s="953"/>
      <c r="BW38" s="953"/>
      <c r="BX38" s="953"/>
      <c r="BY38" s="953"/>
      <c r="BZ38" s="953"/>
      <c r="CA38" s="953"/>
      <c r="CB38" s="953"/>
      <c r="CC38" s="953"/>
      <c r="CD38" s="953"/>
      <c r="CE38" s="953"/>
      <c r="CF38" s="953"/>
      <c r="CG38" s="953"/>
      <c r="CH38" s="953"/>
      <c r="CI38" s="953"/>
      <c r="CJ38" s="953"/>
      <c r="CK38" s="953"/>
      <c r="CL38" s="953"/>
      <c r="CM38" s="953"/>
      <c r="CN38" s="953"/>
      <c r="CO38" s="953"/>
      <c r="CP38" s="953"/>
      <c r="CQ38" s="953"/>
      <c r="CR38" s="953"/>
      <c r="CS38" s="953"/>
    </row>
    <row r="39" spans="1:97" s="969" customFormat="1" ht="12.75">
      <c r="A39" s="485" t="s">
        <v>943</v>
      </c>
      <c r="B39" s="24">
        <v>6504820</v>
      </c>
      <c r="C39" s="24">
        <v>2256297</v>
      </c>
      <c r="D39" s="24">
        <v>620168</v>
      </c>
      <c r="E39" s="967">
        <v>9.533976343695906</v>
      </c>
      <c r="F39" s="24">
        <v>538610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953"/>
      <c r="AF39" s="953"/>
      <c r="AG39" s="953"/>
      <c r="AH39" s="953"/>
      <c r="AI39" s="953"/>
      <c r="AJ39" s="953"/>
      <c r="AK39" s="953"/>
      <c r="AL39" s="953"/>
      <c r="AM39" s="953"/>
      <c r="AN39" s="953"/>
      <c r="AO39" s="953"/>
      <c r="AP39" s="953"/>
      <c r="AQ39" s="953"/>
      <c r="AR39" s="953"/>
      <c r="AS39" s="953"/>
      <c r="AT39" s="953"/>
      <c r="AU39" s="953"/>
      <c r="AV39" s="953"/>
      <c r="AW39" s="953"/>
      <c r="AX39" s="953"/>
      <c r="AY39" s="953"/>
      <c r="AZ39" s="953"/>
      <c r="BA39" s="953"/>
      <c r="BB39" s="953"/>
      <c r="BC39" s="953"/>
      <c r="BD39" s="953"/>
      <c r="BE39" s="953"/>
      <c r="BF39" s="953"/>
      <c r="BG39" s="953"/>
      <c r="BH39" s="953"/>
      <c r="BI39" s="953"/>
      <c r="BJ39" s="953"/>
      <c r="BK39" s="953"/>
      <c r="BL39" s="953"/>
      <c r="BM39" s="953"/>
      <c r="BN39" s="953"/>
      <c r="BO39" s="953"/>
      <c r="BP39" s="953"/>
      <c r="BQ39" s="953"/>
      <c r="BR39" s="953"/>
      <c r="BS39" s="953"/>
      <c r="BT39" s="953"/>
      <c r="BU39" s="953"/>
      <c r="BV39" s="953"/>
      <c r="BW39" s="953"/>
      <c r="BX39" s="953"/>
      <c r="BY39" s="953"/>
      <c r="BZ39" s="953"/>
      <c r="CA39" s="953"/>
      <c r="CB39" s="953"/>
      <c r="CC39" s="953"/>
      <c r="CD39" s="953"/>
      <c r="CE39" s="953"/>
      <c r="CF39" s="953"/>
      <c r="CG39" s="953"/>
      <c r="CH39" s="953"/>
      <c r="CI39" s="953"/>
      <c r="CJ39" s="953"/>
      <c r="CK39" s="953"/>
      <c r="CL39" s="953"/>
      <c r="CM39" s="953"/>
      <c r="CN39" s="953"/>
      <c r="CO39" s="953"/>
      <c r="CP39" s="953"/>
      <c r="CQ39" s="953"/>
      <c r="CR39" s="953"/>
      <c r="CS39" s="953"/>
    </row>
    <row r="40" spans="1:97" s="969" customFormat="1" ht="12.75">
      <c r="A40" s="485" t="s">
        <v>944</v>
      </c>
      <c r="B40" s="24">
        <v>5851432</v>
      </c>
      <c r="C40" s="24">
        <v>2082774</v>
      </c>
      <c r="D40" s="24">
        <v>620168</v>
      </c>
      <c r="E40" s="967">
        <v>10.598568008651558</v>
      </c>
      <c r="F40" s="24">
        <v>538610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953"/>
      <c r="AF40" s="953"/>
      <c r="AG40" s="953"/>
      <c r="AH40" s="953"/>
      <c r="AI40" s="953"/>
      <c r="AJ40" s="953"/>
      <c r="AK40" s="953"/>
      <c r="AL40" s="953"/>
      <c r="AM40" s="953"/>
      <c r="AN40" s="953"/>
      <c r="AO40" s="953"/>
      <c r="AP40" s="953"/>
      <c r="AQ40" s="953"/>
      <c r="AR40" s="953"/>
      <c r="AS40" s="953"/>
      <c r="AT40" s="953"/>
      <c r="AU40" s="953"/>
      <c r="AV40" s="953"/>
      <c r="AW40" s="953"/>
      <c r="AX40" s="953"/>
      <c r="AY40" s="953"/>
      <c r="AZ40" s="953"/>
      <c r="BA40" s="953"/>
      <c r="BB40" s="953"/>
      <c r="BC40" s="953"/>
      <c r="BD40" s="953"/>
      <c r="BE40" s="953"/>
      <c r="BF40" s="953"/>
      <c r="BG40" s="953"/>
      <c r="BH40" s="953"/>
      <c r="BI40" s="953"/>
      <c r="BJ40" s="953"/>
      <c r="BK40" s="953"/>
      <c r="BL40" s="953"/>
      <c r="BM40" s="953"/>
      <c r="BN40" s="953"/>
      <c r="BO40" s="953"/>
      <c r="BP40" s="953"/>
      <c r="BQ40" s="953"/>
      <c r="BR40" s="953"/>
      <c r="BS40" s="953"/>
      <c r="BT40" s="953"/>
      <c r="BU40" s="953"/>
      <c r="BV40" s="953"/>
      <c r="BW40" s="953"/>
      <c r="BX40" s="953"/>
      <c r="BY40" s="953"/>
      <c r="BZ40" s="953"/>
      <c r="CA40" s="953"/>
      <c r="CB40" s="953"/>
      <c r="CC40" s="953"/>
      <c r="CD40" s="953"/>
      <c r="CE40" s="953"/>
      <c r="CF40" s="953"/>
      <c r="CG40" s="953"/>
      <c r="CH40" s="953"/>
      <c r="CI40" s="953"/>
      <c r="CJ40" s="953"/>
      <c r="CK40" s="953"/>
      <c r="CL40" s="953"/>
      <c r="CM40" s="953"/>
      <c r="CN40" s="953"/>
      <c r="CO40" s="953"/>
      <c r="CP40" s="953"/>
      <c r="CQ40" s="953"/>
      <c r="CR40" s="953"/>
      <c r="CS40" s="953"/>
    </row>
    <row r="41" spans="1:97" s="954" customFormat="1" ht="12.75">
      <c r="A41" s="485" t="s">
        <v>945</v>
      </c>
      <c r="B41" s="24">
        <v>653388</v>
      </c>
      <c r="C41" s="24">
        <v>173523</v>
      </c>
      <c r="D41" s="24">
        <v>0</v>
      </c>
      <c r="E41" s="967">
        <v>0</v>
      </c>
      <c r="F41" s="24">
        <v>0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953"/>
      <c r="AF41" s="953"/>
      <c r="AG41" s="953"/>
      <c r="AH41" s="953"/>
      <c r="AI41" s="953"/>
      <c r="AJ41" s="953"/>
      <c r="AK41" s="953"/>
      <c r="AL41" s="953"/>
      <c r="AM41" s="953"/>
      <c r="AN41" s="953"/>
      <c r="AO41" s="953"/>
      <c r="AP41" s="953"/>
      <c r="AQ41" s="953"/>
      <c r="AR41" s="953"/>
      <c r="AS41" s="953"/>
      <c r="AT41" s="953"/>
      <c r="AU41" s="953"/>
      <c r="AV41" s="953"/>
      <c r="AW41" s="953"/>
      <c r="AX41" s="953"/>
      <c r="AY41" s="953"/>
      <c r="AZ41" s="953"/>
      <c r="BA41" s="953"/>
      <c r="BB41" s="953"/>
      <c r="BC41" s="953"/>
      <c r="BD41" s="953"/>
      <c r="BE41" s="953"/>
      <c r="BF41" s="953"/>
      <c r="BG41" s="953"/>
      <c r="BH41" s="953"/>
      <c r="BI41" s="953"/>
      <c r="BJ41" s="953"/>
      <c r="BK41" s="953"/>
      <c r="BL41" s="953"/>
      <c r="BM41" s="953"/>
      <c r="BN41" s="953"/>
      <c r="BO41" s="953"/>
      <c r="BP41" s="953"/>
      <c r="BQ41" s="953"/>
      <c r="BR41" s="953"/>
      <c r="BS41" s="953"/>
      <c r="BT41" s="953"/>
      <c r="BU41" s="953"/>
      <c r="BV41" s="953"/>
      <c r="BW41" s="953"/>
      <c r="BX41" s="953"/>
      <c r="BY41" s="953"/>
      <c r="BZ41" s="953"/>
      <c r="CA41" s="953"/>
      <c r="CB41" s="953"/>
      <c r="CC41" s="953"/>
      <c r="CD41" s="953"/>
      <c r="CE41" s="953"/>
      <c r="CF41" s="953"/>
      <c r="CG41" s="953"/>
      <c r="CH41" s="953"/>
      <c r="CI41" s="953"/>
      <c r="CJ41" s="953"/>
      <c r="CK41" s="953"/>
      <c r="CL41" s="953"/>
      <c r="CM41" s="953"/>
      <c r="CN41" s="953"/>
      <c r="CO41" s="953"/>
      <c r="CP41" s="953"/>
      <c r="CQ41" s="953"/>
      <c r="CR41" s="953"/>
      <c r="CS41" s="953"/>
    </row>
    <row r="42" spans="1:97" s="954" customFormat="1" ht="12.75">
      <c r="A42" s="485" t="s">
        <v>949</v>
      </c>
      <c r="B42" s="24">
        <v>54182471</v>
      </c>
      <c r="C42" s="24">
        <v>26279966</v>
      </c>
      <c r="D42" s="24">
        <v>10241240</v>
      </c>
      <c r="E42" s="967">
        <v>18.901389713289376</v>
      </c>
      <c r="F42" s="24">
        <v>1586146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953"/>
      <c r="AF42" s="953"/>
      <c r="AG42" s="953"/>
      <c r="AH42" s="953"/>
      <c r="AI42" s="953"/>
      <c r="AJ42" s="953"/>
      <c r="AK42" s="953"/>
      <c r="AL42" s="953"/>
      <c r="AM42" s="953"/>
      <c r="AN42" s="953"/>
      <c r="AO42" s="953"/>
      <c r="AP42" s="953"/>
      <c r="AQ42" s="953"/>
      <c r="AR42" s="953"/>
      <c r="AS42" s="953"/>
      <c r="AT42" s="953"/>
      <c r="AU42" s="953"/>
      <c r="AV42" s="953"/>
      <c r="AW42" s="953"/>
      <c r="AX42" s="953"/>
      <c r="AY42" s="953"/>
      <c r="AZ42" s="953"/>
      <c r="BA42" s="953"/>
      <c r="BB42" s="953"/>
      <c r="BC42" s="953"/>
      <c r="BD42" s="953"/>
      <c r="BE42" s="953"/>
      <c r="BF42" s="953"/>
      <c r="BG42" s="953"/>
      <c r="BH42" s="953"/>
      <c r="BI42" s="953"/>
      <c r="BJ42" s="953"/>
      <c r="BK42" s="953"/>
      <c r="BL42" s="953"/>
      <c r="BM42" s="953"/>
      <c r="BN42" s="953"/>
      <c r="BO42" s="953"/>
      <c r="BP42" s="953"/>
      <c r="BQ42" s="953"/>
      <c r="BR42" s="953"/>
      <c r="BS42" s="953"/>
      <c r="BT42" s="953"/>
      <c r="BU42" s="953"/>
      <c r="BV42" s="953"/>
      <c r="BW42" s="953"/>
      <c r="BX42" s="953"/>
      <c r="BY42" s="953"/>
      <c r="BZ42" s="953"/>
      <c r="CA42" s="953"/>
      <c r="CB42" s="953"/>
      <c r="CC42" s="953"/>
      <c r="CD42" s="953"/>
      <c r="CE42" s="953"/>
      <c r="CF42" s="953"/>
      <c r="CG42" s="953"/>
      <c r="CH42" s="953"/>
      <c r="CI42" s="953"/>
      <c r="CJ42" s="953"/>
      <c r="CK42" s="953"/>
      <c r="CL42" s="953"/>
      <c r="CM42" s="953"/>
      <c r="CN42" s="953"/>
      <c r="CO42" s="953"/>
      <c r="CP42" s="953"/>
      <c r="CQ42" s="953"/>
      <c r="CR42" s="953"/>
      <c r="CS42" s="953"/>
    </row>
    <row r="43" spans="1:97" s="954" customFormat="1" ht="12.75">
      <c r="A43" s="485" t="s">
        <v>950</v>
      </c>
      <c r="B43" s="24">
        <v>165490</v>
      </c>
      <c r="C43" s="24">
        <v>158000</v>
      </c>
      <c r="D43" s="24">
        <v>32423</v>
      </c>
      <c r="E43" s="967">
        <v>19.592120369810864</v>
      </c>
      <c r="F43" s="24">
        <v>170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953"/>
      <c r="AF43" s="953"/>
      <c r="AG43" s="953"/>
      <c r="AH43" s="953"/>
      <c r="AI43" s="953"/>
      <c r="AJ43" s="953"/>
      <c r="AK43" s="953"/>
      <c r="AL43" s="953"/>
      <c r="AM43" s="953"/>
      <c r="AN43" s="953"/>
      <c r="AO43" s="953"/>
      <c r="AP43" s="953"/>
      <c r="AQ43" s="953"/>
      <c r="AR43" s="953"/>
      <c r="AS43" s="953"/>
      <c r="AT43" s="953"/>
      <c r="AU43" s="953"/>
      <c r="AV43" s="953"/>
      <c r="AW43" s="953"/>
      <c r="AX43" s="953"/>
      <c r="AY43" s="953"/>
      <c r="AZ43" s="953"/>
      <c r="BA43" s="953"/>
      <c r="BB43" s="953"/>
      <c r="BC43" s="953"/>
      <c r="BD43" s="953"/>
      <c r="BE43" s="953"/>
      <c r="BF43" s="953"/>
      <c r="BG43" s="953"/>
      <c r="BH43" s="953"/>
      <c r="BI43" s="953"/>
      <c r="BJ43" s="953"/>
      <c r="BK43" s="953"/>
      <c r="BL43" s="953"/>
      <c r="BM43" s="953"/>
      <c r="BN43" s="953"/>
      <c r="BO43" s="953"/>
      <c r="BP43" s="953"/>
      <c r="BQ43" s="953"/>
      <c r="BR43" s="953"/>
      <c r="BS43" s="953"/>
      <c r="BT43" s="953"/>
      <c r="BU43" s="953"/>
      <c r="BV43" s="953"/>
      <c r="BW43" s="953"/>
      <c r="BX43" s="953"/>
      <c r="BY43" s="953"/>
      <c r="BZ43" s="953"/>
      <c r="CA43" s="953"/>
      <c r="CB43" s="953"/>
      <c r="CC43" s="953"/>
      <c r="CD43" s="953"/>
      <c r="CE43" s="953"/>
      <c r="CF43" s="953"/>
      <c r="CG43" s="953"/>
      <c r="CH43" s="953"/>
      <c r="CI43" s="953"/>
      <c r="CJ43" s="953"/>
      <c r="CK43" s="953"/>
      <c r="CL43" s="953"/>
      <c r="CM43" s="953"/>
      <c r="CN43" s="953"/>
      <c r="CO43" s="953"/>
      <c r="CP43" s="953"/>
      <c r="CQ43" s="953"/>
      <c r="CR43" s="953"/>
      <c r="CS43" s="953"/>
    </row>
    <row r="44" spans="1:97" s="954" customFormat="1" ht="12.75">
      <c r="A44" s="485" t="s">
        <v>951</v>
      </c>
      <c r="B44" s="24">
        <v>54016981</v>
      </c>
      <c r="C44" s="24">
        <v>26121966</v>
      </c>
      <c r="D44" s="24">
        <v>10208817</v>
      </c>
      <c r="E44" s="967">
        <v>18.899273545109825</v>
      </c>
      <c r="F44" s="24">
        <v>1585976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953"/>
      <c r="AF44" s="953"/>
      <c r="AG44" s="953"/>
      <c r="AH44" s="953"/>
      <c r="AI44" s="953"/>
      <c r="AJ44" s="953"/>
      <c r="AK44" s="953"/>
      <c r="AL44" s="953"/>
      <c r="AM44" s="953"/>
      <c r="AN44" s="953"/>
      <c r="AO44" s="953"/>
      <c r="AP44" s="953"/>
      <c r="AQ44" s="953"/>
      <c r="AR44" s="953"/>
      <c r="AS44" s="953"/>
      <c r="AT44" s="953"/>
      <c r="AU44" s="953"/>
      <c r="AV44" s="953"/>
      <c r="AW44" s="953"/>
      <c r="AX44" s="953"/>
      <c r="AY44" s="953"/>
      <c r="AZ44" s="953"/>
      <c r="BA44" s="953"/>
      <c r="BB44" s="953"/>
      <c r="BC44" s="953"/>
      <c r="BD44" s="953"/>
      <c r="BE44" s="953"/>
      <c r="BF44" s="953"/>
      <c r="BG44" s="953"/>
      <c r="BH44" s="953"/>
      <c r="BI44" s="953"/>
      <c r="BJ44" s="953"/>
      <c r="BK44" s="953"/>
      <c r="BL44" s="953"/>
      <c r="BM44" s="953"/>
      <c r="BN44" s="953"/>
      <c r="BO44" s="953"/>
      <c r="BP44" s="953"/>
      <c r="BQ44" s="953"/>
      <c r="BR44" s="953"/>
      <c r="BS44" s="953"/>
      <c r="BT44" s="953"/>
      <c r="BU44" s="953"/>
      <c r="BV44" s="953"/>
      <c r="BW44" s="953"/>
      <c r="BX44" s="953"/>
      <c r="BY44" s="953"/>
      <c r="BZ44" s="953"/>
      <c r="CA44" s="953"/>
      <c r="CB44" s="953"/>
      <c r="CC44" s="953"/>
      <c r="CD44" s="953"/>
      <c r="CE44" s="953"/>
      <c r="CF44" s="953"/>
      <c r="CG44" s="953"/>
      <c r="CH44" s="953"/>
      <c r="CI44" s="953"/>
      <c r="CJ44" s="953"/>
      <c r="CK44" s="953"/>
      <c r="CL44" s="953"/>
      <c r="CM44" s="953"/>
      <c r="CN44" s="953"/>
      <c r="CO44" s="953"/>
      <c r="CP44" s="953"/>
      <c r="CQ44" s="953"/>
      <c r="CR44" s="953"/>
      <c r="CS44" s="953"/>
    </row>
    <row r="45" spans="1:97" s="954" customFormat="1" ht="12.75">
      <c r="A45" s="485" t="s">
        <v>952</v>
      </c>
      <c r="B45" s="24">
        <v>2093563</v>
      </c>
      <c r="C45" s="24">
        <v>-949049</v>
      </c>
      <c r="D45" s="24">
        <v>4656867</v>
      </c>
      <c r="E45" s="967" t="s">
        <v>1187</v>
      </c>
      <c r="F45" s="24">
        <v>-1014084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953"/>
      <c r="AF45" s="953"/>
      <c r="AG45" s="953"/>
      <c r="AH45" s="953"/>
      <c r="AI45" s="953"/>
      <c r="AJ45" s="953"/>
      <c r="AK45" s="953"/>
      <c r="AL45" s="953"/>
      <c r="AM45" s="953"/>
      <c r="AN45" s="953"/>
      <c r="AO45" s="953"/>
      <c r="AP45" s="953"/>
      <c r="AQ45" s="953"/>
      <c r="AR45" s="953"/>
      <c r="AS45" s="953"/>
      <c r="AT45" s="953"/>
      <c r="AU45" s="953"/>
      <c r="AV45" s="953"/>
      <c r="AW45" s="953"/>
      <c r="AX45" s="953"/>
      <c r="AY45" s="953"/>
      <c r="AZ45" s="953"/>
      <c r="BA45" s="953"/>
      <c r="BB45" s="953"/>
      <c r="BC45" s="953"/>
      <c r="BD45" s="953"/>
      <c r="BE45" s="953"/>
      <c r="BF45" s="953"/>
      <c r="BG45" s="953"/>
      <c r="BH45" s="953"/>
      <c r="BI45" s="953"/>
      <c r="BJ45" s="953"/>
      <c r="BK45" s="953"/>
      <c r="BL45" s="953"/>
      <c r="BM45" s="953"/>
      <c r="BN45" s="953"/>
      <c r="BO45" s="953"/>
      <c r="BP45" s="953"/>
      <c r="BQ45" s="953"/>
      <c r="BR45" s="953"/>
      <c r="BS45" s="953"/>
      <c r="BT45" s="953"/>
      <c r="BU45" s="953"/>
      <c r="BV45" s="953"/>
      <c r="BW45" s="953"/>
      <c r="BX45" s="953"/>
      <c r="BY45" s="953"/>
      <c r="BZ45" s="953"/>
      <c r="CA45" s="953"/>
      <c r="CB45" s="953"/>
      <c r="CC45" s="953"/>
      <c r="CD45" s="953"/>
      <c r="CE45" s="953"/>
      <c r="CF45" s="953"/>
      <c r="CG45" s="953"/>
      <c r="CH45" s="953"/>
      <c r="CI45" s="953"/>
      <c r="CJ45" s="953"/>
      <c r="CK45" s="953"/>
      <c r="CL45" s="953"/>
      <c r="CM45" s="953"/>
      <c r="CN45" s="953"/>
      <c r="CO45" s="953"/>
      <c r="CP45" s="953"/>
      <c r="CQ45" s="953"/>
      <c r="CR45" s="953"/>
      <c r="CS45" s="953"/>
    </row>
    <row r="46" spans="1:97" s="954" customFormat="1" ht="25.5">
      <c r="A46" s="423" t="s">
        <v>953</v>
      </c>
      <c r="B46" s="24">
        <v>-2093563</v>
      </c>
      <c r="C46" s="24">
        <v>949049</v>
      </c>
      <c r="D46" s="24">
        <v>0</v>
      </c>
      <c r="E46" s="967" t="s">
        <v>1187</v>
      </c>
      <c r="F46" s="24">
        <v>0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953"/>
      <c r="AF46" s="953"/>
      <c r="AG46" s="953"/>
      <c r="AH46" s="953"/>
      <c r="AI46" s="953"/>
      <c r="AJ46" s="953"/>
      <c r="AK46" s="953"/>
      <c r="AL46" s="953"/>
      <c r="AM46" s="953"/>
      <c r="AN46" s="953"/>
      <c r="AO46" s="953"/>
      <c r="AP46" s="953"/>
      <c r="AQ46" s="953"/>
      <c r="AR46" s="953"/>
      <c r="AS46" s="953"/>
      <c r="AT46" s="953"/>
      <c r="AU46" s="953"/>
      <c r="AV46" s="953"/>
      <c r="AW46" s="953"/>
      <c r="AX46" s="953"/>
      <c r="AY46" s="953"/>
      <c r="AZ46" s="953"/>
      <c r="BA46" s="953"/>
      <c r="BB46" s="953"/>
      <c r="BC46" s="953"/>
      <c r="BD46" s="953"/>
      <c r="BE46" s="953"/>
      <c r="BF46" s="953"/>
      <c r="BG46" s="953"/>
      <c r="BH46" s="953"/>
      <c r="BI46" s="953"/>
      <c r="BJ46" s="953"/>
      <c r="BK46" s="953"/>
      <c r="BL46" s="953"/>
      <c r="BM46" s="953"/>
      <c r="BN46" s="953"/>
      <c r="BO46" s="953"/>
      <c r="BP46" s="953"/>
      <c r="BQ46" s="953"/>
      <c r="BR46" s="953"/>
      <c r="BS46" s="953"/>
      <c r="BT46" s="953"/>
      <c r="BU46" s="953"/>
      <c r="BV46" s="953"/>
      <c r="BW46" s="953"/>
      <c r="BX46" s="953"/>
      <c r="BY46" s="953"/>
      <c r="BZ46" s="953"/>
      <c r="CA46" s="953"/>
      <c r="CB46" s="953"/>
      <c r="CC46" s="953"/>
      <c r="CD46" s="953"/>
      <c r="CE46" s="953"/>
      <c r="CF46" s="953"/>
      <c r="CG46" s="953"/>
      <c r="CH46" s="953"/>
      <c r="CI46" s="953"/>
      <c r="CJ46" s="953"/>
      <c r="CK46" s="953"/>
      <c r="CL46" s="953"/>
      <c r="CM46" s="953"/>
      <c r="CN46" s="953"/>
      <c r="CO46" s="953"/>
      <c r="CP46" s="953"/>
      <c r="CQ46" s="953"/>
      <c r="CR46" s="953"/>
      <c r="CS46" s="953"/>
    </row>
    <row r="47" spans="1:97" s="954" customFormat="1" ht="25.5">
      <c r="A47" s="423" t="s">
        <v>957</v>
      </c>
      <c r="B47" s="24"/>
      <c r="C47" s="24"/>
      <c r="D47" s="24"/>
      <c r="E47" s="967"/>
      <c r="F47" s="24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953"/>
      <c r="AF47" s="953"/>
      <c r="AG47" s="953"/>
      <c r="AH47" s="953"/>
      <c r="AI47" s="953"/>
      <c r="AJ47" s="953"/>
      <c r="AK47" s="953"/>
      <c r="AL47" s="953"/>
      <c r="AM47" s="953"/>
      <c r="AN47" s="953"/>
      <c r="AO47" s="953"/>
      <c r="AP47" s="953"/>
      <c r="AQ47" s="953"/>
      <c r="AR47" s="953"/>
      <c r="AS47" s="953"/>
      <c r="AT47" s="953"/>
      <c r="AU47" s="953"/>
      <c r="AV47" s="953"/>
      <c r="AW47" s="953"/>
      <c r="AX47" s="953"/>
      <c r="AY47" s="953"/>
      <c r="AZ47" s="953"/>
      <c r="BA47" s="953"/>
      <c r="BB47" s="953"/>
      <c r="BC47" s="953"/>
      <c r="BD47" s="953"/>
      <c r="BE47" s="953"/>
      <c r="BF47" s="953"/>
      <c r="BG47" s="953"/>
      <c r="BH47" s="953"/>
      <c r="BI47" s="953"/>
      <c r="BJ47" s="953"/>
      <c r="BK47" s="953"/>
      <c r="BL47" s="953"/>
      <c r="BM47" s="953"/>
      <c r="BN47" s="953"/>
      <c r="BO47" s="953"/>
      <c r="BP47" s="953"/>
      <c r="BQ47" s="953"/>
      <c r="BR47" s="953"/>
      <c r="BS47" s="953"/>
      <c r="BT47" s="953"/>
      <c r="BU47" s="953"/>
      <c r="BV47" s="953"/>
      <c r="BW47" s="953"/>
      <c r="BX47" s="953"/>
      <c r="BY47" s="953"/>
      <c r="BZ47" s="953"/>
      <c r="CA47" s="953"/>
      <c r="CB47" s="953"/>
      <c r="CC47" s="953"/>
      <c r="CD47" s="953"/>
      <c r="CE47" s="953"/>
      <c r="CF47" s="953"/>
      <c r="CG47" s="953"/>
      <c r="CH47" s="953"/>
      <c r="CI47" s="953"/>
      <c r="CJ47" s="953"/>
      <c r="CK47" s="953"/>
      <c r="CL47" s="953"/>
      <c r="CM47" s="953"/>
      <c r="CN47" s="953"/>
      <c r="CO47" s="953"/>
      <c r="CP47" s="953"/>
      <c r="CQ47" s="953"/>
      <c r="CR47" s="953"/>
      <c r="CS47" s="953"/>
    </row>
    <row r="48" spans="1:97" s="968" customFormat="1" ht="12.75">
      <c r="A48" s="485" t="s">
        <v>938</v>
      </c>
      <c r="B48" s="24">
        <v>24760447</v>
      </c>
      <c r="C48" s="24">
        <v>11150883</v>
      </c>
      <c r="D48" s="24">
        <v>10959908</v>
      </c>
      <c r="E48" s="967">
        <v>44.26377278245421</v>
      </c>
      <c r="F48" s="24">
        <v>2804114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953"/>
      <c r="AF48" s="953"/>
      <c r="AG48" s="953"/>
      <c r="AH48" s="953"/>
      <c r="AI48" s="953"/>
      <c r="AJ48" s="953"/>
      <c r="AK48" s="953"/>
      <c r="AL48" s="953"/>
      <c r="AM48" s="953"/>
      <c r="AN48" s="953"/>
      <c r="AO48" s="953"/>
      <c r="AP48" s="953"/>
      <c r="AQ48" s="953"/>
      <c r="AR48" s="953"/>
      <c r="AS48" s="953"/>
      <c r="AT48" s="953"/>
      <c r="AU48" s="953"/>
      <c r="AV48" s="953"/>
      <c r="AW48" s="953"/>
      <c r="AX48" s="953"/>
      <c r="AY48" s="953"/>
      <c r="AZ48" s="953"/>
      <c r="BA48" s="953"/>
      <c r="BB48" s="953"/>
      <c r="BC48" s="953"/>
      <c r="BD48" s="953"/>
      <c r="BE48" s="953"/>
      <c r="BF48" s="953"/>
      <c r="BG48" s="953"/>
      <c r="BH48" s="953"/>
      <c r="BI48" s="953"/>
      <c r="BJ48" s="953"/>
      <c r="BK48" s="953"/>
      <c r="BL48" s="953"/>
      <c r="BM48" s="953"/>
      <c r="BN48" s="953"/>
      <c r="BO48" s="953"/>
      <c r="BP48" s="953"/>
      <c r="BQ48" s="953"/>
      <c r="BR48" s="953"/>
      <c r="BS48" s="953"/>
      <c r="BT48" s="953"/>
      <c r="BU48" s="953"/>
      <c r="BV48" s="953"/>
      <c r="BW48" s="953"/>
      <c r="BX48" s="953"/>
      <c r="BY48" s="953"/>
      <c r="BZ48" s="953"/>
      <c r="CA48" s="953"/>
      <c r="CB48" s="953"/>
      <c r="CC48" s="953"/>
      <c r="CD48" s="953"/>
      <c r="CE48" s="953"/>
      <c r="CF48" s="953"/>
      <c r="CG48" s="953"/>
      <c r="CH48" s="953"/>
      <c r="CI48" s="953"/>
      <c r="CJ48" s="953"/>
      <c r="CK48" s="953"/>
      <c r="CL48" s="953"/>
      <c r="CM48" s="953"/>
      <c r="CN48" s="953"/>
      <c r="CO48" s="953"/>
      <c r="CP48" s="953"/>
      <c r="CQ48" s="953"/>
      <c r="CR48" s="953"/>
      <c r="CS48" s="953"/>
    </row>
    <row r="49" spans="1:97" s="968" customFormat="1" ht="12.75">
      <c r="A49" s="485" t="s">
        <v>939</v>
      </c>
      <c r="B49" s="24">
        <v>24229447</v>
      </c>
      <c r="C49" s="24">
        <v>10630883</v>
      </c>
      <c r="D49" s="24">
        <v>10630883</v>
      </c>
      <c r="E49" s="967">
        <v>43.875879626967965</v>
      </c>
      <c r="F49" s="24">
        <v>2713818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953"/>
      <c r="AF49" s="953"/>
      <c r="AG49" s="953"/>
      <c r="AH49" s="953"/>
      <c r="AI49" s="953"/>
      <c r="AJ49" s="953"/>
      <c r="AK49" s="953"/>
      <c r="AL49" s="953"/>
      <c r="AM49" s="953"/>
      <c r="AN49" s="953"/>
      <c r="AO49" s="953"/>
      <c r="AP49" s="953"/>
      <c r="AQ49" s="953"/>
      <c r="AR49" s="953"/>
      <c r="AS49" s="953"/>
      <c r="AT49" s="953"/>
      <c r="AU49" s="953"/>
      <c r="AV49" s="953"/>
      <c r="AW49" s="953"/>
      <c r="AX49" s="953"/>
      <c r="AY49" s="953"/>
      <c r="AZ49" s="953"/>
      <c r="BA49" s="953"/>
      <c r="BB49" s="953"/>
      <c r="BC49" s="953"/>
      <c r="BD49" s="953"/>
      <c r="BE49" s="953"/>
      <c r="BF49" s="953"/>
      <c r="BG49" s="953"/>
      <c r="BH49" s="953"/>
      <c r="BI49" s="953"/>
      <c r="BJ49" s="953"/>
      <c r="BK49" s="953"/>
      <c r="BL49" s="953"/>
      <c r="BM49" s="953"/>
      <c r="BN49" s="953"/>
      <c r="BO49" s="953"/>
      <c r="BP49" s="953"/>
      <c r="BQ49" s="953"/>
      <c r="BR49" s="953"/>
      <c r="BS49" s="953"/>
      <c r="BT49" s="953"/>
      <c r="BU49" s="953"/>
      <c r="BV49" s="953"/>
      <c r="BW49" s="953"/>
      <c r="BX49" s="953"/>
      <c r="BY49" s="953"/>
      <c r="BZ49" s="953"/>
      <c r="CA49" s="953"/>
      <c r="CB49" s="953"/>
      <c r="CC49" s="953"/>
      <c r="CD49" s="953"/>
      <c r="CE49" s="953"/>
      <c r="CF49" s="953"/>
      <c r="CG49" s="953"/>
      <c r="CH49" s="953"/>
      <c r="CI49" s="953"/>
      <c r="CJ49" s="953"/>
      <c r="CK49" s="953"/>
      <c r="CL49" s="953"/>
      <c r="CM49" s="953"/>
      <c r="CN49" s="953"/>
      <c r="CO49" s="953"/>
      <c r="CP49" s="953"/>
      <c r="CQ49" s="953"/>
      <c r="CR49" s="953"/>
      <c r="CS49" s="953"/>
    </row>
    <row r="50" spans="1:97" s="968" customFormat="1" ht="12.75">
      <c r="A50" s="485" t="s">
        <v>958</v>
      </c>
      <c r="B50" s="24">
        <v>531000</v>
      </c>
      <c r="C50" s="24">
        <v>520000</v>
      </c>
      <c r="D50" s="24">
        <v>329025</v>
      </c>
      <c r="E50" s="967">
        <v>61.96327683615819</v>
      </c>
      <c r="F50" s="24">
        <v>90296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953"/>
      <c r="AF50" s="953"/>
      <c r="AG50" s="953"/>
      <c r="AH50" s="953"/>
      <c r="AI50" s="953"/>
      <c r="AJ50" s="953"/>
      <c r="AK50" s="953"/>
      <c r="AL50" s="953"/>
      <c r="AM50" s="953"/>
      <c r="AN50" s="953"/>
      <c r="AO50" s="953"/>
      <c r="AP50" s="953"/>
      <c r="AQ50" s="953"/>
      <c r="AR50" s="953"/>
      <c r="AS50" s="953"/>
      <c r="AT50" s="953"/>
      <c r="AU50" s="953"/>
      <c r="AV50" s="953"/>
      <c r="AW50" s="953"/>
      <c r="AX50" s="953"/>
      <c r="AY50" s="953"/>
      <c r="AZ50" s="953"/>
      <c r="BA50" s="953"/>
      <c r="BB50" s="953"/>
      <c r="BC50" s="953"/>
      <c r="BD50" s="953"/>
      <c r="BE50" s="953"/>
      <c r="BF50" s="953"/>
      <c r="BG50" s="953"/>
      <c r="BH50" s="953"/>
      <c r="BI50" s="953"/>
      <c r="BJ50" s="953"/>
      <c r="BK50" s="953"/>
      <c r="BL50" s="953"/>
      <c r="BM50" s="953"/>
      <c r="BN50" s="953"/>
      <c r="BO50" s="953"/>
      <c r="BP50" s="953"/>
      <c r="BQ50" s="953"/>
      <c r="BR50" s="953"/>
      <c r="BS50" s="953"/>
      <c r="BT50" s="953"/>
      <c r="BU50" s="953"/>
      <c r="BV50" s="953"/>
      <c r="BW50" s="953"/>
      <c r="BX50" s="953"/>
      <c r="BY50" s="953"/>
      <c r="BZ50" s="953"/>
      <c r="CA50" s="953"/>
      <c r="CB50" s="953"/>
      <c r="CC50" s="953"/>
      <c r="CD50" s="953"/>
      <c r="CE50" s="953"/>
      <c r="CF50" s="953"/>
      <c r="CG50" s="953"/>
      <c r="CH50" s="953"/>
      <c r="CI50" s="953"/>
      <c r="CJ50" s="953"/>
      <c r="CK50" s="953"/>
      <c r="CL50" s="953"/>
      <c r="CM50" s="953"/>
      <c r="CN50" s="953"/>
      <c r="CO50" s="953"/>
      <c r="CP50" s="953"/>
      <c r="CQ50" s="953"/>
      <c r="CR50" s="953"/>
      <c r="CS50" s="953"/>
    </row>
    <row r="51" spans="1:97" s="968" customFormat="1" ht="12.75">
      <c r="A51" s="485" t="s">
        <v>942</v>
      </c>
      <c r="B51" s="24">
        <v>24760447</v>
      </c>
      <c r="C51" s="24">
        <v>11155883</v>
      </c>
      <c r="D51" s="24">
        <v>7241944</v>
      </c>
      <c r="E51" s="967">
        <v>29.248034173211817</v>
      </c>
      <c r="F51" s="24">
        <v>2807008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953"/>
      <c r="AF51" s="953"/>
      <c r="AG51" s="953"/>
      <c r="AH51" s="953"/>
      <c r="AI51" s="953"/>
      <c r="AJ51" s="953"/>
      <c r="AK51" s="953"/>
      <c r="AL51" s="953"/>
      <c r="AM51" s="953"/>
      <c r="AN51" s="953"/>
      <c r="AO51" s="953"/>
      <c r="AP51" s="953"/>
      <c r="AQ51" s="953"/>
      <c r="AR51" s="953"/>
      <c r="AS51" s="953"/>
      <c r="AT51" s="953"/>
      <c r="AU51" s="953"/>
      <c r="AV51" s="953"/>
      <c r="AW51" s="953"/>
      <c r="AX51" s="953"/>
      <c r="AY51" s="953"/>
      <c r="AZ51" s="953"/>
      <c r="BA51" s="953"/>
      <c r="BB51" s="953"/>
      <c r="BC51" s="953"/>
      <c r="BD51" s="953"/>
      <c r="BE51" s="953"/>
      <c r="BF51" s="953"/>
      <c r="BG51" s="953"/>
      <c r="BH51" s="953"/>
      <c r="BI51" s="953"/>
      <c r="BJ51" s="953"/>
      <c r="BK51" s="953"/>
      <c r="BL51" s="953"/>
      <c r="BM51" s="953"/>
      <c r="BN51" s="953"/>
      <c r="BO51" s="953"/>
      <c r="BP51" s="953"/>
      <c r="BQ51" s="953"/>
      <c r="BR51" s="953"/>
      <c r="BS51" s="953"/>
      <c r="BT51" s="953"/>
      <c r="BU51" s="953"/>
      <c r="BV51" s="953"/>
      <c r="BW51" s="953"/>
      <c r="BX51" s="953"/>
      <c r="BY51" s="953"/>
      <c r="BZ51" s="953"/>
      <c r="CA51" s="953"/>
      <c r="CB51" s="953"/>
      <c r="CC51" s="953"/>
      <c r="CD51" s="953"/>
      <c r="CE51" s="953"/>
      <c r="CF51" s="953"/>
      <c r="CG51" s="953"/>
      <c r="CH51" s="953"/>
      <c r="CI51" s="953"/>
      <c r="CJ51" s="953"/>
      <c r="CK51" s="953"/>
      <c r="CL51" s="953"/>
      <c r="CM51" s="953"/>
      <c r="CN51" s="953"/>
      <c r="CO51" s="953"/>
      <c r="CP51" s="953"/>
      <c r="CQ51" s="953"/>
      <c r="CR51" s="953"/>
      <c r="CS51" s="953"/>
    </row>
    <row r="52" spans="1:97" s="954" customFormat="1" ht="12.75">
      <c r="A52" s="485" t="s">
        <v>949</v>
      </c>
      <c r="B52" s="24">
        <v>24760447</v>
      </c>
      <c r="C52" s="24">
        <v>11155883</v>
      </c>
      <c r="D52" s="24">
        <v>7241944</v>
      </c>
      <c r="E52" s="967">
        <v>29.248034173211817</v>
      </c>
      <c r="F52" s="24">
        <v>2807008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953"/>
      <c r="AF52" s="953"/>
      <c r="AG52" s="953"/>
      <c r="AH52" s="953"/>
      <c r="AI52" s="953"/>
      <c r="AJ52" s="953"/>
      <c r="AK52" s="953"/>
      <c r="AL52" s="953"/>
      <c r="AM52" s="953"/>
      <c r="AN52" s="953"/>
      <c r="AO52" s="953"/>
      <c r="AP52" s="953"/>
      <c r="AQ52" s="953"/>
      <c r="AR52" s="953"/>
      <c r="AS52" s="953"/>
      <c r="AT52" s="953"/>
      <c r="AU52" s="953"/>
      <c r="AV52" s="953"/>
      <c r="AW52" s="953"/>
      <c r="AX52" s="953"/>
      <c r="AY52" s="953"/>
      <c r="AZ52" s="953"/>
      <c r="BA52" s="953"/>
      <c r="BB52" s="953"/>
      <c r="BC52" s="953"/>
      <c r="BD52" s="953"/>
      <c r="BE52" s="953"/>
      <c r="BF52" s="953"/>
      <c r="BG52" s="953"/>
      <c r="BH52" s="953"/>
      <c r="BI52" s="953"/>
      <c r="BJ52" s="953"/>
      <c r="BK52" s="953"/>
      <c r="BL52" s="953"/>
      <c r="BM52" s="953"/>
      <c r="BN52" s="953"/>
      <c r="BO52" s="953"/>
      <c r="BP52" s="953"/>
      <c r="BQ52" s="953"/>
      <c r="BR52" s="953"/>
      <c r="BS52" s="953"/>
      <c r="BT52" s="953"/>
      <c r="BU52" s="953"/>
      <c r="BV52" s="953"/>
      <c r="BW52" s="953"/>
      <c r="BX52" s="953"/>
      <c r="BY52" s="953"/>
      <c r="BZ52" s="953"/>
      <c r="CA52" s="953"/>
      <c r="CB52" s="953"/>
      <c r="CC52" s="953"/>
      <c r="CD52" s="953"/>
      <c r="CE52" s="953"/>
      <c r="CF52" s="953"/>
      <c r="CG52" s="953"/>
      <c r="CH52" s="953"/>
      <c r="CI52" s="953"/>
      <c r="CJ52" s="953"/>
      <c r="CK52" s="953"/>
      <c r="CL52" s="953"/>
      <c r="CM52" s="953"/>
      <c r="CN52" s="953"/>
      <c r="CO52" s="953"/>
      <c r="CP52" s="953"/>
      <c r="CQ52" s="953"/>
      <c r="CR52" s="953"/>
      <c r="CS52" s="953"/>
    </row>
    <row r="53" spans="1:97" s="954" customFormat="1" ht="12.75">
      <c r="A53" s="485" t="s">
        <v>951</v>
      </c>
      <c r="B53" s="24">
        <v>24760447</v>
      </c>
      <c r="C53" s="24">
        <v>11155883</v>
      </c>
      <c r="D53" s="24">
        <v>7241944</v>
      </c>
      <c r="E53" s="967">
        <v>29.248034173211817</v>
      </c>
      <c r="F53" s="24">
        <v>2807008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953"/>
      <c r="AF53" s="953"/>
      <c r="AG53" s="953"/>
      <c r="AH53" s="953"/>
      <c r="AI53" s="953"/>
      <c r="AJ53" s="953"/>
      <c r="AK53" s="953"/>
      <c r="AL53" s="953"/>
      <c r="AM53" s="953"/>
      <c r="AN53" s="953"/>
      <c r="AO53" s="953"/>
      <c r="AP53" s="953"/>
      <c r="AQ53" s="953"/>
      <c r="AR53" s="953"/>
      <c r="AS53" s="953"/>
      <c r="AT53" s="953"/>
      <c r="AU53" s="953"/>
      <c r="AV53" s="953"/>
      <c r="AW53" s="953"/>
      <c r="AX53" s="953"/>
      <c r="AY53" s="953"/>
      <c r="AZ53" s="953"/>
      <c r="BA53" s="953"/>
      <c r="BB53" s="953"/>
      <c r="BC53" s="953"/>
      <c r="BD53" s="953"/>
      <c r="BE53" s="953"/>
      <c r="BF53" s="953"/>
      <c r="BG53" s="953"/>
      <c r="BH53" s="953"/>
      <c r="BI53" s="953"/>
      <c r="BJ53" s="953"/>
      <c r="BK53" s="953"/>
      <c r="BL53" s="953"/>
      <c r="BM53" s="953"/>
      <c r="BN53" s="953"/>
      <c r="BO53" s="953"/>
      <c r="BP53" s="953"/>
      <c r="BQ53" s="953"/>
      <c r="BR53" s="953"/>
      <c r="BS53" s="953"/>
      <c r="BT53" s="953"/>
      <c r="BU53" s="953"/>
      <c r="BV53" s="953"/>
      <c r="BW53" s="953"/>
      <c r="BX53" s="953"/>
      <c r="BY53" s="953"/>
      <c r="BZ53" s="953"/>
      <c r="CA53" s="953"/>
      <c r="CB53" s="953"/>
      <c r="CC53" s="953"/>
      <c r="CD53" s="953"/>
      <c r="CE53" s="953"/>
      <c r="CF53" s="953"/>
      <c r="CG53" s="953"/>
      <c r="CH53" s="953"/>
      <c r="CI53" s="953"/>
      <c r="CJ53" s="953"/>
      <c r="CK53" s="953"/>
      <c r="CL53" s="953"/>
      <c r="CM53" s="953"/>
      <c r="CN53" s="953"/>
      <c r="CO53" s="953"/>
      <c r="CP53" s="953"/>
      <c r="CQ53" s="953"/>
      <c r="CR53" s="953"/>
      <c r="CS53" s="953"/>
    </row>
    <row r="54" spans="1:97" s="954" customFormat="1" ht="12.75">
      <c r="A54" s="73" t="s">
        <v>959</v>
      </c>
      <c r="B54" s="24"/>
      <c r="C54" s="24"/>
      <c r="D54" s="24"/>
      <c r="E54" s="967"/>
      <c r="F54" s="24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953"/>
      <c r="AF54" s="953"/>
      <c r="AG54" s="953"/>
      <c r="AH54" s="953"/>
      <c r="AI54" s="953"/>
      <c r="AJ54" s="953"/>
      <c r="AK54" s="953"/>
      <c r="AL54" s="953"/>
      <c r="AM54" s="953"/>
      <c r="AN54" s="953"/>
      <c r="AO54" s="953"/>
      <c r="AP54" s="953"/>
      <c r="AQ54" s="953"/>
      <c r="AR54" s="953"/>
      <c r="AS54" s="953"/>
      <c r="AT54" s="953"/>
      <c r="AU54" s="953"/>
      <c r="AV54" s="953"/>
      <c r="AW54" s="953"/>
      <c r="AX54" s="953"/>
      <c r="AY54" s="953"/>
      <c r="AZ54" s="953"/>
      <c r="BA54" s="953"/>
      <c r="BB54" s="953"/>
      <c r="BC54" s="953"/>
      <c r="BD54" s="953"/>
      <c r="BE54" s="953"/>
      <c r="BF54" s="953"/>
      <c r="BG54" s="953"/>
      <c r="BH54" s="953"/>
      <c r="BI54" s="953"/>
      <c r="BJ54" s="953"/>
      <c r="BK54" s="953"/>
      <c r="BL54" s="953"/>
      <c r="BM54" s="953"/>
      <c r="BN54" s="953"/>
      <c r="BO54" s="953"/>
      <c r="BP54" s="953"/>
      <c r="BQ54" s="953"/>
      <c r="BR54" s="953"/>
      <c r="BS54" s="953"/>
      <c r="BT54" s="953"/>
      <c r="BU54" s="953"/>
      <c r="BV54" s="953"/>
      <c r="BW54" s="953"/>
      <c r="BX54" s="953"/>
      <c r="BY54" s="953"/>
      <c r="BZ54" s="953"/>
      <c r="CA54" s="953"/>
      <c r="CB54" s="953"/>
      <c r="CC54" s="953"/>
      <c r="CD54" s="953"/>
      <c r="CE54" s="953"/>
      <c r="CF54" s="953"/>
      <c r="CG54" s="953"/>
      <c r="CH54" s="953"/>
      <c r="CI54" s="953"/>
      <c r="CJ54" s="953"/>
      <c r="CK54" s="953"/>
      <c r="CL54" s="953"/>
      <c r="CM54" s="953"/>
      <c r="CN54" s="953"/>
      <c r="CO54" s="953"/>
      <c r="CP54" s="953"/>
      <c r="CQ54" s="953"/>
      <c r="CR54" s="953"/>
      <c r="CS54" s="953"/>
    </row>
    <row r="55" spans="1:97" s="954" customFormat="1" ht="12.75">
      <c r="A55" s="485" t="s">
        <v>938</v>
      </c>
      <c r="B55" s="24">
        <v>12096569</v>
      </c>
      <c r="C55" s="24">
        <v>1559830</v>
      </c>
      <c r="D55" s="24">
        <v>1559830</v>
      </c>
      <c r="E55" s="967">
        <v>12.89481339708805</v>
      </c>
      <c r="F55" s="24">
        <v>162080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953"/>
      <c r="AF55" s="953"/>
      <c r="AG55" s="953"/>
      <c r="AH55" s="953"/>
      <c r="AI55" s="953"/>
      <c r="AJ55" s="953"/>
      <c r="AK55" s="953"/>
      <c r="AL55" s="953"/>
      <c r="AM55" s="953"/>
      <c r="AN55" s="953"/>
      <c r="AO55" s="953"/>
      <c r="AP55" s="953"/>
      <c r="AQ55" s="953"/>
      <c r="AR55" s="953"/>
      <c r="AS55" s="953"/>
      <c r="AT55" s="953"/>
      <c r="AU55" s="953"/>
      <c r="AV55" s="953"/>
      <c r="AW55" s="953"/>
      <c r="AX55" s="953"/>
      <c r="AY55" s="953"/>
      <c r="AZ55" s="953"/>
      <c r="BA55" s="953"/>
      <c r="BB55" s="953"/>
      <c r="BC55" s="953"/>
      <c r="BD55" s="953"/>
      <c r="BE55" s="953"/>
      <c r="BF55" s="953"/>
      <c r="BG55" s="953"/>
      <c r="BH55" s="953"/>
      <c r="BI55" s="953"/>
      <c r="BJ55" s="953"/>
      <c r="BK55" s="953"/>
      <c r="BL55" s="953"/>
      <c r="BM55" s="953"/>
      <c r="BN55" s="953"/>
      <c r="BO55" s="953"/>
      <c r="BP55" s="953"/>
      <c r="BQ55" s="953"/>
      <c r="BR55" s="953"/>
      <c r="BS55" s="953"/>
      <c r="BT55" s="953"/>
      <c r="BU55" s="953"/>
      <c r="BV55" s="953"/>
      <c r="BW55" s="953"/>
      <c r="BX55" s="953"/>
      <c r="BY55" s="953"/>
      <c r="BZ55" s="953"/>
      <c r="CA55" s="953"/>
      <c r="CB55" s="953"/>
      <c r="CC55" s="953"/>
      <c r="CD55" s="953"/>
      <c r="CE55" s="953"/>
      <c r="CF55" s="953"/>
      <c r="CG55" s="953"/>
      <c r="CH55" s="953"/>
      <c r="CI55" s="953"/>
      <c r="CJ55" s="953"/>
      <c r="CK55" s="953"/>
      <c r="CL55" s="953"/>
      <c r="CM55" s="953"/>
      <c r="CN55" s="953"/>
      <c r="CO55" s="953"/>
      <c r="CP55" s="953"/>
      <c r="CQ55" s="953"/>
      <c r="CR55" s="953"/>
      <c r="CS55" s="953"/>
    </row>
    <row r="56" spans="1:97" s="954" customFormat="1" ht="12.75">
      <c r="A56" s="485" t="s">
        <v>939</v>
      </c>
      <c r="B56" s="24">
        <v>3173200</v>
      </c>
      <c r="C56" s="24">
        <v>1559830</v>
      </c>
      <c r="D56" s="24">
        <v>1559830</v>
      </c>
      <c r="E56" s="967">
        <v>49.15637211647548</v>
      </c>
      <c r="F56" s="24">
        <v>162080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953"/>
      <c r="AF56" s="953"/>
      <c r="AG56" s="953"/>
      <c r="AH56" s="953"/>
      <c r="AI56" s="953"/>
      <c r="AJ56" s="953"/>
      <c r="AK56" s="953"/>
      <c r="AL56" s="953"/>
      <c r="AM56" s="953"/>
      <c r="AN56" s="953"/>
      <c r="AO56" s="953"/>
      <c r="AP56" s="953"/>
      <c r="AQ56" s="953"/>
      <c r="AR56" s="953"/>
      <c r="AS56" s="953"/>
      <c r="AT56" s="953"/>
      <c r="AU56" s="953"/>
      <c r="AV56" s="953"/>
      <c r="AW56" s="953"/>
      <c r="AX56" s="953"/>
      <c r="AY56" s="953"/>
      <c r="AZ56" s="953"/>
      <c r="BA56" s="953"/>
      <c r="BB56" s="953"/>
      <c r="BC56" s="953"/>
      <c r="BD56" s="953"/>
      <c r="BE56" s="953"/>
      <c r="BF56" s="953"/>
      <c r="BG56" s="953"/>
      <c r="BH56" s="953"/>
      <c r="BI56" s="953"/>
      <c r="BJ56" s="953"/>
      <c r="BK56" s="953"/>
      <c r="BL56" s="953"/>
      <c r="BM56" s="953"/>
      <c r="BN56" s="953"/>
      <c r="BO56" s="953"/>
      <c r="BP56" s="953"/>
      <c r="BQ56" s="953"/>
      <c r="BR56" s="953"/>
      <c r="BS56" s="953"/>
      <c r="BT56" s="953"/>
      <c r="BU56" s="953"/>
      <c r="BV56" s="953"/>
      <c r="BW56" s="953"/>
      <c r="BX56" s="953"/>
      <c r="BY56" s="953"/>
      <c r="BZ56" s="953"/>
      <c r="CA56" s="953"/>
      <c r="CB56" s="953"/>
      <c r="CC56" s="953"/>
      <c r="CD56" s="953"/>
      <c r="CE56" s="953"/>
      <c r="CF56" s="953"/>
      <c r="CG56" s="953"/>
      <c r="CH56" s="953"/>
      <c r="CI56" s="953"/>
      <c r="CJ56" s="953"/>
      <c r="CK56" s="953"/>
      <c r="CL56" s="953"/>
      <c r="CM56" s="953"/>
      <c r="CN56" s="953"/>
      <c r="CO56" s="953"/>
      <c r="CP56" s="953"/>
      <c r="CQ56" s="953"/>
      <c r="CR56" s="953"/>
      <c r="CS56" s="953"/>
    </row>
    <row r="57" spans="1:97" s="954" customFormat="1" ht="12.75">
      <c r="A57" s="485" t="s">
        <v>941</v>
      </c>
      <c r="B57" s="24">
        <v>8923369</v>
      </c>
      <c r="C57" s="24">
        <v>0</v>
      </c>
      <c r="D57" s="24">
        <v>0</v>
      </c>
      <c r="E57" s="967">
        <v>0</v>
      </c>
      <c r="F57" s="24">
        <v>0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953"/>
      <c r="AF57" s="953"/>
      <c r="AG57" s="953"/>
      <c r="AH57" s="953"/>
      <c r="AI57" s="953"/>
      <c r="AJ57" s="953"/>
      <c r="AK57" s="953"/>
      <c r="AL57" s="953"/>
      <c r="AM57" s="953"/>
      <c r="AN57" s="953"/>
      <c r="AO57" s="953"/>
      <c r="AP57" s="953"/>
      <c r="AQ57" s="953"/>
      <c r="AR57" s="953"/>
      <c r="AS57" s="953"/>
      <c r="AT57" s="953"/>
      <c r="AU57" s="953"/>
      <c r="AV57" s="953"/>
      <c r="AW57" s="953"/>
      <c r="AX57" s="953"/>
      <c r="AY57" s="953"/>
      <c r="AZ57" s="953"/>
      <c r="BA57" s="953"/>
      <c r="BB57" s="953"/>
      <c r="BC57" s="953"/>
      <c r="BD57" s="953"/>
      <c r="BE57" s="953"/>
      <c r="BF57" s="953"/>
      <c r="BG57" s="953"/>
      <c r="BH57" s="953"/>
      <c r="BI57" s="953"/>
      <c r="BJ57" s="953"/>
      <c r="BK57" s="953"/>
      <c r="BL57" s="953"/>
      <c r="BM57" s="953"/>
      <c r="BN57" s="953"/>
      <c r="BO57" s="953"/>
      <c r="BP57" s="953"/>
      <c r="BQ57" s="953"/>
      <c r="BR57" s="953"/>
      <c r="BS57" s="953"/>
      <c r="BT57" s="953"/>
      <c r="BU57" s="953"/>
      <c r="BV57" s="953"/>
      <c r="BW57" s="953"/>
      <c r="BX57" s="953"/>
      <c r="BY57" s="953"/>
      <c r="BZ57" s="953"/>
      <c r="CA57" s="953"/>
      <c r="CB57" s="953"/>
      <c r="CC57" s="953"/>
      <c r="CD57" s="953"/>
      <c r="CE57" s="953"/>
      <c r="CF57" s="953"/>
      <c r="CG57" s="953"/>
      <c r="CH57" s="953"/>
      <c r="CI57" s="953"/>
      <c r="CJ57" s="953"/>
      <c r="CK57" s="953"/>
      <c r="CL57" s="953"/>
      <c r="CM57" s="953"/>
      <c r="CN57" s="953"/>
      <c r="CO57" s="953"/>
      <c r="CP57" s="953"/>
      <c r="CQ57" s="953"/>
      <c r="CR57" s="953"/>
      <c r="CS57" s="953"/>
    </row>
    <row r="58" spans="1:97" s="954" customFormat="1" ht="12.75">
      <c r="A58" s="485" t="s">
        <v>942</v>
      </c>
      <c r="B58" s="24">
        <v>4646840</v>
      </c>
      <c r="C58" s="24">
        <v>1559830</v>
      </c>
      <c r="D58" s="24">
        <v>773728</v>
      </c>
      <c r="E58" s="967">
        <v>16.650627092820066</v>
      </c>
      <c r="F58" s="24">
        <v>200138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953"/>
      <c r="AF58" s="953"/>
      <c r="AG58" s="953"/>
      <c r="AH58" s="953"/>
      <c r="AI58" s="953"/>
      <c r="AJ58" s="953"/>
      <c r="AK58" s="953"/>
      <c r="AL58" s="953"/>
      <c r="AM58" s="953"/>
      <c r="AN58" s="953"/>
      <c r="AO58" s="953"/>
      <c r="AP58" s="953"/>
      <c r="AQ58" s="953"/>
      <c r="AR58" s="953"/>
      <c r="AS58" s="953"/>
      <c r="AT58" s="953"/>
      <c r="AU58" s="953"/>
      <c r="AV58" s="953"/>
      <c r="AW58" s="953"/>
      <c r="AX58" s="953"/>
      <c r="AY58" s="953"/>
      <c r="AZ58" s="953"/>
      <c r="BA58" s="953"/>
      <c r="BB58" s="953"/>
      <c r="BC58" s="953"/>
      <c r="BD58" s="953"/>
      <c r="BE58" s="953"/>
      <c r="BF58" s="953"/>
      <c r="BG58" s="953"/>
      <c r="BH58" s="953"/>
      <c r="BI58" s="953"/>
      <c r="BJ58" s="953"/>
      <c r="BK58" s="953"/>
      <c r="BL58" s="953"/>
      <c r="BM58" s="953"/>
      <c r="BN58" s="953"/>
      <c r="BO58" s="953"/>
      <c r="BP58" s="953"/>
      <c r="BQ58" s="953"/>
      <c r="BR58" s="953"/>
      <c r="BS58" s="953"/>
      <c r="BT58" s="953"/>
      <c r="BU58" s="953"/>
      <c r="BV58" s="953"/>
      <c r="BW58" s="953"/>
      <c r="BX58" s="953"/>
      <c r="BY58" s="953"/>
      <c r="BZ58" s="953"/>
      <c r="CA58" s="953"/>
      <c r="CB58" s="953"/>
      <c r="CC58" s="953"/>
      <c r="CD58" s="953"/>
      <c r="CE58" s="953"/>
      <c r="CF58" s="953"/>
      <c r="CG58" s="953"/>
      <c r="CH58" s="953"/>
      <c r="CI58" s="953"/>
      <c r="CJ58" s="953"/>
      <c r="CK58" s="953"/>
      <c r="CL58" s="953"/>
      <c r="CM58" s="953"/>
      <c r="CN58" s="953"/>
      <c r="CO58" s="953"/>
      <c r="CP58" s="953"/>
      <c r="CQ58" s="953"/>
      <c r="CR58" s="953"/>
      <c r="CS58" s="953"/>
    </row>
    <row r="59" spans="1:97" s="954" customFormat="1" ht="12.75">
      <c r="A59" s="485" t="s">
        <v>949</v>
      </c>
      <c r="B59" s="24">
        <v>4646840</v>
      </c>
      <c r="C59" s="24">
        <v>1559830</v>
      </c>
      <c r="D59" s="24">
        <v>773728</v>
      </c>
      <c r="E59" s="967">
        <v>16.650627092820066</v>
      </c>
      <c r="F59" s="24">
        <v>200138</v>
      </c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953"/>
      <c r="AF59" s="953"/>
      <c r="AG59" s="953"/>
      <c r="AH59" s="953"/>
      <c r="AI59" s="953"/>
      <c r="AJ59" s="953"/>
      <c r="AK59" s="953"/>
      <c r="AL59" s="953"/>
      <c r="AM59" s="953"/>
      <c r="AN59" s="953"/>
      <c r="AO59" s="953"/>
      <c r="AP59" s="953"/>
      <c r="AQ59" s="953"/>
      <c r="AR59" s="953"/>
      <c r="AS59" s="953"/>
      <c r="AT59" s="953"/>
      <c r="AU59" s="953"/>
      <c r="AV59" s="953"/>
      <c r="AW59" s="953"/>
      <c r="AX59" s="953"/>
      <c r="AY59" s="953"/>
      <c r="AZ59" s="953"/>
      <c r="BA59" s="953"/>
      <c r="BB59" s="953"/>
      <c r="BC59" s="953"/>
      <c r="BD59" s="953"/>
      <c r="BE59" s="953"/>
      <c r="BF59" s="953"/>
      <c r="BG59" s="953"/>
      <c r="BH59" s="953"/>
      <c r="BI59" s="953"/>
      <c r="BJ59" s="953"/>
      <c r="BK59" s="953"/>
      <c r="BL59" s="953"/>
      <c r="BM59" s="953"/>
      <c r="BN59" s="953"/>
      <c r="BO59" s="953"/>
      <c r="BP59" s="953"/>
      <c r="BQ59" s="953"/>
      <c r="BR59" s="953"/>
      <c r="BS59" s="953"/>
      <c r="BT59" s="953"/>
      <c r="BU59" s="953"/>
      <c r="BV59" s="953"/>
      <c r="BW59" s="953"/>
      <c r="BX59" s="953"/>
      <c r="BY59" s="953"/>
      <c r="BZ59" s="953"/>
      <c r="CA59" s="953"/>
      <c r="CB59" s="953"/>
      <c r="CC59" s="953"/>
      <c r="CD59" s="953"/>
      <c r="CE59" s="953"/>
      <c r="CF59" s="953"/>
      <c r="CG59" s="953"/>
      <c r="CH59" s="953"/>
      <c r="CI59" s="953"/>
      <c r="CJ59" s="953"/>
      <c r="CK59" s="953"/>
      <c r="CL59" s="953"/>
      <c r="CM59" s="953"/>
      <c r="CN59" s="953"/>
      <c r="CO59" s="953"/>
      <c r="CP59" s="953"/>
      <c r="CQ59" s="953"/>
      <c r="CR59" s="953"/>
      <c r="CS59" s="953"/>
    </row>
    <row r="60" spans="1:97" s="954" customFormat="1" ht="12.75">
      <c r="A60" s="485" t="s">
        <v>951</v>
      </c>
      <c r="B60" s="24">
        <v>4646840</v>
      </c>
      <c r="C60" s="24">
        <v>1559830</v>
      </c>
      <c r="D60" s="24">
        <v>773728</v>
      </c>
      <c r="E60" s="967">
        <v>16.650627092820066</v>
      </c>
      <c r="F60" s="24">
        <v>200138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953"/>
      <c r="AF60" s="953"/>
      <c r="AG60" s="953"/>
      <c r="AH60" s="953"/>
      <c r="AI60" s="953"/>
      <c r="AJ60" s="953"/>
      <c r="AK60" s="953"/>
      <c r="AL60" s="953"/>
      <c r="AM60" s="953"/>
      <c r="AN60" s="953"/>
      <c r="AO60" s="953"/>
      <c r="AP60" s="953"/>
      <c r="AQ60" s="953"/>
      <c r="AR60" s="953"/>
      <c r="AS60" s="953"/>
      <c r="AT60" s="953"/>
      <c r="AU60" s="953"/>
      <c r="AV60" s="953"/>
      <c r="AW60" s="953"/>
      <c r="AX60" s="953"/>
      <c r="AY60" s="953"/>
      <c r="AZ60" s="953"/>
      <c r="BA60" s="953"/>
      <c r="BB60" s="953"/>
      <c r="BC60" s="953"/>
      <c r="BD60" s="953"/>
      <c r="BE60" s="953"/>
      <c r="BF60" s="953"/>
      <c r="BG60" s="953"/>
      <c r="BH60" s="953"/>
      <c r="BI60" s="953"/>
      <c r="BJ60" s="953"/>
      <c r="BK60" s="953"/>
      <c r="BL60" s="953"/>
      <c r="BM60" s="953"/>
      <c r="BN60" s="953"/>
      <c r="BO60" s="953"/>
      <c r="BP60" s="953"/>
      <c r="BQ60" s="953"/>
      <c r="BR60" s="953"/>
      <c r="BS60" s="953"/>
      <c r="BT60" s="953"/>
      <c r="BU60" s="953"/>
      <c r="BV60" s="953"/>
      <c r="BW60" s="953"/>
      <c r="BX60" s="953"/>
      <c r="BY60" s="953"/>
      <c r="BZ60" s="953"/>
      <c r="CA60" s="953"/>
      <c r="CB60" s="953"/>
      <c r="CC60" s="953"/>
      <c r="CD60" s="953"/>
      <c r="CE60" s="953"/>
      <c r="CF60" s="953"/>
      <c r="CG60" s="953"/>
      <c r="CH60" s="953"/>
      <c r="CI60" s="953"/>
      <c r="CJ60" s="953"/>
      <c r="CK60" s="953"/>
      <c r="CL60" s="953"/>
      <c r="CM60" s="953"/>
      <c r="CN60" s="953"/>
      <c r="CO60" s="953"/>
      <c r="CP60" s="953"/>
      <c r="CQ60" s="953"/>
      <c r="CR60" s="953"/>
      <c r="CS60" s="953"/>
    </row>
    <row r="61" spans="1:97" s="954" customFormat="1" ht="12.75">
      <c r="A61" s="485" t="s">
        <v>952</v>
      </c>
      <c r="B61" s="24">
        <v>7449729</v>
      </c>
      <c r="C61" s="24">
        <v>0</v>
      </c>
      <c r="D61" s="24">
        <v>786102</v>
      </c>
      <c r="E61" s="967" t="s">
        <v>1187</v>
      </c>
      <c r="F61" s="24">
        <v>-38058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953"/>
      <c r="AF61" s="953"/>
      <c r="AG61" s="953"/>
      <c r="AH61" s="953"/>
      <c r="AI61" s="953"/>
      <c r="AJ61" s="953"/>
      <c r="AK61" s="953"/>
      <c r="AL61" s="953"/>
      <c r="AM61" s="953"/>
      <c r="AN61" s="953"/>
      <c r="AO61" s="953"/>
      <c r="AP61" s="953"/>
      <c r="AQ61" s="953"/>
      <c r="AR61" s="953"/>
      <c r="AS61" s="953"/>
      <c r="AT61" s="953"/>
      <c r="AU61" s="953"/>
      <c r="AV61" s="953"/>
      <c r="AW61" s="953"/>
      <c r="AX61" s="953"/>
      <c r="AY61" s="953"/>
      <c r="AZ61" s="953"/>
      <c r="BA61" s="953"/>
      <c r="BB61" s="953"/>
      <c r="BC61" s="953"/>
      <c r="BD61" s="953"/>
      <c r="BE61" s="953"/>
      <c r="BF61" s="953"/>
      <c r="BG61" s="953"/>
      <c r="BH61" s="953"/>
      <c r="BI61" s="953"/>
      <c r="BJ61" s="953"/>
      <c r="BK61" s="953"/>
      <c r="BL61" s="953"/>
      <c r="BM61" s="953"/>
      <c r="BN61" s="953"/>
      <c r="BO61" s="953"/>
      <c r="BP61" s="953"/>
      <c r="BQ61" s="953"/>
      <c r="BR61" s="953"/>
      <c r="BS61" s="953"/>
      <c r="BT61" s="953"/>
      <c r="BU61" s="953"/>
      <c r="BV61" s="953"/>
      <c r="BW61" s="953"/>
      <c r="BX61" s="953"/>
      <c r="BY61" s="953"/>
      <c r="BZ61" s="953"/>
      <c r="CA61" s="953"/>
      <c r="CB61" s="953"/>
      <c r="CC61" s="953"/>
      <c r="CD61" s="953"/>
      <c r="CE61" s="953"/>
      <c r="CF61" s="953"/>
      <c r="CG61" s="953"/>
      <c r="CH61" s="953"/>
      <c r="CI61" s="953"/>
      <c r="CJ61" s="953"/>
      <c r="CK61" s="953"/>
      <c r="CL61" s="953"/>
      <c r="CM61" s="953"/>
      <c r="CN61" s="953"/>
      <c r="CO61" s="953"/>
      <c r="CP61" s="953"/>
      <c r="CQ61" s="953"/>
      <c r="CR61" s="953"/>
      <c r="CS61" s="953"/>
    </row>
    <row r="62" spans="1:97" s="972" customFormat="1" ht="25.5">
      <c r="A62" s="423" t="s">
        <v>953</v>
      </c>
      <c r="B62" s="24">
        <v>-7449729</v>
      </c>
      <c r="C62" s="24">
        <v>0</v>
      </c>
      <c r="D62" s="24">
        <v>0</v>
      </c>
      <c r="E62" s="967" t="s">
        <v>1187</v>
      </c>
      <c r="F62" s="24">
        <v>0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971"/>
      <c r="AF62" s="971"/>
      <c r="AG62" s="971"/>
      <c r="AH62" s="971"/>
      <c r="AI62" s="971"/>
      <c r="AJ62" s="971"/>
      <c r="AK62" s="971"/>
      <c r="AL62" s="971"/>
      <c r="AM62" s="971"/>
      <c r="AN62" s="971"/>
      <c r="AO62" s="971"/>
      <c r="AP62" s="971"/>
      <c r="AQ62" s="971"/>
      <c r="AR62" s="971"/>
      <c r="AS62" s="971"/>
      <c r="AT62" s="971"/>
      <c r="AU62" s="971"/>
      <c r="AV62" s="971"/>
      <c r="AW62" s="971"/>
      <c r="AX62" s="971"/>
      <c r="AY62" s="971"/>
      <c r="AZ62" s="971"/>
      <c r="BA62" s="971"/>
      <c r="BB62" s="971"/>
      <c r="BC62" s="971"/>
      <c r="BD62" s="971"/>
      <c r="BE62" s="971"/>
      <c r="BF62" s="971"/>
      <c r="BG62" s="971"/>
      <c r="BH62" s="971"/>
      <c r="BI62" s="971"/>
      <c r="BJ62" s="971"/>
      <c r="BK62" s="971"/>
      <c r="BL62" s="971"/>
      <c r="BM62" s="971"/>
      <c r="BN62" s="971"/>
      <c r="BO62" s="971"/>
      <c r="BP62" s="971"/>
      <c r="BQ62" s="971"/>
      <c r="BR62" s="971"/>
      <c r="BS62" s="971"/>
      <c r="BT62" s="971"/>
      <c r="BU62" s="971"/>
      <c r="BV62" s="971"/>
      <c r="BW62" s="971"/>
      <c r="BX62" s="971"/>
      <c r="BY62" s="971"/>
      <c r="BZ62" s="971"/>
      <c r="CA62" s="971"/>
      <c r="CB62" s="971"/>
      <c r="CC62" s="971"/>
      <c r="CD62" s="971"/>
      <c r="CE62" s="971"/>
      <c r="CF62" s="971"/>
      <c r="CG62" s="971"/>
      <c r="CH62" s="971"/>
      <c r="CI62" s="971"/>
      <c r="CJ62" s="971"/>
      <c r="CK62" s="971"/>
      <c r="CL62" s="971"/>
      <c r="CM62" s="971"/>
      <c r="CN62" s="971"/>
      <c r="CO62" s="971"/>
      <c r="CP62" s="971"/>
      <c r="CQ62" s="971"/>
      <c r="CR62" s="971"/>
      <c r="CS62" s="971"/>
    </row>
    <row r="63" spans="1:97" s="972" customFormat="1" ht="12.75">
      <c r="A63" s="423" t="s">
        <v>960</v>
      </c>
      <c r="B63" s="82"/>
      <c r="C63" s="82"/>
      <c r="D63" s="82"/>
      <c r="E63" s="426"/>
      <c r="F63" s="82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971"/>
      <c r="AF63" s="971"/>
      <c r="AG63" s="971"/>
      <c r="AH63" s="971"/>
      <c r="AI63" s="971"/>
      <c r="AJ63" s="971"/>
      <c r="AK63" s="971"/>
      <c r="AL63" s="971"/>
      <c r="AM63" s="971"/>
      <c r="AN63" s="971"/>
      <c r="AO63" s="971"/>
      <c r="AP63" s="971"/>
      <c r="AQ63" s="971"/>
      <c r="AR63" s="971"/>
      <c r="AS63" s="971"/>
      <c r="AT63" s="971"/>
      <c r="AU63" s="971"/>
      <c r="AV63" s="971"/>
      <c r="AW63" s="971"/>
      <c r="AX63" s="971"/>
      <c r="AY63" s="971"/>
      <c r="AZ63" s="971"/>
      <c r="BA63" s="971"/>
      <c r="BB63" s="971"/>
      <c r="BC63" s="971"/>
      <c r="BD63" s="971"/>
      <c r="BE63" s="971"/>
      <c r="BF63" s="971"/>
      <c r="BG63" s="971"/>
      <c r="BH63" s="971"/>
      <c r="BI63" s="971"/>
      <c r="BJ63" s="971"/>
      <c r="BK63" s="971"/>
      <c r="BL63" s="971"/>
      <c r="BM63" s="971"/>
      <c r="BN63" s="971"/>
      <c r="BO63" s="971"/>
      <c r="BP63" s="971"/>
      <c r="BQ63" s="971"/>
      <c r="BR63" s="971"/>
      <c r="BS63" s="971"/>
      <c r="BT63" s="971"/>
      <c r="BU63" s="971"/>
      <c r="BV63" s="971"/>
      <c r="BW63" s="971"/>
      <c r="BX63" s="971"/>
      <c r="BY63" s="971"/>
      <c r="BZ63" s="971"/>
      <c r="CA63" s="971"/>
      <c r="CB63" s="971"/>
      <c r="CC63" s="971"/>
      <c r="CD63" s="971"/>
      <c r="CE63" s="971"/>
      <c r="CF63" s="971"/>
      <c r="CG63" s="971"/>
      <c r="CH63" s="971"/>
      <c r="CI63" s="971"/>
      <c r="CJ63" s="971"/>
      <c r="CK63" s="971"/>
      <c r="CL63" s="971"/>
      <c r="CM63" s="971"/>
      <c r="CN63" s="971"/>
      <c r="CO63" s="971"/>
      <c r="CP63" s="971"/>
      <c r="CQ63" s="971"/>
      <c r="CR63" s="971"/>
      <c r="CS63" s="971"/>
    </row>
    <row r="64" spans="1:97" s="954" customFormat="1" ht="12.75">
      <c r="A64" s="73" t="s">
        <v>961</v>
      </c>
      <c r="B64" s="82"/>
      <c r="C64" s="82"/>
      <c r="D64" s="82"/>
      <c r="E64" s="426"/>
      <c r="F64" s="82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953"/>
      <c r="AF64" s="953"/>
      <c r="AG64" s="953"/>
      <c r="AH64" s="953"/>
      <c r="AI64" s="953"/>
      <c r="AJ64" s="953"/>
      <c r="AK64" s="953"/>
      <c r="AL64" s="953"/>
      <c r="AM64" s="953"/>
      <c r="AN64" s="953"/>
      <c r="AO64" s="953"/>
      <c r="AP64" s="953"/>
      <c r="AQ64" s="953"/>
      <c r="AR64" s="953"/>
      <c r="AS64" s="953"/>
      <c r="AT64" s="953"/>
      <c r="AU64" s="953"/>
      <c r="AV64" s="953"/>
      <c r="AW64" s="953"/>
      <c r="AX64" s="953"/>
      <c r="AY64" s="953"/>
      <c r="AZ64" s="953"/>
      <c r="BA64" s="953"/>
      <c r="BB64" s="953"/>
      <c r="BC64" s="953"/>
      <c r="BD64" s="953"/>
      <c r="BE64" s="953"/>
      <c r="BF64" s="953"/>
      <c r="BG64" s="953"/>
      <c r="BH64" s="953"/>
      <c r="BI64" s="953"/>
      <c r="BJ64" s="953"/>
      <c r="BK64" s="953"/>
      <c r="BL64" s="953"/>
      <c r="BM64" s="953"/>
      <c r="BN64" s="953"/>
      <c r="BO64" s="953"/>
      <c r="BP64" s="953"/>
      <c r="BQ64" s="953"/>
      <c r="BR64" s="953"/>
      <c r="BS64" s="953"/>
      <c r="BT64" s="953"/>
      <c r="BU64" s="953"/>
      <c r="BV64" s="953"/>
      <c r="BW64" s="953"/>
      <c r="BX64" s="953"/>
      <c r="BY64" s="953"/>
      <c r="BZ64" s="953"/>
      <c r="CA64" s="953"/>
      <c r="CB64" s="953"/>
      <c r="CC64" s="953"/>
      <c r="CD64" s="953"/>
      <c r="CE64" s="953"/>
      <c r="CF64" s="953"/>
      <c r="CG64" s="953"/>
      <c r="CH64" s="953"/>
      <c r="CI64" s="953"/>
      <c r="CJ64" s="953"/>
      <c r="CK64" s="953"/>
      <c r="CL64" s="953"/>
      <c r="CM64" s="953"/>
      <c r="CN64" s="953"/>
      <c r="CO64" s="953"/>
      <c r="CP64" s="953"/>
      <c r="CQ64" s="953"/>
      <c r="CR64" s="953"/>
      <c r="CS64" s="953"/>
    </row>
    <row r="65" spans="1:97" s="973" customFormat="1" ht="12.75">
      <c r="A65" s="69" t="s">
        <v>938</v>
      </c>
      <c r="B65" s="82">
        <v>1228069</v>
      </c>
      <c r="C65" s="82">
        <v>678634</v>
      </c>
      <c r="D65" s="82">
        <v>90162</v>
      </c>
      <c r="E65" s="426">
        <v>7.34176988426546</v>
      </c>
      <c r="F65" s="82">
        <v>30054</v>
      </c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971"/>
      <c r="AF65" s="971"/>
      <c r="AG65" s="971"/>
      <c r="AH65" s="971"/>
      <c r="AI65" s="971"/>
      <c r="AJ65" s="971"/>
      <c r="AK65" s="971"/>
      <c r="AL65" s="971"/>
      <c r="AM65" s="971"/>
      <c r="AN65" s="971"/>
      <c r="AO65" s="971"/>
      <c r="AP65" s="971"/>
      <c r="AQ65" s="971"/>
      <c r="AR65" s="971"/>
      <c r="AS65" s="971"/>
      <c r="AT65" s="971"/>
      <c r="AU65" s="971"/>
      <c r="AV65" s="971"/>
      <c r="AW65" s="971"/>
      <c r="AX65" s="971"/>
      <c r="AY65" s="971"/>
      <c r="AZ65" s="971"/>
      <c r="BA65" s="971"/>
      <c r="BB65" s="971"/>
      <c r="BC65" s="971"/>
      <c r="BD65" s="971"/>
      <c r="BE65" s="971"/>
      <c r="BF65" s="971"/>
      <c r="BG65" s="971"/>
      <c r="BH65" s="971"/>
      <c r="BI65" s="971"/>
      <c r="BJ65" s="971"/>
      <c r="BK65" s="971"/>
      <c r="BL65" s="971"/>
      <c r="BM65" s="971"/>
      <c r="BN65" s="971"/>
      <c r="BO65" s="971"/>
      <c r="BP65" s="971"/>
      <c r="BQ65" s="971"/>
      <c r="BR65" s="971"/>
      <c r="BS65" s="971"/>
      <c r="BT65" s="971"/>
      <c r="BU65" s="971"/>
      <c r="BV65" s="971"/>
      <c r="BW65" s="971"/>
      <c r="BX65" s="971"/>
      <c r="BY65" s="971"/>
      <c r="BZ65" s="971"/>
      <c r="CA65" s="971"/>
      <c r="CB65" s="971"/>
      <c r="CC65" s="971"/>
      <c r="CD65" s="971"/>
      <c r="CE65" s="971"/>
      <c r="CF65" s="971"/>
      <c r="CG65" s="971"/>
      <c r="CH65" s="971"/>
      <c r="CI65" s="971"/>
      <c r="CJ65" s="971"/>
      <c r="CK65" s="971"/>
      <c r="CL65" s="971"/>
      <c r="CM65" s="971"/>
      <c r="CN65" s="971"/>
      <c r="CO65" s="971"/>
      <c r="CP65" s="971"/>
      <c r="CQ65" s="971"/>
      <c r="CR65" s="971"/>
      <c r="CS65" s="971"/>
    </row>
    <row r="66" spans="1:97" s="973" customFormat="1" ht="12.75">
      <c r="A66" s="69" t="s">
        <v>939</v>
      </c>
      <c r="B66" s="82">
        <v>218225</v>
      </c>
      <c r="C66" s="82">
        <v>90162</v>
      </c>
      <c r="D66" s="82">
        <v>90162</v>
      </c>
      <c r="E66" s="426">
        <v>41.31607286057968</v>
      </c>
      <c r="F66" s="82">
        <v>30054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971"/>
      <c r="AF66" s="971"/>
      <c r="AG66" s="971"/>
      <c r="AH66" s="971"/>
      <c r="AI66" s="971"/>
      <c r="AJ66" s="971"/>
      <c r="AK66" s="971"/>
      <c r="AL66" s="971"/>
      <c r="AM66" s="971"/>
      <c r="AN66" s="971"/>
      <c r="AO66" s="971"/>
      <c r="AP66" s="971"/>
      <c r="AQ66" s="971"/>
      <c r="AR66" s="971"/>
      <c r="AS66" s="971"/>
      <c r="AT66" s="971"/>
      <c r="AU66" s="971"/>
      <c r="AV66" s="971"/>
      <c r="AW66" s="971"/>
      <c r="AX66" s="971"/>
      <c r="AY66" s="971"/>
      <c r="AZ66" s="971"/>
      <c r="BA66" s="971"/>
      <c r="BB66" s="971"/>
      <c r="BC66" s="971"/>
      <c r="BD66" s="971"/>
      <c r="BE66" s="971"/>
      <c r="BF66" s="971"/>
      <c r="BG66" s="971"/>
      <c r="BH66" s="971"/>
      <c r="BI66" s="971"/>
      <c r="BJ66" s="971"/>
      <c r="BK66" s="971"/>
      <c r="BL66" s="971"/>
      <c r="BM66" s="971"/>
      <c r="BN66" s="971"/>
      <c r="BO66" s="971"/>
      <c r="BP66" s="971"/>
      <c r="BQ66" s="971"/>
      <c r="BR66" s="971"/>
      <c r="BS66" s="971"/>
      <c r="BT66" s="971"/>
      <c r="BU66" s="971"/>
      <c r="BV66" s="971"/>
      <c r="BW66" s="971"/>
      <c r="BX66" s="971"/>
      <c r="BY66" s="971"/>
      <c r="BZ66" s="971"/>
      <c r="CA66" s="971"/>
      <c r="CB66" s="971"/>
      <c r="CC66" s="971"/>
      <c r="CD66" s="971"/>
      <c r="CE66" s="971"/>
      <c r="CF66" s="971"/>
      <c r="CG66" s="971"/>
      <c r="CH66" s="971"/>
      <c r="CI66" s="971"/>
      <c r="CJ66" s="971"/>
      <c r="CK66" s="971"/>
      <c r="CL66" s="971"/>
      <c r="CM66" s="971"/>
      <c r="CN66" s="971"/>
      <c r="CO66" s="971"/>
      <c r="CP66" s="971"/>
      <c r="CQ66" s="971"/>
      <c r="CR66" s="971"/>
      <c r="CS66" s="971"/>
    </row>
    <row r="67" spans="1:97" s="973" customFormat="1" ht="12.75">
      <c r="A67" s="69" t="s">
        <v>962</v>
      </c>
      <c r="B67" s="82">
        <v>1009844</v>
      </c>
      <c r="C67" s="82">
        <v>588472</v>
      </c>
      <c r="D67" s="82">
        <v>0</v>
      </c>
      <c r="E67" s="426">
        <v>0</v>
      </c>
      <c r="F67" s="82">
        <v>0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971"/>
      <c r="AF67" s="971"/>
      <c r="AG67" s="971"/>
      <c r="AH67" s="971"/>
      <c r="AI67" s="971"/>
      <c r="AJ67" s="971"/>
      <c r="AK67" s="971"/>
      <c r="AL67" s="971"/>
      <c r="AM67" s="971"/>
      <c r="AN67" s="971"/>
      <c r="AO67" s="971"/>
      <c r="AP67" s="971"/>
      <c r="AQ67" s="971"/>
      <c r="AR67" s="971"/>
      <c r="AS67" s="971"/>
      <c r="AT67" s="971"/>
      <c r="AU67" s="971"/>
      <c r="AV67" s="971"/>
      <c r="AW67" s="971"/>
      <c r="AX67" s="971"/>
      <c r="AY67" s="971"/>
      <c r="AZ67" s="971"/>
      <c r="BA67" s="971"/>
      <c r="BB67" s="971"/>
      <c r="BC67" s="971"/>
      <c r="BD67" s="971"/>
      <c r="BE67" s="971"/>
      <c r="BF67" s="971"/>
      <c r="BG67" s="971"/>
      <c r="BH67" s="971"/>
      <c r="BI67" s="971"/>
      <c r="BJ67" s="971"/>
      <c r="BK67" s="971"/>
      <c r="BL67" s="971"/>
      <c r="BM67" s="971"/>
      <c r="BN67" s="971"/>
      <c r="BO67" s="971"/>
      <c r="BP67" s="971"/>
      <c r="BQ67" s="971"/>
      <c r="BR67" s="971"/>
      <c r="BS67" s="971"/>
      <c r="BT67" s="971"/>
      <c r="BU67" s="971"/>
      <c r="BV67" s="971"/>
      <c r="BW67" s="971"/>
      <c r="BX67" s="971"/>
      <c r="BY67" s="971"/>
      <c r="BZ67" s="971"/>
      <c r="CA67" s="971"/>
      <c r="CB67" s="971"/>
      <c r="CC67" s="971"/>
      <c r="CD67" s="971"/>
      <c r="CE67" s="971"/>
      <c r="CF67" s="971"/>
      <c r="CG67" s="971"/>
      <c r="CH67" s="971"/>
      <c r="CI67" s="971"/>
      <c r="CJ67" s="971"/>
      <c r="CK67" s="971"/>
      <c r="CL67" s="971"/>
      <c r="CM67" s="971"/>
      <c r="CN67" s="971"/>
      <c r="CO67" s="971"/>
      <c r="CP67" s="971"/>
      <c r="CQ67" s="971"/>
      <c r="CR67" s="971"/>
      <c r="CS67" s="971"/>
    </row>
    <row r="68" spans="1:97" s="973" customFormat="1" ht="12.75">
      <c r="A68" s="69" t="s">
        <v>942</v>
      </c>
      <c r="B68" s="82">
        <v>1228069</v>
      </c>
      <c r="C68" s="82">
        <v>678634</v>
      </c>
      <c r="D68" s="82">
        <v>0</v>
      </c>
      <c r="E68" s="426">
        <v>0</v>
      </c>
      <c r="F68" s="82">
        <v>0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971"/>
      <c r="AF68" s="971"/>
      <c r="AG68" s="971"/>
      <c r="AH68" s="971"/>
      <c r="AI68" s="971"/>
      <c r="AJ68" s="971"/>
      <c r="AK68" s="971"/>
      <c r="AL68" s="971"/>
      <c r="AM68" s="971"/>
      <c r="AN68" s="971"/>
      <c r="AO68" s="971"/>
      <c r="AP68" s="971"/>
      <c r="AQ68" s="971"/>
      <c r="AR68" s="971"/>
      <c r="AS68" s="971"/>
      <c r="AT68" s="971"/>
      <c r="AU68" s="971"/>
      <c r="AV68" s="971"/>
      <c r="AW68" s="971"/>
      <c r="AX68" s="971"/>
      <c r="AY68" s="971"/>
      <c r="AZ68" s="971"/>
      <c r="BA68" s="971"/>
      <c r="BB68" s="971"/>
      <c r="BC68" s="971"/>
      <c r="BD68" s="971"/>
      <c r="BE68" s="971"/>
      <c r="BF68" s="971"/>
      <c r="BG68" s="971"/>
      <c r="BH68" s="971"/>
      <c r="BI68" s="971"/>
      <c r="BJ68" s="971"/>
      <c r="BK68" s="971"/>
      <c r="BL68" s="971"/>
      <c r="BM68" s="971"/>
      <c r="BN68" s="971"/>
      <c r="BO68" s="971"/>
      <c r="BP68" s="971"/>
      <c r="BQ68" s="971"/>
      <c r="BR68" s="971"/>
      <c r="BS68" s="971"/>
      <c r="BT68" s="971"/>
      <c r="BU68" s="971"/>
      <c r="BV68" s="971"/>
      <c r="BW68" s="971"/>
      <c r="BX68" s="971"/>
      <c r="BY68" s="971"/>
      <c r="BZ68" s="971"/>
      <c r="CA68" s="971"/>
      <c r="CB68" s="971"/>
      <c r="CC68" s="971"/>
      <c r="CD68" s="971"/>
      <c r="CE68" s="971"/>
      <c r="CF68" s="971"/>
      <c r="CG68" s="971"/>
      <c r="CH68" s="971"/>
      <c r="CI68" s="971"/>
      <c r="CJ68" s="971"/>
      <c r="CK68" s="971"/>
      <c r="CL68" s="971"/>
      <c r="CM68" s="971"/>
      <c r="CN68" s="971"/>
      <c r="CO68" s="971"/>
      <c r="CP68" s="971"/>
      <c r="CQ68" s="971"/>
      <c r="CR68" s="971"/>
      <c r="CS68" s="971"/>
    </row>
    <row r="69" spans="1:97" s="974" customFormat="1" ht="12.75">
      <c r="A69" s="69" t="s">
        <v>943</v>
      </c>
      <c r="B69" s="82">
        <v>725736</v>
      </c>
      <c r="C69" s="82">
        <v>356254</v>
      </c>
      <c r="D69" s="82">
        <v>0</v>
      </c>
      <c r="E69" s="426">
        <v>0</v>
      </c>
      <c r="F69" s="82">
        <v>0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971"/>
      <c r="AF69" s="971"/>
      <c r="AG69" s="971"/>
      <c r="AH69" s="971"/>
      <c r="AI69" s="971"/>
      <c r="AJ69" s="971"/>
      <c r="AK69" s="971"/>
      <c r="AL69" s="971"/>
      <c r="AM69" s="971"/>
      <c r="AN69" s="971"/>
      <c r="AO69" s="971"/>
      <c r="AP69" s="971"/>
      <c r="AQ69" s="971"/>
      <c r="AR69" s="971"/>
      <c r="AS69" s="971"/>
      <c r="AT69" s="971"/>
      <c r="AU69" s="971"/>
      <c r="AV69" s="971"/>
      <c r="AW69" s="971"/>
      <c r="AX69" s="971"/>
      <c r="AY69" s="971"/>
      <c r="AZ69" s="971"/>
      <c r="BA69" s="971"/>
      <c r="BB69" s="971"/>
      <c r="BC69" s="971"/>
      <c r="BD69" s="971"/>
      <c r="BE69" s="971"/>
      <c r="BF69" s="971"/>
      <c r="BG69" s="971"/>
      <c r="BH69" s="971"/>
      <c r="BI69" s="971"/>
      <c r="BJ69" s="971"/>
      <c r="BK69" s="971"/>
      <c r="BL69" s="971"/>
      <c r="BM69" s="971"/>
      <c r="BN69" s="971"/>
      <c r="BO69" s="971"/>
      <c r="BP69" s="971"/>
      <c r="BQ69" s="971"/>
      <c r="BR69" s="971"/>
      <c r="BS69" s="971"/>
      <c r="BT69" s="971"/>
      <c r="BU69" s="971"/>
      <c r="BV69" s="971"/>
      <c r="BW69" s="971"/>
      <c r="BX69" s="971"/>
      <c r="BY69" s="971"/>
      <c r="BZ69" s="971"/>
      <c r="CA69" s="971"/>
      <c r="CB69" s="971"/>
      <c r="CC69" s="971"/>
      <c r="CD69" s="971"/>
      <c r="CE69" s="971"/>
      <c r="CF69" s="971"/>
      <c r="CG69" s="971"/>
      <c r="CH69" s="971"/>
      <c r="CI69" s="971"/>
      <c r="CJ69" s="971"/>
      <c r="CK69" s="971"/>
      <c r="CL69" s="971"/>
      <c r="CM69" s="971"/>
      <c r="CN69" s="971"/>
      <c r="CO69" s="971"/>
      <c r="CP69" s="971"/>
      <c r="CQ69" s="971"/>
      <c r="CR69" s="971"/>
      <c r="CS69" s="971"/>
    </row>
    <row r="70" spans="1:97" s="972" customFormat="1" ht="12.75">
      <c r="A70" s="69" t="s">
        <v>963</v>
      </c>
      <c r="B70" s="82">
        <v>725736</v>
      </c>
      <c r="C70" s="82">
        <v>356254</v>
      </c>
      <c r="D70" s="82">
        <v>0</v>
      </c>
      <c r="E70" s="426">
        <v>0</v>
      </c>
      <c r="F70" s="82">
        <v>0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971"/>
      <c r="AF70" s="971"/>
      <c r="AG70" s="971"/>
      <c r="AH70" s="971"/>
      <c r="AI70" s="971"/>
      <c r="AJ70" s="971"/>
      <c r="AK70" s="971"/>
      <c r="AL70" s="971"/>
      <c r="AM70" s="971"/>
      <c r="AN70" s="971"/>
      <c r="AO70" s="971"/>
      <c r="AP70" s="971"/>
      <c r="AQ70" s="971"/>
      <c r="AR70" s="971"/>
      <c r="AS70" s="971"/>
      <c r="AT70" s="971"/>
      <c r="AU70" s="971"/>
      <c r="AV70" s="971"/>
      <c r="AW70" s="971"/>
      <c r="AX70" s="971"/>
      <c r="AY70" s="971"/>
      <c r="AZ70" s="971"/>
      <c r="BA70" s="971"/>
      <c r="BB70" s="971"/>
      <c r="BC70" s="971"/>
      <c r="BD70" s="971"/>
      <c r="BE70" s="971"/>
      <c r="BF70" s="971"/>
      <c r="BG70" s="971"/>
      <c r="BH70" s="971"/>
      <c r="BI70" s="971"/>
      <c r="BJ70" s="971"/>
      <c r="BK70" s="971"/>
      <c r="BL70" s="971"/>
      <c r="BM70" s="971"/>
      <c r="BN70" s="971"/>
      <c r="BO70" s="971"/>
      <c r="BP70" s="971"/>
      <c r="BQ70" s="971"/>
      <c r="BR70" s="971"/>
      <c r="BS70" s="971"/>
      <c r="BT70" s="971"/>
      <c r="BU70" s="971"/>
      <c r="BV70" s="971"/>
      <c r="BW70" s="971"/>
      <c r="BX70" s="971"/>
      <c r="BY70" s="971"/>
      <c r="BZ70" s="971"/>
      <c r="CA70" s="971"/>
      <c r="CB70" s="971"/>
      <c r="CC70" s="971"/>
      <c r="CD70" s="971"/>
      <c r="CE70" s="971"/>
      <c r="CF70" s="971"/>
      <c r="CG70" s="971"/>
      <c r="CH70" s="971"/>
      <c r="CI70" s="971"/>
      <c r="CJ70" s="971"/>
      <c r="CK70" s="971"/>
      <c r="CL70" s="971"/>
      <c r="CM70" s="971"/>
      <c r="CN70" s="971"/>
      <c r="CO70" s="971"/>
      <c r="CP70" s="971"/>
      <c r="CQ70" s="971"/>
      <c r="CR70" s="971"/>
      <c r="CS70" s="971"/>
    </row>
    <row r="71" spans="1:97" s="972" customFormat="1" ht="12.75">
      <c r="A71" s="69" t="s">
        <v>949</v>
      </c>
      <c r="B71" s="82">
        <v>502333</v>
      </c>
      <c r="C71" s="82">
        <v>322380</v>
      </c>
      <c r="D71" s="82">
        <v>0</v>
      </c>
      <c r="E71" s="426">
        <v>0</v>
      </c>
      <c r="F71" s="82"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971"/>
      <c r="AF71" s="971"/>
      <c r="AG71" s="971"/>
      <c r="AH71" s="971"/>
      <c r="AI71" s="971"/>
      <c r="AJ71" s="971"/>
      <c r="AK71" s="971"/>
      <c r="AL71" s="971"/>
      <c r="AM71" s="971"/>
      <c r="AN71" s="971"/>
      <c r="AO71" s="971"/>
      <c r="AP71" s="971"/>
      <c r="AQ71" s="971"/>
      <c r="AR71" s="971"/>
      <c r="AS71" s="971"/>
      <c r="AT71" s="971"/>
      <c r="AU71" s="971"/>
      <c r="AV71" s="971"/>
      <c r="AW71" s="971"/>
      <c r="AX71" s="971"/>
      <c r="AY71" s="971"/>
      <c r="AZ71" s="971"/>
      <c r="BA71" s="971"/>
      <c r="BB71" s="971"/>
      <c r="BC71" s="971"/>
      <c r="BD71" s="971"/>
      <c r="BE71" s="971"/>
      <c r="BF71" s="971"/>
      <c r="BG71" s="971"/>
      <c r="BH71" s="971"/>
      <c r="BI71" s="971"/>
      <c r="BJ71" s="971"/>
      <c r="BK71" s="971"/>
      <c r="BL71" s="971"/>
      <c r="BM71" s="971"/>
      <c r="BN71" s="971"/>
      <c r="BO71" s="971"/>
      <c r="BP71" s="971"/>
      <c r="BQ71" s="971"/>
      <c r="BR71" s="971"/>
      <c r="BS71" s="971"/>
      <c r="BT71" s="971"/>
      <c r="BU71" s="971"/>
      <c r="BV71" s="971"/>
      <c r="BW71" s="971"/>
      <c r="BX71" s="971"/>
      <c r="BY71" s="971"/>
      <c r="BZ71" s="971"/>
      <c r="CA71" s="971"/>
      <c r="CB71" s="971"/>
      <c r="CC71" s="971"/>
      <c r="CD71" s="971"/>
      <c r="CE71" s="971"/>
      <c r="CF71" s="971"/>
      <c r="CG71" s="971"/>
      <c r="CH71" s="971"/>
      <c r="CI71" s="971"/>
      <c r="CJ71" s="971"/>
      <c r="CK71" s="971"/>
      <c r="CL71" s="971"/>
      <c r="CM71" s="971"/>
      <c r="CN71" s="971"/>
      <c r="CO71" s="971"/>
      <c r="CP71" s="971"/>
      <c r="CQ71" s="971"/>
      <c r="CR71" s="971"/>
      <c r="CS71" s="971"/>
    </row>
    <row r="72" spans="1:97" s="972" customFormat="1" ht="12.75">
      <c r="A72" s="69" t="s">
        <v>950</v>
      </c>
      <c r="B72" s="82">
        <v>502333</v>
      </c>
      <c r="C72" s="82">
        <v>322380</v>
      </c>
      <c r="D72" s="82">
        <v>0</v>
      </c>
      <c r="E72" s="426">
        <v>0</v>
      </c>
      <c r="F72" s="82">
        <v>0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971"/>
      <c r="AF72" s="971"/>
      <c r="AG72" s="971"/>
      <c r="AH72" s="971"/>
      <c r="AI72" s="971"/>
      <c r="AJ72" s="971"/>
      <c r="AK72" s="971"/>
      <c r="AL72" s="971"/>
      <c r="AM72" s="971"/>
      <c r="AN72" s="971"/>
      <c r="AO72" s="971"/>
      <c r="AP72" s="971"/>
      <c r="AQ72" s="971"/>
      <c r="AR72" s="971"/>
      <c r="AS72" s="971"/>
      <c r="AT72" s="971"/>
      <c r="AU72" s="971"/>
      <c r="AV72" s="971"/>
      <c r="AW72" s="971"/>
      <c r="AX72" s="971"/>
      <c r="AY72" s="971"/>
      <c r="AZ72" s="971"/>
      <c r="BA72" s="971"/>
      <c r="BB72" s="971"/>
      <c r="BC72" s="971"/>
      <c r="BD72" s="971"/>
      <c r="BE72" s="971"/>
      <c r="BF72" s="971"/>
      <c r="BG72" s="971"/>
      <c r="BH72" s="971"/>
      <c r="BI72" s="971"/>
      <c r="BJ72" s="971"/>
      <c r="BK72" s="971"/>
      <c r="BL72" s="971"/>
      <c r="BM72" s="971"/>
      <c r="BN72" s="971"/>
      <c r="BO72" s="971"/>
      <c r="BP72" s="971"/>
      <c r="BQ72" s="971"/>
      <c r="BR72" s="971"/>
      <c r="BS72" s="971"/>
      <c r="BT72" s="971"/>
      <c r="BU72" s="971"/>
      <c r="BV72" s="971"/>
      <c r="BW72" s="971"/>
      <c r="BX72" s="971"/>
      <c r="BY72" s="971"/>
      <c r="BZ72" s="971"/>
      <c r="CA72" s="971"/>
      <c r="CB72" s="971"/>
      <c r="CC72" s="971"/>
      <c r="CD72" s="971"/>
      <c r="CE72" s="971"/>
      <c r="CF72" s="971"/>
      <c r="CG72" s="971"/>
      <c r="CH72" s="971"/>
      <c r="CI72" s="971"/>
      <c r="CJ72" s="971"/>
      <c r="CK72" s="971"/>
      <c r="CL72" s="971"/>
      <c r="CM72" s="971"/>
      <c r="CN72" s="971"/>
      <c r="CO72" s="971"/>
      <c r="CP72" s="971"/>
      <c r="CQ72" s="971"/>
      <c r="CR72" s="971"/>
      <c r="CS72" s="971"/>
    </row>
    <row r="73" spans="1:97" s="972" customFormat="1" ht="12.75">
      <c r="A73" s="73" t="s">
        <v>964</v>
      </c>
      <c r="B73" s="82"/>
      <c r="C73" s="82"/>
      <c r="D73" s="82"/>
      <c r="E73" s="426"/>
      <c r="F73" s="82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971"/>
      <c r="AF73" s="971"/>
      <c r="AG73" s="971"/>
      <c r="AH73" s="971"/>
      <c r="AI73" s="971"/>
      <c r="AJ73" s="971"/>
      <c r="AK73" s="971"/>
      <c r="AL73" s="971"/>
      <c r="AM73" s="971"/>
      <c r="AN73" s="971"/>
      <c r="AO73" s="971"/>
      <c r="AP73" s="971"/>
      <c r="AQ73" s="971"/>
      <c r="AR73" s="971"/>
      <c r="AS73" s="971"/>
      <c r="AT73" s="971"/>
      <c r="AU73" s="971"/>
      <c r="AV73" s="971"/>
      <c r="AW73" s="971"/>
      <c r="AX73" s="971"/>
      <c r="AY73" s="971"/>
      <c r="AZ73" s="971"/>
      <c r="BA73" s="971"/>
      <c r="BB73" s="971"/>
      <c r="BC73" s="971"/>
      <c r="BD73" s="971"/>
      <c r="BE73" s="971"/>
      <c r="BF73" s="971"/>
      <c r="BG73" s="971"/>
      <c r="BH73" s="971"/>
      <c r="BI73" s="971"/>
      <c r="BJ73" s="971"/>
      <c r="BK73" s="971"/>
      <c r="BL73" s="971"/>
      <c r="BM73" s="971"/>
      <c r="BN73" s="971"/>
      <c r="BO73" s="971"/>
      <c r="BP73" s="971"/>
      <c r="BQ73" s="971"/>
      <c r="BR73" s="971"/>
      <c r="BS73" s="971"/>
      <c r="BT73" s="971"/>
      <c r="BU73" s="971"/>
      <c r="BV73" s="971"/>
      <c r="BW73" s="971"/>
      <c r="BX73" s="971"/>
      <c r="BY73" s="971"/>
      <c r="BZ73" s="971"/>
      <c r="CA73" s="971"/>
      <c r="CB73" s="971"/>
      <c r="CC73" s="971"/>
      <c r="CD73" s="971"/>
      <c r="CE73" s="971"/>
      <c r="CF73" s="971"/>
      <c r="CG73" s="971"/>
      <c r="CH73" s="971"/>
      <c r="CI73" s="971"/>
      <c r="CJ73" s="971"/>
      <c r="CK73" s="971"/>
      <c r="CL73" s="971"/>
      <c r="CM73" s="971"/>
      <c r="CN73" s="971"/>
      <c r="CO73" s="971"/>
      <c r="CP73" s="971"/>
      <c r="CQ73" s="971"/>
      <c r="CR73" s="971"/>
      <c r="CS73" s="971"/>
    </row>
    <row r="74" spans="1:97" s="972" customFormat="1" ht="25.5">
      <c r="A74" s="423" t="s">
        <v>957</v>
      </c>
      <c r="B74" s="82"/>
      <c r="C74" s="82"/>
      <c r="D74" s="82"/>
      <c r="E74" s="426"/>
      <c r="F74" s="82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971"/>
      <c r="AF74" s="971"/>
      <c r="AG74" s="971"/>
      <c r="AH74" s="971"/>
      <c r="AI74" s="971"/>
      <c r="AJ74" s="971"/>
      <c r="AK74" s="971"/>
      <c r="AL74" s="971"/>
      <c r="AM74" s="971"/>
      <c r="AN74" s="971"/>
      <c r="AO74" s="971"/>
      <c r="AP74" s="971"/>
      <c r="AQ74" s="971"/>
      <c r="AR74" s="971"/>
      <c r="AS74" s="971"/>
      <c r="AT74" s="971"/>
      <c r="AU74" s="971"/>
      <c r="AV74" s="971"/>
      <c r="AW74" s="971"/>
      <c r="AX74" s="971"/>
      <c r="AY74" s="971"/>
      <c r="AZ74" s="971"/>
      <c r="BA74" s="971"/>
      <c r="BB74" s="971"/>
      <c r="BC74" s="971"/>
      <c r="BD74" s="971"/>
      <c r="BE74" s="971"/>
      <c r="BF74" s="971"/>
      <c r="BG74" s="971"/>
      <c r="BH74" s="971"/>
      <c r="BI74" s="971"/>
      <c r="BJ74" s="971"/>
      <c r="BK74" s="971"/>
      <c r="BL74" s="971"/>
      <c r="BM74" s="971"/>
      <c r="BN74" s="971"/>
      <c r="BO74" s="971"/>
      <c r="BP74" s="971"/>
      <c r="BQ74" s="971"/>
      <c r="BR74" s="971"/>
      <c r="BS74" s="971"/>
      <c r="BT74" s="971"/>
      <c r="BU74" s="971"/>
      <c r="BV74" s="971"/>
      <c r="BW74" s="971"/>
      <c r="BX74" s="971"/>
      <c r="BY74" s="971"/>
      <c r="BZ74" s="971"/>
      <c r="CA74" s="971"/>
      <c r="CB74" s="971"/>
      <c r="CC74" s="971"/>
      <c r="CD74" s="971"/>
      <c r="CE74" s="971"/>
      <c r="CF74" s="971"/>
      <c r="CG74" s="971"/>
      <c r="CH74" s="971"/>
      <c r="CI74" s="971"/>
      <c r="CJ74" s="971"/>
      <c r="CK74" s="971"/>
      <c r="CL74" s="971"/>
      <c r="CM74" s="971"/>
      <c r="CN74" s="971"/>
      <c r="CO74" s="971"/>
      <c r="CP74" s="971"/>
      <c r="CQ74" s="971"/>
      <c r="CR74" s="971"/>
      <c r="CS74" s="971"/>
    </row>
    <row r="75" spans="1:97" s="973" customFormat="1" ht="12.75">
      <c r="A75" s="69" t="s">
        <v>938</v>
      </c>
      <c r="B75" s="82">
        <v>9179000</v>
      </c>
      <c r="C75" s="193">
        <v>2022706</v>
      </c>
      <c r="D75" s="82">
        <v>2022706</v>
      </c>
      <c r="E75" s="426">
        <v>22.03623488397429</v>
      </c>
      <c r="F75" s="82">
        <v>755721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971"/>
      <c r="AF75" s="971"/>
      <c r="AG75" s="971"/>
      <c r="AH75" s="971"/>
      <c r="AI75" s="971"/>
      <c r="AJ75" s="971"/>
      <c r="AK75" s="971"/>
      <c r="AL75" s="971"/>
      <c r="AM75" s="971"/>
      <c r="AN75" s="971"/>
      <c r="AO75" s="971"/>
      <c r="AP75" s="971"/>
      <c r="AQ75" s="971"/>
      <c r="AR75" s="971"/>
      <c r="AS75" s="971"/>
      <c r="AT75" s="971"/>
      <c r="AU75" s="971"/>
      <c r="AV75" s="971"/>
      <c r="AW75" s="971"/>
      <c r="AX75" s="971"/>
      <c r="AY75" s="971"/>
      <c r="AZ75" s="971"/>
      <c r="BA75" s="971"/>
      <c r="BB75" s="971"/>
      <c r="BC75" s="971"/>
      <c r="BD75" s="971"/>
      <c r="BE75" s="971"/>
      <c r="BF75" s="971"/>
      <c r="BG75" s="971"/>
      <c r="BH75" s="971"/>
      <c r="BI75" s="971"/>
      <c r="BJ75" s="971"/>
      <c r="BK75" s="971"/>
      <c r="BL75" s="971"/>
      <c r="BM75" s="971"/>
      <c r="BN75" s="971"/>
      <c r="BO75" s="971"/>
      <c r="BP75" s="971"/>
      <c r="BQ75" s="971"/>
      <c r="BR75" s="971"/>
      <c r="BS75" s="971"/>
      <c r="BT75" s="971"/>
      <c r="BU75" s="971"/>
      <c r="BV75" s="971"/>
      <c r="BW75" s="971"/>
      <c r="BX75" s="971"/>
      <c r="BY75" s="971"/>
      <c r="BZ75" s="971"/>
      <c r="CA75" s="971"/>
      <c r="CB75" s="971"/>
      <c r="CC75" s="971"/>
      <c r="CD75" s="971"/>
      <c r="CE75" s="971"/>
      <c r="CF75" s="971"/>
      <c r="CG75" s="971"/>
      <c r="CH75" s="971"/>
      <c r="CI75" s="971"/>
      <c r="CJ75" s="971"/>
      <c r="CK75" s="971"/>
      <c r="CL75" s="971"/>
      <c r="CM75" s="971"/>
      <c r="CN75" s="971"/>
      <c r="CO75" s="971"/>
      <c r="CP75" s="971"/>
      <c r="CQ75" s="971"/>
      <c r="CR75" s="971"/>
      <c r="CS75" s="971"/>
    </row>
    <row r="76" spans="1:97" s="973" customFormat="1" ht="12.75">
      <c r="A76" s="69" t="s">
        <v>939</v>
      </c>
      <c r="B76" s="82">
        <v>9179000</v>
      </c>
      <c r="C76" s="193">
        <v>2022706</v>
      </c>
      <c r="D76" s="82">
        <v>2022706</v>
      </c>
      <c r="E76" s="426">
        <v>22.03623488397429</v>
      </c>
      <c r="F76" s="82">
        <v>755721</v>
      </c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971"/>
      <c r="AF76" s="971"/>
      <c r="AG76" s="971"/>
      <c r="AH76" s="971"/>
      <c r="AI76" s="971"/>
      <c r="AJ76" s="971"/>
      <c r="AK76" s="971"/>
      <c r="AL76" s="971"/>
      <c r="AM76" s="971"/>
      <c r="AN76" s="971"/>
      <c r="AO76" s="971"/>
      <c r="AP76" s="971"/>
      <c r="AQ76" s="971"/>
      <c r="AR76" s="971"/>
      <c r="AS76" s="971"/>
      <c r="AT76" s="971"/>
      <c r="AU76" s="971"/>
      <c r="AV76" s="971"/>
      <c r="AW76" s="971"/>
      <c r="AX76" s="971"/>
      <c r="AY76" s="971"/>
      <c r="AZ76" s="971"/>
      <c r="BA76" s="971"/>
      <c r="BB76" s="971"/>
      <c r="BC76" s="971"/>
      <c r="BD76" s="971"/>
      <c r="BE76" s="971"/>
      <c r="BF76" s="971"/>
      <c r="BG76" s="971"/>
      <c r="BH76" s="971"/>
      <c r="BI76" s="971"/>
      <c r="BJ76" s="971"/>
      <c r="BK76" s="971"/>
      <c r="BL76" s="971"/>
      <c r="BM76" s="971"/>
      <c r="BN76" s="971"/>
      <c r="BO76" s="971"/>
      <c r="BP76" s="971"/>
      <c r="BQ76" s="971"/>
      <c r="BR76" s="971"/>
      <c r="BS76" s="971"/>
      <c r="BT76" s="971"/>
      <c r="BU76" s="971"/>
      <c r="BV76" s="971"/>
      <c r="BW76" s="971"/>
      <c r="BX76" s="971"/>
      <c r="BY76" s="971"/>
      <c r="BZ76" s="971"/>
      <c r="CA76" s="971"/>
      <c r="CB76" s="971"/>
      <c r="CC76" s="971"/>
      <c r="CD76" s="971"/>
      <c r="CE76" s="971"/>
      <c r="CF76" s="971"/>
      <c r="CG76" s="971"/>
      <c r="CH76" s="971"/>
      <c r="CI76" s="971"/>
      <c r="CJ76" s="971"/>
      <c r="CK76" s="971"/>
      <c r="CL76" s="971"/>
      <c r="CM76" s="971"/>
      <c r="CN76" s="971"/>
      <c r="CO76" s="971"/>
      <c r="CP76" s="971"/>
      <c r="CQ76" s="971"/>
      <c r="CR76" s="971"/>
      <c r="CS76" s="971"/>
    </row>
    <row r="77" spans="1:97" s="973" customFormat="1" ht="12.75">
      <c r="A77" s="69" t="s">
        <v>942</v>
      </c>
      <c r="B77" s="82">
        <v>9179000</v>
      </c>
      <c r="C77" s="193">
        <v>2022706</v>
      </c>
      <c r="D77" s="82">
        <v>1263946</v>
      </c>
      <c r="E77" s="426">
        <v>13.769974942804227</v>
      </c>
      <c r="F77" s="82">
        <v>588042</v>
      </c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971"/>
      <c r="AF77" s="971"/>
      <c r="AG77" s="971"/>
      <c r="AH77" s="971"/>
      <c r="AI77" s="971"/>
      <c r="AJ77" s="971"/>
      <c r="AK77" s="971"/>
      <c r="AL77" s="971"/>
      <c r="AM77" s="971"/>
      <c r="AN77" s="971"/>
      <c r="AO77" s="971"/>
      <c r="AP77" s="971"/>
      <c r="AQ77" s="971"/>
      <c r="AR77" s="971"/>
      <c r="AS77" s="971"/>
      <c r="AT77" s="971"/>
      <c r="AU77" s="971"/>
      <c r="AV77" s="971"/>
      <c r="AW77" s="971"/>
      <c r="AX77" s="971"/>
      <c r="AY77" s="971"/>
      <c r="AZ77" s="971"/>
      <c r="BA77" s="971"/>
      <c r="BB77" s="971"/>
      <c r="BC77" s="971"/>
      <c r="BD77" s="971"/>
      <c r="BE77" s="971"/>
      <c r="BF77" s="971"/>
      <c r="BG77" s="971"/>
      <c r="BH77" s="971"/>
      <c r="BI77" s="971"/>
      <c r="BJ77" s="971"/>
      <c r="BK77" s="971"/>
      <c r="BL77" s="971"/>
      <c r="BM77" s="971"/>
      <c r="BN77" s="971"/>
      <c r="BO77" s="971"/>
      <c r="BP77" s="971"/>
      <c r="BQ77" s="971"/>
      <c r="BR77" s="971"/>
      <c r="BS77" s="971"/>
      <c r="BT77" s="971"/>
      <c r="BU77" s="971"/>
      <c r="BV77" s="971"/>
      <c r="BW77" s="971"/>
      <c r="BX77" s="971"/>
      <c r="BY77" s="971"/>
      <c r="BZ77" s="971"/>
      <c r="CA77" s="971"/>
      <c r="CB77" s="971"/>
      <c r="CC77" s="971"/>
      <c r="CD77" s="971"/>
      <c r="CE77" s="971"/>
      <c r="CF77" s="971"/>
      <c r="CG77" s="971"/>
      <c r="CH77" s="971"/>
      <c r="CI77" s="971"/>
      <c r="CJ77" s="971"/>
      <c r="CK77" s="971"/>
      <c r="CL77" s="971"/>
      <c r="CM77" s="971"/>
      <c r="CN77" s="971"/>
      <c r="CO77" s="971"/>
      <c r="CP77" s="971"/>
      <c r="CQ77" s="971"/>
      <c r="CR77" s="971"/>
      <c r="CS77" s="971"/>
    </row>
    <row r="78" spans="1:97" s="972" customFormat="1" ht="12.75">
      <c r="A78" s="69" t="s">
        <v>949</v>
      </c>
      <c r="B78" s="82">
        <v>9179000</v>
      </c>
      <c r="C78" s="193">
        <v>2022706</v>
      </c>
      <c r="D78" s="82">
        <v>1263946</v>
      </c>
      <c r="E78" s="426">
        <v>13.769974942804227</v>
      </c>
      <c r="F78" s="82">
        <v>588042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971"/>
      <c r="AF78" s="971"/>
      <c r="AG78" s="971"/>
      <c r="AH78" s="971"/>
      <c r="AI78" s="971"/>
      <c r="AJ78" s="971"/>
      <c r="AK78" s="971"/>
      <c r="AL78" s="971"/>
      <c r="AM78" s="971"/>
      <c r="AN78" s="971"/>
      <c r="AO78" s="971"/>
      <c r="AP78" s="971"/>
      <c r="AQ78" s="971"/>
      <c r="AR78" s="971"/>
      <c r="AS78" s="971"/>
      <c r="AT78" s="971"/>
      <c r="AU78" s="971"/>
      <c r="AV78" s="971"/>
      <c r="AW78" s="971"/>
      <c r="AX78" s="971"/>
      <c r="AY78" s="971"/>
      <c r="AZ78" s="971"/>
      <c r="BA78" s="971"/>
      <c r="BB78" s="971"/>
      <c r="BC78" s="971"/>
      <c r="BD78" s="971"/>
      <c r="BE78" s="971"/>
      <c r="BF78" s="971"/>
      <c r="BG78" s="971"/>
      <c r="BH78" s="971"/>
      <c r="BI78" s="971"/>
      <c r="BJ78" s="971"/>
      <c r="BK78" s="971"/>
      <c r="BL78" s="971"/>
      <c r="BM78" s="971"/>
      <c r="BN78" s="971"/>
      <c r="BO78" s="971"/>
      <c r="BP78" s="971"/>
      <c r="BQ78" s="971"/>
      <c r="BR78" s="971"/>
      <c r="BS78" s="971"/>
      <c r="BT78" s="971"/>
      <c r="BU78" s="971"/>
      <c r="BV78" s="971"/>
      <c r="BW78" s="971"/>
      <c r="BX78" s="971"/>
      <c r="BY78" s="971"/>
      <c r="BZ78" s="971"/>
      <c r="CA78" s="971"/>
      <c r="CB78" s="971"/>
      <c r="CC78" s="971"/>
      <c r="CD78" s="971"/>
      <c r="CE78" s="971"/>
      <c r="CF78" s="971"/>
      <c r="CG78" s="971"/>
      <c r="CH78" s="971"/>
      <c r="CI78" s="971"/>
      <c r="CJ78" s="971"/>
      <c r="CK78" s="971"/>
      <c r="CL78" s="971"/>
      <c r="CM78" s="971"/>
      <c r="CN78" s="971"/>
      <c r="CO78" s="971"/>
      <c r="CP78" s="971"/>
      <c r="CQ78" s="971"/>
      <c r="CR78" s="971"/>
      <c r="CS78" s="971"/>
    </row>
    <row r="79" spans="1:97" s="972" customFormat="1" ht="12.75">
      <c r="A79" s="69" t="s">
        <v>951</v>
      </c>
      <c r="B79" s="82">
        <v>9179000</v>
      </c>
      <c r="C79" s="193">
        <v>2022706</v>
      </c>
      <c r="D79" s="82">
        <v>1263946</v>
      </c>
      <c r="E79" s="426">
        <v>13.769974942804227</v>
      </c>
      <c r="F79" s="82">
        <v>588042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971"/>
      <c r="AF79" s="971"/>
      <c r="AG79" s="971"/>
      <c r="AH79" s="971"/>
      <c r="AI79" s="971"/>
      <c r="AJ79" s="971"/>
      <c r="AK79" s="971"/>
      <c r="AL79" s="971"/>
      <c r="AM79" s="971"/>
      <c r="AN79" s="971"/>
      <c r="AO79" s="971"/>
      <c r="AP79" s="971"/>
      <c r="AQ79" s="971"/>
      <c r="AR79" s="971"/>
      <c r="AS79" s="971"/>
      <c r="AT79" s="971"/>
      <c r="AU79" s="971"/>
      <c r="AV79" s="971"/>
      <c r="AW79" s="971"/>
      <c r="AX79" s="971"/>
      <c r="AY79" s="971"/>
      <c r="AZ79" s="971"/>
      <c r="BA79" s="971"/>
      <c r="BB79" s="971"/>
      <c r="BC79" s="971"/>
      <c r="BD79" s="971"/>
      <c r="BE79" s="971"/>
      <c r="BF79" s="971"/>
      <c r="BG79" s="971"/>
      <c r="BH79" s="971"/>
      <c r="BI79" s="971"/>
      <c r="BJ79" s="971"/>
      <c r="BK79" s="971"/>
      <c r="BL79" s="971"/>
      <c r="BM79" s="971"/>
      <c r="BN79" s="971"/>
      <c r="BO79" s="971"/>
      <c r="BP79" s="971"/>
      <c r="BQ79" s="971"/>
      <c r="BR79" s="971"/>
      <c r="BS79" s="971"/>
      <c r="BT79" s="971"/>
      <c r="BU79" s="971"/>
      <c r="BV79" s="971"/>
      <c r="BW79" s="971"/>
      <c r="BX79" s="971"/>
      <c r="BY79" s="971"/>
      <c r="BZ79" s="971"/>
      <c r="CA79" s="971"/>
      <c r="CB79" s="971"/>
      <c r="CC79" s="971"/>
      <c r="CD79" s="971"/>
      <c r="CE79" s="971"/>
      <c r="CF79" s="971"/>
      <c r="CG79" s="971"/>
      <c r="CH79" s="971"/>
      <c r="CI79" s="971"/>
      <c r="CJ79" s="971"/>
      <c r="CK79" s="971"/>
      <c r="CL79" s="971"/>
      <c r="CM79" s="971"/>
      <c r="CN79" s="971"/>
      <c r="CO79" s="971"/>
      <c r="CP79" s="971"/>
      <c r="CQ79" s="971"/>
      <c r="CR79" s="971"/>
      <c r="CS79" s="971"/>
    </row>
    <row r="80" spans="1:6" ht="12.75">
      <c r="A80" s="192" t="s">
        <v>965</v>
      </c>
      <c r="B80" s="24"/>
      <c r="C80" s="24"/>
      <c r="D80" s="24"/>
      <c r="E80" s="967"/>
      <c r="F80" s="82"/>
    </row>
    <row r="81" spans="1:97" s="954" customFormat="1" ht="12.75">
      <c r="A81" s="73" t="s">
        <v>961</v>
      </c>
      <c r="B81" s="82"/>
      <c r="C81" s="82"/>
      <c r="D81" s="82"/>
      <c r="E81" s="426"/>
      <c r="F81" s="82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953"/>
      <c r="AF81" s="953"/>
      <c r="AG81" s="953"/>
      <c r="AH81" s="953"/>
      <c r="AI81" s="953"/>
      <c r="AJ81" s="953"/>
      <c r="AK81" s="953"/>
      <c r="AL81" s="953"/>
      <c r="AM81" s="953"/>
      <c r="AN81" s="953"/>
      <c r="AO81" s="953"/>
      <c r="AP81" s="953"/>
      <c r="AQ81" s="953"/>
      <c r="AR81" s="953"/>
      <c r="AS81" s="953"/>
      <c r="AT81" s="953"/>
      <c r="AU81" s="953"/>
      <c r="AV81" s="953"/>
      <c r="AW81" s="953"/>
      <c r="AX81" s="953"/>
      <c r="AY81" s="953"/>
      <c r="AZ81" s="953"/>
      <c r="BA81" s="953"/>
      <c r="BB81" s="953"/>
      <c r="BC81" s="953"/>
      <c r="BD81" s="953"/>
      <c r="BE81" s="953"/>
      <c r="BF81" s="953"/>
      <c r="BG81" s="953"/>
      <c r="BH81" s="953"/>
      <c r="BI81" s="953"/>
      <c r="BJ81" s="953"/>
      <c r="BK81" s="953"/>
      <c r="BL81" s="953"/>
      <c r="BM81" s="953"/>
      <c r="BN81" s="953"/>
      <c r="BO81" s="953"/>
      <c r="BP81" s="953"/>
      <c r="BQ81" s="953"/>
      <c r="BR81" s="953"/>
      <c r="BS81" s="953"/>
      <c r="BT81" s="953"/>
      <c r="BU81" s="953"/>
      <c r="BV81" s="953"/>
      <c r="BW81" s="953"/>
      <c r="BX81" s="953"/>
      <c r="BY81" s="953"/>
      <c r="BZ81" s="953"/>
      <c r="CA81" s="953"/>
      <c r="CB81" s="953"/>
      <c r="CC81" s="953"/>
      <c r="CD81" s="953"/>
      <c r="CE81" s="953"/>
      <c r="CF81" s="953"/>
      <c r="CG81" s="953"/>
      <c r="CH81" s="953"/>
      <c r="CI81" s="953"/>
      <c r="CJ81" s="953"/>
      <c r="CK81" s="953"/>
      <c r="CL81" s="953"/>
      <c r="CM81" s="953"/>
      <c r="CN81" s="953"/>
      <c r="CO81" s="953"/>
      <c r="CP81" s="953"/>
      <c r="CQ81" s="953"/>
      <c r="CR81" s="953"/>
      <c r="CS81" s="953"/>
    </row>
    <row r="82" spans="1:97" s="968" customFormat="1" ht="12.75">
      <c r="A82" s="72" t="s">
        <v>938</v>
      </c>
      <c r="B82" s="82">
        <v>4112756</v>
      </c>
      <c r="C82" s="82">
        <v>2459633</v>
      </c>
      <c r="D82" s="82">
        <v>457238</v>
      </c>
      <c r="E82" s="426">
        <v>11.117557180635078</v>
      </c>
      <c r="F82" s="82">
        <v>163309</v>
      </c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953"/>
      <c r="AF82" s="953"/>
      <c r="AG82" s="953"/>
      <c r="AH82" s="953"/>
      <c r="AI82" s="953"/>
      <c r="AJ82" s="953"/>
      <c r="AK82" s="953"/>
      <c r="AL82" s="953"/>
      <c r="AM82" s="953"/>
      <c r="AN82" s="953"/>
      <c r="AO82" s="953"/>
      <c r="AP82" s="953"/>
      <c r="AQ82" s="953"/>
      <c r="AR82" s="953"/>
      <c r="AS82" s="953"/>
      <c r="AT82" s="953"/>
      <c r="AU82" s="953"/>
      <c r="AV82" s="953"/>
      <c r="AW82" s="953"/>
      <c r="AX82" s="953"/>
      <c r="AY82" s="953"/>
      <c r="AZ82" s="953"/>
      <c r="BA82" s="953"/>
      <c r="BB82" s="953"/>
      <c r="BC82" s="953"/>
      <c r="BD82" s="953"/>
      <c r="BE82" s="953"/>
      <c r="BF82" s="953"/>
      <c r="BG82" s="953"/>
      <c r="BH82" s="953"/>
      <c r="BI82" s="953"/>
      <c r="BJ82" s="953"/>
      <c r="BK82" s="953"/>
      <c r="BL82" s="953"/>
      <c r="BM82" s="953"/>
      <c r="BN82" s="953"/>
      <c r="BO82" s="953"/>
      <c r="BP82" s="953"/>
      <c r="BQ82" s="953"/>
      <c r="BR82" s="953"/>
      <c r="BS82" s="953"/>
      <c r="BT82" s="953"/>
      <c r="BU82" s="953"/>
      <c r="BV82" s="953"/>
      <c r="BW82" s="953"/>
      <c r="BX82" s="953"/>
      <c r="BY82" s="953"/>
      <c r="BZ82" s="953"/>
      <c r="CA82" s="953"/>
      <c r="CB82" s="953"/>
      <c r="CC82" s="953"/>
      <c r="CD82" s="953"/>
      <c r="CE82" s="953"/>
      <c r="CF82" s="953"/>
      <c r="CG82" s="953"/>
      <c r="CH82" s="953"/>
      <c r="CI82" s="953"/>
      <c r="CJ82" s="953"/>
      <c r="CK82" s="953"/>
      <c r="CL82" s="953"/>
      <c r="CM82" s="953"/>
      <c r="CN82" s="953"/>
      <c r="CO82" s="953"/>
      <c r="CP82" s="953"/>
      <c r="CQ82" s="953"/>
      <c r="CR82" s="953"/>
      <c r="CS82" s="953"/>
    </row>
    <row r="83" spans="1:97" s="968" customFormat="1" ht="12.75">
      <c r="A83" s="72" t="s">
        <v>939</v>
      </c>
      <c r="B83" s="82">
        <v>304496</v>
      </c>
      <c r="C83" s="82">
        <v>217102</v>
      </c>
      <c r="D83" s="82">
        <v>217102</v>
      </c>
      <c r="E83" s="426">
        <v>71.29880195470548</v>
      </c>
      <c r="F83" s="82">
        <v>27465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953"/>
      <c r="AF83" s="953"/>
      <c r="AG83" s="953"/>
      <c r="AH83" s="953"/>
      <c r="AI83" s="953"/>
      <c r="AJ83" s="953"/>
      <c r="AK83" s="953"/>
      <c r="AL83" s="953"/>
      <c r="AM83" s="953"/>
      <c r="AN83" s="953"/>
      <c r="AO83" s="953"/>
      <c r="AP83" s="953"/>
      <c r="AQ83" s="953"/>
      <c r="AR83" s="953"/>
      <c r="AS83" s="953"/>
      <c r="AT83" s="953"/>
      <c r="AU83" s="953"/>
      <c r="AV83" s="953"/>
      <c r="AW83" s="953"/>
      <c r="AX83" s="953"/>
      <c r="AY83" s="953"/>
      <c r="AZ83" s="953"/>
      <c r="BA83" s="953"/>
      <c r="BB83" s="953"/>
      <c r="BC83" s="953"/>
      <c r="BD83" s="953"/>
      <c r="BE83" s="953"/>
      <c r="BF83" s="953"/>
      <c r="BG83" s="953"/>
      <c r="BH83" s="953"/>
      <c r="BI83" s="953"/>
      <c r="BJ83" s="953"/>
      <c r="BK83" s="953"/>
      <c r="BL83" s="953"/>
      <c r="BM83" s="953"/>
      <c r="BN83" s="953"/>
      <c r="BO83" s="953"/>
      <c r="BP83" s="953"/>
      <c r="BQ83" s="953"/>
      <c r="BR83" s="953"/>
      <c r="BS83" s="953"/>
      <c r="BT83" s="953"/>
      <c r="BU83" s="953"/>
      <c r="BV83" s="953"/>
      <c r="BW83" s="953"/>
      <c r="BX83" s="953"/>
      <c r="BY83" s="953"/>
      <c r="BZ83" s="953"/>
      <c r="CA83" s="953"/>
      <c r="CB83" s="953"/>
      <c r="CC83" s="953"/>
      <c r="CD83" s="953"/>
      <c r="CE83" s="953"/>
      <c r="CF83" s="953"/>
      <c r="CG83" s="953"/>
      <c r="CH83" s="953"/>
      <c r="CI83" s="953"/>
      <c r="CJ83" s="953"/>
      <c r="CK83" s="953"/>
      <c r="CL83" s="953"/>
      <c r="CM83" s="953"/>
      <c r="CN83" s="953"/>
      <c r="CO83" s="953"/>
      <c r="CP83" s="953"/>
      <c r="CQ83" s="953"/>
      <c r="CR83" s="953"/>
      <c r="CS83" s="953"/>
    </row>
    <row r="84" spans="1:97" s="968" customFormat="1" ht="12.75">
      <c r="A84" s="72" t="s">
        <v>940</v>
      </c>
      <c r="B84" s="82">
        <v>37240</v>
      </c>
      <c r="C84" s="82">
        <v>15640</v>
      </c>
      <c r="D84" s="82">
        <v>1744</v>
      </c>
      <c r="E84" s="426">
        <v>4.683136412459721</v>
      </c>
      <c r="F84" s="82">
        <v>595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953"/>
      <c r="AF84" s="953"/>
      <c r="AG84" s="953"/>
      <c r="AH84" s="953"/>
      <c r="AI84" s="953"/>
      <c r="AJ84" s="953"/>
      <c r="AK84" s="953"/>
      <c r="AL84" s="953"/>
      <c r="AM84" s="953"/>
      <c r="AN84" s="953"/>
      <c r="AO84" s="953"/>
      <c r="AP84" s="953"/>
      <c r="AQ84" s="953"/>
      <c r="AR84" s="953"/>
      <c r="AS84" s="953"/>
      <c r="AT84" s="953"/>
      <c r="AU84" s="953"/>
      <c r="AV84" s="953"/>
      <c r="AW84" s="953"/>
      <c r="AX84" s="953"/>
      <c r="AY84" s="953"/>
      <c r="AZ84" s="953"/>
      <c r="BA84" s="953"/>
      <c r="BB84" s="953"/>
      <c r="BC84" s="953"/>
      <c r="BD84" s="953"/>
      <c r="BE84" s="953"/>
      <c r="BF84" s="953"/>
      <c r="BG84" s="953"/>
      <c r="BH84" s="953"/>
      <c r="BI84" s="953"/>
      <c r="BJ84" s="953"/>
      <c r="BK84" s="953"/>
      <c r="BL84" s="953"/>
      <c r="BM84" s="953"/>
      <c r="BN84" s="953"/>
      <c r="BO84" s="953"/>
      <c r="BP84" s="953"/>
      <c r="BQ84" s="953"/>
      <c r="BR84" s="953"/>
      <c r="BS84" s="953"/>
      <c r="BT84" s="953"/>
      <c r="BU84" s="953"/>
      <c r="BV84" s="953"/>
      <c r="BW84" s="953"/>
      <c r="BX84" s="953"/>
      <c r="BY84" s="953"/>
      <c r="BZ84" s="953"/>
      <c r="CA84" s="953"/>
      <c r="CB84" s="953"/>
      <c r="CC84" s="953"/>
      <c r="CD84" s="953"/>
      <c r="CE84" s="953"/>
      <c r="CF84" s="953"/>
      <c r="CG84" s="953"/>
      <c r="CH84" s="953"/>
      <c r="CI84" s="953"/>
      <c r="CJ84" s="953"/>
      <c r="CK84" s="953"/>
      <c r="CL84" s="953"/>
      <c r="CM84" s="953"/>
      <c r="CN84" s="953"/>
      <c r="CO84" s="953"/>
      <c r="CP84" s="953"/>
      <c r="CQ84" s="953"/>
      <c r="CR84" s="953"/>
      <c r="CS84" s="953"/>
    </row>
    <row r="85" spans="1:97" s="968" customFormat="1" ht="12.75">
      <c r="A85" s="72" t="s">
        <v>941</v>
      </c>
      <c r="B85" s="82">
        <v>3771020</v>
      </c>
      <c r="C85" s="82">
        <v>2226891</v>
      </c>
      <c r="D85" s="82">
        <v>238392</v>
      </c>
      <c r="E85" s="426">
        <v>6.321684849191995</v>
      </c>
      <c r="F85" s="82">
        <v>135249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953"/>
      <c r="AF85" s="953"/>
      <c r="AG85" s="953"/>
      <c r="AH85" s="953"/>
      <c r="AI85" s="953"/>
      <c r="AJ85" s="953"/>
      <c r="AK85" s="953"/>
      <c r="AL85" s="953"/>
      <c r="AM85" s="953"/>
      <c r="AN85" s="953"/>
      <c r="AO85" s="953"/>
      <c r="AP85" s="953"/>
      <c r="AQ85" s="953"/>
      <c r="AR85" s="953"/>
      <c r="AS85" s="953"/>
      <c r="AT85" s="953"/>
      <c r="AU85" s="953"/>
      <c r="AV85" s="953"/>
      <c r="AW85" s="953"/>
      <c r="AX85" s="953"/>
      <c r="AY85" s="953"/>
      <c r="AZ85" s="953"/>
      <c r="BA85" s="953"/>
      <c r="BB85" s="953"/>
      <c r="BC85" s="953"/>
      <c r="BD85" s="953"/>
      <c r="BE85" s="953"/>
      <c r="BF85" s="953"/>
      <c r="BG85" s="953"/>
      <c r="BH85" s="953"/>
      <c r="BI85" s="953"/>
      <c r="BJ85" s="953"/>
      <c r="BK85" s="953"/>
      <c r="BL85" s="953"/>
      <c r="BM85" s="953"/>
      <c r="BN85" s="953"/>
      <c r="BO85" s="953"/>
      <c r="BP85" s="953"/>
      <c r="BQ85" s="953"/>
      <c r="BR85" s="953"/>
      <c r="BS85" s="953"/>
      <c r="BT85" s="953"/>
      <c r="BU85" s="953"/>
      <c r="BV85" s="953"/>
      <c r="BW85" s="953"/>
      <c r="BX85" s="953"/>
      <c r="BY85" s="953"/>
      <c r="BZ85" s="953"/>
      <c r="CA85" s="953"/>
      <c r="CB85" s="953"/>
      <c r="CC85" s="953"/>
      <c r="CD85" s="953"/>
      <c r="CE85" s="953"/>
      <c r="CF85" s="953"/>
      <c r="CG85" s="953"/>
      <c r="CH85" s="953"/>
      <c r="CI85" s="953"/>
      <c r="CJ85" s="953"/>
      <c r="CK85" s="953"/>
      <c r="CL85" s="953"/>
      <c r="CM85" s="953"/>
      <c r="CN85" s="953"/>
      <c r="CO85" s="953"/>
      <c r="CP85" s="953"/>
      <c r="CQ85" s="953"/>
      <c r="CR85" s="953"/>
      <c r="CS85" s="953"/>
    </row>
    <row r="86" spans="1:97" s="968" customFormat="1" ht="12.75">
      <c r="A86" s="72" t="s">
        <v>942</v>
      </c>
      <c r="B86" s="82">
        <v>4112756</v>
      </c>
      <c r="C86" s="82">
        <v>2459633</v>
      </c>
      <c r="D86" s="82">
        <v>404029</v>
      </c>
      <c r="E86" s="426">
        <v>9.823801849659935</v>
      </c>
      <c r="F86" s="82">
        <v>146878</v>
      </c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953"/>
      <c r="AF86" s="953"/>
      <c r="AG86" s="953"/>
      <c r="AH86" s="953"/>
      <c r="AI86" s="953"/>
      <c r="AJ86" s="953"/>
      <c r="AK86" s="953"/>
      <c r="AL86" s="953"/>
      <c r="AM86" s="953"/>
      <c r="AN86" s="953"/>
      <c r="AO86" s="953"/>
      <c r="AP86" s="953"/>
      <c r="AQ86" s="953"/>
      <c r="AR86" s="953"/>
      <c r="AS86" s="953"/>
      <c r="AT86" s="953"/>
      <c r="AU86" s="953"/>
      <c r="AV86" s="953"/>
      <c r="AW86" s="953"/>
      <c r="AX86" s="953"/>
      <c r="AY86" s="953"/>
      <c r="AZ86" s="953"/>
      <c r="BA86" s="953"/>
      <c r="BB86" s="953"/>
      <c r="BC86" s="953"/>
      <c r="BD86" s="953"/>
      <c r="BE86" s="953"/>
      <c r="BF86" s="953"/>
      <c r="BG86" s="953"/>
      <c r="BH86" s="953"/>
      <c r="BI86" s="953"/>
      <c r="BJ86" s="953"/>
      <c r="BK86" s="953"/>
      <c r="BL86" s="953"/>
      <c r="BM86" s="953"/>
      <c r="BN86" s="953"/>
      <c r="BO86" s="953"/>
      <c r="BP86" s="953"/>
      <c r="BQ86" s="953"/>
      <c r="BR86" s="953"/>
      <c r="BS86" s="953"/>
      <c r="BT86" s="953"/>
      <c r="BU86" s="953"/>
      <c r="BV86" s="953"/>
      <c r="BW86" s="953"/>
      <c r="BX86" s="953"/>
      <c r="BY86" s="953"/>
      <c r="BZ86" s="953"/>
      <c r="CA86" s="953"/>
      <c r="CB86" s="953"/>
      <c r="CC86" s="953"/>
      <c r="CD86" s="953"/>
      <c r="CE86" s="953"/>
      <c r="CF86" s="953"/>
      <c r="CG86" s="953"/>
      <c r="CH86" s="953"/>
      <c r="CI86" s="953"/>
      <c r="CJ86" s="953"/>
      <c r="CK86" s="953"/>
      <c r="CL86" s="953"/>
      <c r="CM86" s="953"/>
      <c r="CN86" s="953"/>
      <c r="CO86" s="953"/>
      <c r="CP86" s="953"/>
      <c r="CQ86" s="953"/>
      <c r="CR86" s="953"/>
      <c r="CS86" s="953"/>
    </row>
    <row r="87" spans="1:97" s="969" customFormat="1" ht="12.75">
      <c r="A87" s="72" t="s">
        <v>943</v>
      </c>
      <c r="B87" s="82">
        <v>3264226</v>
      </c>
      <c r="C87" s="82">
        <v>2005682</v>
      </c>
      <c r="D87" s="82">
        <v>404029</v>
      </c>
      <c r="E87" s="426">
        <v>12.37748244147311</v>
      </c>
      <c r="F87" s="82">
        <v>146878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953"/>
      <c r="AF87" s="953"/>
      <c r="AG87" s="953"/>
      <c r="AH87" s="953"/>
      <c r="AI87" s="953"/>
      <c r="AJ87" s="953"/>
      <c r="AK87" s="953"/>
      <c r="AL87" s="953"/>
      <c r="AM87" s="953"/>
      <c r="AN87" s="953"/>
      <c r="AO87" s="953"/>
      <c r="AP87" s="953"/>
      <c r="AQ87" s="953"/>
      <c r="AR87" s="953"/>
      <c r="AS87" s="953"/>
      <c r="AT87" s="953"/>
      <c r="AU87" s="953"/>
      <c r="AV87" s="953"/>
      <c r="AW87" s="953"/>
      <c r="AX87" s="953"/>
      <c r="AY87" s="953"/>
      <c r="AZ87" s="953"/>
      <c r="BA87" s="953"/>
      <c r="BB87" s="953"/>
      <c r="BC87" s="953"/>
      <c r="BD87" s="953"/>
      <c r="BE87" s="953"/>
      <c r="BF87" s="953"/>
      <c r="BG87" s="953"/>
      <c r="BH87" s="953"/>
      <c r="BI87" s="953"/>
      <c r="BJ87" s="953"/>
      <c r="BK87" s="953"/>
      <c r="BL87" s="953"/>
      <c r="BM87" s="953"/>
      <c r="BN87" s="953"/>
      <c r="BO87" s="953"/>
      <c r="BP87" s="953"/>
      <c r="BQ87" s="953"/>
      <c r="BR87" s="953"/>
      <c r="BS87" s="953"/>
      <c r="BT87" s="953"/>
      <c r="BU87" s="953"/>
      <c r="BV87" s="953"/>
      <c r="BW87" s="953"/>
      <c r="BX87" s="953"/>
      <c r="BY87" s="953"/>
      <c r="BZ87" s="953"/>
      <c r="CA87" s="953"/>
      <c r="CB87" s="953"/>
      <c r="CC87" s="953"/>
      <c r="CD87" s="953"/>
      <c r="CE87" s="953"/>
      <c r="CF87" s="953"/>
      <c r="CG87" s="953"/>
      <c r="CH87" s="953"/>
      <c r="CI87" s="953"/>
      <c r="CJ87" s="953"/>
      <c r="CK87" s="953"/>
      <c r="CL87" s="953"/>
      <c r="CM87" s="953"/>
      <c r="CN87" s="953"/>
      <c r="CO87" s="953"/>
      <c r="CP87" s="953"/>
      <c r="CQ87" s="953"/>
      <c r="CR87" s="953"/>
      <c r="CS87" s="953"/>
    </row>
    <row r="88" spans="1:97" s="969" customFormat="1" ht="12.75">
      <c r="A88" s="72" t="s">
        <v>944</v>
      </c>
      <c r="B88" s="82">
        <v>3264226</v>
      </c>
      <c r="C88" s="82">
        <v>2005682</v>
      </c>
      <c r="D88" s="82">
        <v>404029</v>
      </c>
      <c r="E88" s="426">
        <v>12.37748244147311</v>
      </c>
      <c r="F88" s="82">
        <v>146878</v>
      </c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953"/>
      <c r="AF88" s="953"/>
      <c r="AG88" s="953"/>
      <c r="AH88" s="953"/>
      <c r="AI88" s="953"/>
      <c r="AJ88" s="953"/>
      <c r="AK88" s="953"/>
      <c r="AL88" s="953"/>
      <c r="AM88" s="953"/>
      <c r="AN88" s="953"/>
      <c r="AO88" s="953"/>
      <c r="AP88" s="953"/>
      <c r="AQ88" s="953"/>
      <c r="AR88" s="953"/>
      <c r="AS88" s="953"/>
      <c r="AT88" s="953"/>
      <c r="AU88" s="953"/>
      <c r="AV88" s="953"/>
      <c r="AW88" s="953"/>
      <c r="AX88" s="953"/>
      <c r="AY88" s="953"/>
      <c r="AZ88" s="953"/>
      <c r="BA88" s="953"/>
      <c r="BB88" s="953"/>
      <c r="BC88" s="953"/>
      <c r="BD88" s="953"/>
      <c r="BE88" s="953"/>
      <c r="BF88" s="953"/>
      <c r="BG88" s="953"/>
      <c r="BH88" s="953"/>
      <c r="BI88" s="953"/>
      <c r="BJ88" s="953"/>
      <c r="BK88" s="953"/>
      <c r="BL88" s="953"/>
      <c r="BM88" s="953"/>
      <c r="BN88" s="953"/>
      <c r="BO88" s="953"/>
      <c r="BP88" s="953"/>
      <c r="BQ88" s="953"/>
      <c r="BR88" s="953"/>
      <c r="BS88" s="953"/>
      <c r="BT88" s="953"/>
      <c r="BU88" s="953"/>
      <c r="BV88" s="953"/>
      <c r="BW88" s="953"/>
      <c r="BX88" s="953"/>
      <c r="BY88" s="953"/>
      <c r="BZ88" s="953"/>
      <c r="CA88" s="953"/>
      <c r="CB88" s="953"/>
      <c r="CC88" s="953"/>
      <c r="CD88" s="953"/>
      <c r="CE88" s="953"/>
      <c r="CF88" s="953"/>
      <c r="CG88" s="953"/>
      <c r="CH88" s="953"/>
      <c r="CI88" s="953"/>
      <c r="CJ88" s="953"/>
      <c r="CK88" s="953"/>
      <c r="CL88" s="953"/>
      <c r="CM88" s="953"/>
      <c r="CN88" s="953"/>
      <c r="CO88" s="953"/>
      <c r="CP88" s="953"/>
      <c r="CQ88" s="953"/>
      <c r="CR88" s="953"/>
      <c r="CS88" s="953"/>
    </row>
    <row r="89" spans="1:97" s="972" customFormat="1" ht="12.75">
      <c r="A89" s="69" t="s">
        <v>949</v>
      </c>
      <c r="B89" s="82">
        <v>848530</v>
      </c>
      <c r="C89" s="82">
        <v>453951</v>
      </c>
      <c r="D89" s="82">
        <v>0</v>
      </c>
      <c r="E89" s="426">
        <v>0</v>
      </c>
      <c r="F89" s="82">
        <v>0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971"/>
      <c r="AF89" s="971"/>
      <c r="AG89" s="971"/>
      <c r="AH89" s="971"/>
      <c r="AI89" s="971"/>
      <c r="AJ89" s="971"/>
      <c r="AK89" s="971"/>
      <c r="AL89" s="971"/>
      <c r="AM89" s="971"/>
      <c r="AN89" s="971"/>
      <c r="AO89" s="971"/>
      <c r="AP89" s="971"/>
      <c r="AQ89" s="971"/>
      <c r="AR89" s="971"/>
      <c r="AS89" s="971"/>
      <c r="AT89" s="971"/>
      <c r="AU89" s="971"/>
      <c r="AV89" s="971"/>
      <c r="AW89" s="971"/>
      <c r="AX89" s="971"/>
      <c r="AY89" s="971"/>
      <c r="AZ89" s="971"/>
      <c r="BA89" s="971"/>
      <c r="BB89" s="971"/>
      <c r="BC89" s="971"/>
      <c r="BD89" s="971"/>
      <c r="BE89" s="971"/>
      <c r="BF89" s="971"/>
      <c r="BG89" s="971"/>
      <c r="BH89" s="971"/>
      <c r="BI89" s="971"/>
      <c r="BJ89" s="971"/>
      <c r="BK89" s="971"/>
      <c r="BL89" s="971"/>
      <c r="BM89" s="971"/>
      <c r="BN89" s="971"/>
      <c r="BO89" s="971"/>
      <c r="BP89" s="971"/>
      <c r="BQ89" s="971"/>
      <c r="BR89" s="971"/>
      <c r="BS89" s="971"/>
      <c r="BT89" s="971"/>
      <c r="BU89" s="971"/>
      <c r="BV89" s="971"/>
      <c r="BW89" s="971"/>
      <c r="BX89" s="971"/>
      <c r="BY89" s="971"/>
      <c r="BZ89" s="971"/>
      <c r="CA89" s="971"/>
      <c r="CB89" s="971"/>
      <c r="CC89" s="971"/>
      <c r="CD89" s="971"/>
      <c r="CE89" s="971"/>
      <c r="CF89" s="971"/>
      <c r="CG89" s="971"/>
      <c r="CH89" s="971"/>
      <c r="CI89" s="971"/>
      <c r="CJ89" s="971"/>
      <c r="CK89" s="971"/>
      <c r="CL89" s="971"/>
      <c r="CM89" s="971"/>
      <c r="CN89" s="971"/>
      <c r="CO89" s="971"/>
      <c r="CP89" s="971"/>
      <c r="CQ89" s="971"/>
      <c r="CR89" s="971"/>
      <c r="CS89" s="971"/>
    </row>
    <row r="90" spans="1:97" s="972" customFormat="1" ht="12.75">
      <c r="A90" s="69" t="s">
        <v>950</v>
      </c>
      <c r="B90" s="82">
        <v>848530</v>
      </c>
      <c r="C90" s="82">
        <v>453951</v>
      </c>
      <c r="D90" s="82">
        <v>0</v>
      </c>
      <c r="E90" s="426">
        <v>0</v>
      </c>
      <c r="F90" s="82"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971"/>
      <c r="AF90" s="971"/>
      <c r="AG90" s="971"/>
      <c r="AH90" s="971"/>
      <c r="AI90" s="971"/>
      <c r="AJ90" s="971"/>
      <c r="AK90" s="971"/>
      <c r="AL90" s="971"/>
      <c r="AM90" s="971"/>
      <c r="AN90" s="971"/>
      <c r="AO90" s="971"/>
      <c r="AP90" s="971"/>
      <c r="AQ90" s="971"/>
      <c r="AR90" s="971"/>
      <c r="AS90" s="971"/>
      <c r="AT90" s="971"/>
      <c r="AU90" s="971"/>
      <c r="AV90" s="971"/>
      <c r="AW90" s="971"/>
      <c r="AX90" s="971"/>
      <c r="AY90" s="971"/>
      <c r="AZ90" s="971"/>
      <c r="BA90" s="971"/>
      <c r="BB90" s="971"/>
      <c r="BC90" s="971"/>
      <c r="BD90" s="971"/>
      <c r="BE90" s="971"/>
      <c r="BF90" s="971"/>
      <c r="BG90" s="971"/>
      <c r="BH90" s="971"/>
      <c r="BI90" s="971"/>
      <c r="BJ90" s="971"/>
      <c r="BK90" s="971"/>
      <c r="BL90" s="971"/>
      <c r="BM90" s="971"/>
      <c r="BN90" s="971"/>
      <c r="BO90" s="971"/>
      <c r="BP90" s="971"/>
      <c r="BQ90" s="971"/>
      <c r="BR90" s="971"/>
      <c r="BS90" s="971"/>
      <c r="BT90" s="971"/>
      <c r="BU90" s="971"/>
      <c r="BV90" s="971"/>
      <c r="BW90" s="971"/>
      <c r="BX90" s="971"/>
      <c r="BY90" s="971"/>
      <c r="BZ90" s="971"/>
      <c r="CA90" s="971"/>
      <c r="CB90" s="971"/>
      <c r="CC90" s="971"/>
      <c r="CD90" s="971"/>
      <c r="CE90" s="971"/>
      <c r="CF90" s="971"/>
      <c r="CG90" s="971"/>
      <c r="CH90" s="971"/>
      <c r="CI90" s="971"/>
      <c r="CJ90" s="971"/>
      <c r="CK90" s="971"/>
      <c r="CL90" s="971"/>
      <c r="CM90" s="971"/>
      <c r="CN90" s="971"/>
      <c r="CO90" s="971"/>
      <c r="CP90" s="971"/>
      <c r="CQ90" s="971"/>
      <c r="CR90" s="971"/>
      <c r="CS90" s="971"/>
    </row>
    <row r="91" spans="1:97" s="972" customFormat="1" ht="25.5">
      <c r="A91" s="423" t="s">
        <v>957</v>
      </c>
      <c r="B91" s="82"/>
      <c r="C91" s="82"/>
      <c r="D91" s="82"/>
      <c r="E91" s="426"/>
      <c r="F91" s="82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971"/>
      <c r="AF91" s="971"/>
      <c r="AG91" s="971"/>
      <c r="AH91" s="971"/>
      <c r="AI91" s="971"/>
      <c r="AJ91" s="971"/>
      <c r="AK91" s="971"/>
      <c r="AL91" s="971"/>
      <c r="AM91" s="971"/>
      <c r="AN91" s="971"/>
      <c r="AO91" s="971"/>
      <c r="AP91" s="971"/>
      <c r="AQ91" s="971"/>
      <c r="AR91" s="971"/>
      <c r="AS91" s="971"/>
      <c r="AT91" s="971"/>
      <c r="AU91" s="971"/>
      <c r="AV91" s="971"/>
      <c r="AW91" s="971"/>
      <c r="AX91" s="971"/>
      <c r="AY91" s="971"/>
      <c r="AZ91" s="971"/>
      <c r="BA91" s="971"/>
      <c r="BB91" s="971"/>
      <c r="BC91" s="971"/>
      <c r="BD91" s="971"/>
      <c r="BE91" s="971"/>
      <c r="BF91" s="971"/>
      <c r="BG91" s="971"/>
      <c r="BH91" s="971"/>
      <c r="BI91" s="971"/>
      <c r="BJ91" s="971"/>
      <c r="BK91" s="971"/>
      <c r="BL91" s="971"/>
      <c r="BM91" s="971"/>
      <c r="BN91" s="971"/>
      <c r="BO91" s="971"/>
      <c r="BP91" s="971"/>
      <c r="BQ91" s="971"/>
      <c r="BR91" s="971"/>
      <c r="BS91" s="971"/>
      <c r="BT91" s="971"/>
      <c r="BU91" s="971"/>
      <c r="BV91" s="971"/>
      <c r="BW91" s="971"/>
      <c r="BX91" s="971"/>
      <c r="BY91" s="971"/>
      <c r="BZ91" s="971"/>
      <c r="CA91" s="971"/>
      <c r="CB91" s="971"/>
      <c r="CC91" s="971"/>
      <c r="CD91" s="971"/>
      <c r="CE91" s="971"/>
      <c r="CF91" s="971"/>
      <c r="CG91" s="971"/>
      <c r="CH91" s="971"/>
      <c r="CI91" s="971"/>
      <c r="CJ91" s="971"/>
      <c r="CK91" s="971"/>
      <c r="CL91" s="971"/>
      <c r="CM91" s="971"/>
      <c r="CN91" s="971"/>
      <c r="CO91" s="971"/>
      <c r="CP91" s="971"/>
      <c r="CQ91" s="971"/>
      <c r="CR91" s="971"/>
      <c r="CS91" s="971"/>
    </row>
    <row r="92" spans="1:97" s="973" customFormat="1" ht="12.75">
      <c r="A92" s="69" t="s">
        <v>938</v>
      </c>
      <c r="B92" s="82">
        <v>60000</v>
      </c>
      <c r="C92" s="82">
        <v>29000</v>
      </c>
      <c r="D92" s="82">
        <v>29000</v>
      </c>
      <c r="E92" s="426">
        <v>48.333333333333336</v>
      </c>
      <c r="F92" s="82">
        <v>0</v>
      </c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971"/>
      <c r="AF92" s="971"/>
      <c r="AG92" s="971"/>
      <c r="AH92" s="971"/>
      <c r="AI92" s="971"/>
      <c r="AJ92" s="971"/>
      <c r="AK92" s="971"/>
      <c r="AL92" s="971"/>
      <c r="AM92" s="971"/>
      <c r="AN92" s="971"/>
      <c r="AO92" s="971"/>
      <c r="AP92" s="971"/>
      <c r="AQ92" s="971"/>
      <c r="AR92" s="971"/>
      <c r="AS92" s="971"/>
      <c r="AT92" s="971"/>
      <c r="AU92" s="971"/>
      <c r="AV92" s="971"/>
      <c r="AW92" s="971"/>
      <c r="AX92" s="971"/>
      <c r="AY92" s="971"/>
      <c r="AZ92" s="971"/>
      <c r="BA92" s="971"/>
      <c r="BB92" s="971"/>
      <c r="BC92" s="971"/>
      <c r="BD92" s="971"/>
      <c r="BE92" s="971"/>
      <c r="BF92" s="971"/>
      <c r="BG92" s="971"/>
      <c r="BH92" s="971"/>
      <c r="BI92" s="971"/>
      <c r="BJ92" s="971"/>
      <c r="BK92" s="971"/>
      <c r="BL92" s="971"/>
      <c r="BM92" s="971"/>
      <c r="BN92" s="971"/>
      <c r="BO92" s="971"/>
      <c r="BP92" s="971"/>
      <c r="BQ92" s="971"/>
      <c r="BR92" s="971"/>
      <c r="BS92" s="971"/>
      <c r="BT92" s="971"/>
      <c r="BU92" s="971"/>
      <c r="BV92" s="971"/>
      <c r="BW92" s="971"/>
      <c r="BX92" s="971"/>
      <c r="BY92" s="971"/>
      <c r="BZ92" s="971"/>
      <c r="CA92" s="971"/>
      <c r="CB92" s="971"/>
      <c r="CC92" s="971"/>
      <c r="CD92" s="971"/>
      <c r="CE92" s="971"/>
      <c r="CF92" s="971"/>
      <c r="CG92" s="971"/>
      <c r="CH92" s="971"/>
      <c r="CI92" s="971"/>
      <c r="CJ92" s="971"/>
      <c r="CK92" s="971"/>
      <c r="CL92" s="971"/>
      <c r="CM92" s="971"/>
      <c r="CN92" s="971"/>
      <c r="CO92" s="971"/>
      <c r="CP92" s="971"/>
      <c r="CQ92" s="971"/>
      <c r="CR92" s="971"/>
      <c r="CS92" s="971"/>
    </row>
    <row r="93" spans="1:97" s="973" customFormat="1" ht="12.75">
      <c r="A93" s="69" t="s">
        <v>939</v>
      </c>
      <c r="B93" s="82">
        <v>60000</v>
      </c>
      <c r="C93" s="82">
        <v>29000</v>
      </c>
      <c r="D93" s="82">
        <v>29000</v>
      </c>
      <c r="E93" s="426">
        <v>48.333333333333336</v>
      </c>
      <c r="F93" s="82">
        <v>0</v>
      </c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971"/>
      <c r="AF93" s="971"/>
      <c r="AG93" s="971"/>
      <c r="AH93" s="971"/>
      <c r="AI93" s="971"/>
      <c r="AJ93" s="971"/>
      <c r="AK93" s="971"/>
      <c r="AL93" s="971"/>
      <c r="AM93" s="971"/>
      <c r="AN93" s="971"/>
      <c r="AO93" s="971"/>
      <c r="AP93" s="971"/>
      <c r="AQ93" s="971"/>
      <c r="AR93" s="971"/>
      <c r="AS93" s="971"/>
      <c r="AT93" s="971"/>
      <c r="AU93" s="971"/>
      <c r="AV93" s="971"/>
      <c r="AW93" s="971"/>
      <c r="AX93" s="971"/>
      <c r="AY93" s="971"/>
      <c r="AZ93" s="971"/>
      <c r="BA93" s="971"/>
      <c r="BB93" s="971"/>
      <c r="BC93" s="971"/>
      <c r="BD93" s="971"/>
      <c r="BE93" s="971"/>
      <c r="BF93" s="971"/>
      <c r="BG93" s="971"/>
      <c r="BH93" s="971"/>
      <c r="BI93" s="971"/>
      <c r="BJ93" s="971"/>
      <c r="BK93" s="971"/>
      <c r="BL93" s="971"/>
      <c r="BM93" s="971"/>
      <c r="BN93" s="971"/>
      <c r="BO93" s="971"/>
      <c r="BP93" s="971"/>
      <c r="BQ93" s="971"/>
      <c r="BR93" s="971"/>
      <c r="BS93" s="971"/>
      <c r="BT93" s="971"/>
      <c r="BU93" s="971"/>
      <c r="BV93" s="971"/>
      <c r="BW93" s="971"/>
      <c r="BX93" s="971"/>
      <c r="BY93" s="971"/>
      <c r="BZ93" s="971"/>
      <c r="CA93" s="971"/>
      <c r="CB93" s="971"/>
      <c r="CC93" s="971"/>
      <c r="CD93" s="971"/>
      <c r="CE93" s="971"/>
      <c r="CF93" s="971"/>
      <c r="CG93" s="971"/>
      <c r="CH93" s="971"/>
      <c r="CI93" s="971"/>
      <c r="CJ93" s="971"/>
      <c r="CK93" s="971"/>
      <c r="CL93" s="971"/>
      <c r="CM93" s="971"/>
      <c r="CN93" s="971"/>
      <c r="CO93" s="971"/>
      <c r="CP93" s="971"/>
      <c r="CQ93" s="971"/>
      <c r="CR93" s="971"/>
      <c r="CS93" s="971"/>
    </row>
    <row r="94" spans="1:97" s="973" customFormat="1" ht="12.75">
      <c r="A94" s="69" t="s">
        <v>942</v>
      </c>
      <c r="B94" s="82">
        <v>60000</v>
      </c>
      <c r="C94" s="82">
        <v>29000</v>
      </c>
      <c r="D94" s="82">
        <v>6050</v>
      </c>
      <c r="E94" s="426">
        <v>10.083333333333332</v>
      </c>
      <c r="F94" s="82">
        <v>0</v>
      </c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971"/>
      <c r="AF94" s="971"/>
      <c r="AG94" s="971"/>
      <c r="AH94" s="971"/>
      <c r="AI94" s="971"/>
      <c r="AJ94" s="971"/>
      <c r="AK94" s="971"/>
      <c r="AL94" s="971"/>
      <c r="AM94" s="971"/>
      <c r="AN94" s="971"/>
      <c r="AO94" s="971"/>
      <c r="AP94" s="971"/>
      <c r="AQ94" s="971"/>
      <c r="AR94" s="971"/>
      <c r="AS94" s="971"/>
      <c r="AT94" s="971"/>
      <c r="AU94" s="971"/>
      <c r="AV94" s="971"/>
      <c r="AW94" s="971"/>
      <c r="AX94" s="971"/>
      <c r="AY94" s="971"/>
      <c r="AZ94" s="971"/>
      <c r="BA94" s="971"/>
      <c r="BB94" s="971"/>
      <c r="BC94" s="971"/>
      <c r="BD94" s="971"/>
      <c r="BE94" s="971"/>
      <c r="BF94" s="971"/>
      <c r="BG94" s="971"/>
      <c r="BH94" s="971"/>
      <c r="BI94" s="971"/>
      <c r="BJ94" s="971"/>
      <c r="BK94" s="971"/>
      <c r="BL94" s="971"/>
      <c r="BM94" s="971"/>
      <c r="BN94" s="971"/>
      <c r="BO94" s="971"/>
      <c r="BP94" s="971"/>
      <c r="BQ94" s="971"/>
      <c r="BR94" s="971"/>
      <c r="BS94" s="971"/>
      <c r="BT94" s="971"/>
      <c r="BU94" s="971"/>
      <c r="BV94" s="971"/>
      <c r="BW94" s="971"/>
      <c r="BX94" s="971"/>
      <c r="BY94" s="971"/>
      <c r="BZ94" s="971"/>
      <c r="CA94" s="971"/>
      <c r="CB94" s="971"/>
      <c r="CC94" s="971"/>
      <c r="CD94" s="971"/>
      <c r="CE94" s="971"/>
      <c r="CF94" s="971"/>
      <c r="CG94" s="971"/>
      <c r="CH94" s="971"/>
      <c r="CI94" s="971"/>
      <c r="CJ94" s="971"/>
      <c r="CK94" s="971"/>
      <c r="CL94" s="971"/>
      <c r="CM94" s="971"/>
      <c r="CN94" s="971"/>
      <c r="CO94" s="971"/>
      <c r="CP94" s="971"/>
      <c r="CQ94" s="971"/>
      <c r="CR94" s="971"/>
      <c r="CS94" s="971"/>
    </row>
    <row r="95" spans="1:97" s="972" customFormat="1" ht="12.75">
      <c r="A95" s="69" t="s">
        <v>949</v>
      </c>
      <c r="B95" s="82">
        <v>60000</v>
      </c>
      <c r="C95" s="82">
        <v>29000</v>
      </c>
      <c r="D95" s="82">
        <v>6050</v>
      </c>
      <c r="E95" s="426">
        <v>10.083333333333332</v>
      </c>
      <c r="F95" s="82">
        <v>0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971"/>
      <c r="AF95" s="971"/>
      <c r="AG95" s="971"/>
      <c r="AH95" s="971"/>
      <c r="AI95" s="971"/>
      <c r="AJ95" s="971"/>
      <c r="AK95" s="971"/>
      <c r="AL95" s="971"/>
      <c r="AM95" s="971"/>
      <c r="AN95" s="971"/>
      <c r="AO95" s="971"/>
      <c r="AP95" s="971"/>
      <c r="AQ95" s="971"/>
      <c r="AR95" s="971"/>
      <c r="AS95" s="971"/>
      <c r="AT95" s="971"/>
      <c r="AU95" s="971"/>
      <c r="AV95" s="971"/>
      <c r="AW95" s="971"/>
      <c r="AX95" s="971"/>
      <c r="AY95" s="971"/>
      <c r="AZ95" s="971"/>
      <c r="BA95" s="971"/>
      <c r="BB95" s="971"/>
      <c r="BC95" s="971"/>
      <c r="BD95" s="971"/>
      <c r="BE95" s="971"/>
      <c r="BF95" s="971"/>
      <c r="BG95" s="971"/>
      <c r="BH95" s="971"/>
      <c r="BI95" s="971"/>
      <c r="BJ95" s="971"/>
      <c r="BK95" s="971"/>
      <c r="BL95" s="971"/>
      <c r="BM95" s="971"/>
      <c r="BN95" s="971"/>
      <c r="BO95" s="971"/>
      <c r="BP95" s="971"/>
      <c r="BQ95" s="971"/>
      <c r="BR95" s="971"/>
      <c r="BS95" s="971"/>
      <c r="BT95" s="971"/>
      <c r="BU95" s="971"/>
      <c r="BV95" s="971"/>
      <c r="BW95" s="971"/>
      <c r="BX95" s="971"/>
      <c r="BY95" s="971"/>
      <c r="BZ95" s="971"/>
      <c r="CA95" s="971"/>
      <c r="CB95" s="971"/>
      <c r="CC95" s="971"/>
      <c r="CD95" s="971"/>
      <c r="CE95" s="971"/>
      <c r="CF95" s="971"/>
      <c r="CG95" s="971"/>
      <c r="CH95" s="971"/>
      <c r="CI95" s="971"/>
      <c r="CJ95" s="971"/>
      <c r="CK95" s="971"/>
      <c r="CL95" s="971"/>
      <c r="CM95" s="971"/>
      <c r="CN95" s="971"/>
      <c r="CO95" s="971"/>
      <c r="CP95" s="971"/>
      <c r="CQ95" s="971"/>
      <c r="CR95" s="971"/>
      <c r="CS95" s="971"/>
    </row>
    <row r="96" spans="1:97" s="972" customFormat="1" ht="12.75">
      <c r="A96" s="69" t="s">
        <v>951</v>
      </c>
      <c r="B96" s="82">
        <v>60000</v>
      </c>
      <c r="C96" s="82">
        <v>29000</v>
      </c>
      <c r="D96" s="82">
        <v>6050</v>
      </c>
      <c r="E96" s="426">
        <v>10.083333333333332</v>
      </c>
      <c r="F96" s="82"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971"/>
      <c r="AF96" s="971"/>
      <c r="AG96" s="971"/>
      <c r="AH96" s="971"/>
      <c r="AI96" s="971"/>
      <c r="AJ96" s="971"/>
      <c r="AK96" s="971"/>
      <c r="AL96" s="971"/>
      <c r="AM96" s="971"/>
      <c r="AN96" s="971"/>
      <c r="AO96" s="971"/>
      <c r="AP96" s="971"/>
      <c r="AQ96" s="971"/>
      <c r="AR96" s="971"/>
      <c r="AS96" s="971"/>
      <c r="AT96" s="971"/>
      <c r="AU96" s="971"/>
      <c r="AV96" s="971"/>
      <c r="AW96" s="971"/>
      <c r="AX96" s="971"/>
      <c r="AY96" s="971"/>
      <c r="AZ96" s="971"/>
      <c r="BA96" s="971"/>
      <c r="BB96" s="971"/>
      <c r="BC96" s="971"/>
      <c r="BD96" s="971"/>
      <c r="BE96" s="971"/>
      <c r="BF96" s="971"/>
      <c r="BG96" s="971"/>
      <c r="BH96" s="971"/>
      <c r="BI96" s="971"/>
      <c r="BJ96" s="971"/>
      <c r="BK96" s="971"/>
      <c r="BL96" s="971"/>
      <c r="BM96" s="971"/>
      <c r="BN96" s="971"/>
      <c r="BO96" s="971"/>
      <c r="BP96" s="971"/>
      <c r="BQ96" s="971"/>
      <c r="BR96" s="971"/>
      <c r="BS96" s="971"/>
      <c r="BT96" s="971"/>
      <c r="BU96" s="971"/>
      <c r="BV96" s="971"/>
      <c r="BW96" s="971"/>
      <c r="BX96" s="971"/>
      <c r="BY96" s="971"/>
      <c r="BZ96" s="971"/>
      <c r="CA96" s="971"/>
      <c r="CB96" s="971"/>
      <c r="CC96" s="971"/>
      <c r="CD96" s="971"/>
      <c r="CE96" s="971"/>
      <c r="CF96" s="971"/>
      <c r="CG96" s="971"/>
      <c r="CH96" s="971"/>
      <c r="CI96" s="971"/>
      <c r="CJ96" s="971"/>
      <c r="CK96" s="971"/>
      <c r="CL96" s="971"/>
      <c r="CM96" s="971"/>
      <c r="CN96" s="971"/>
      <c r="CO96" s="971"/>
      <c r="CP96" s="971"/>
      <c r="CQ96" s="971"/>
      <c r="CR96" s="971"/>
      <c r="CS96" s="971"/>
    </row>
    <row r="97" spans="1:97" s="976" customFormat="1" ht="12.75">
      <c r="A97" s="192" t="s">
        <v>966</v>
      </c>
      <c r="B97" s="24"/>
      <c r="C97" s="24"/>
      <c r="D97" s="24"/>
      <c r="E97" s="967"/>
      <c r="F97" s="82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975"/>
      <c r="AF97" s="975"/>
      <c r="AG97" s="975"/>
      <c r="AH97" s="975"/>
      <c r="AI97" s="975"/>
      <c r="AJ97" s="975"/>
      <c r="AK97" s="975"/>
      <c r="AL97" s="975"/>
      <c r="AM97" s="975"/>
      <c r="AN97" s="975"/>
      <c r="AO97" s="975"/>
      <c r="AP97" s="975"/>
      <c r="AQ97" s="975"/>
      <c r="AR97" s="975"/>
      <c r="AS97" s="975"/>
      <c r="AT97" s="975"/>
      <c r="AU97" s="975"/>
      <c r="AV97" s="975"/>
      <c r="AW97" s="975"/>
      <c r="AX97" s="975"/>
      <c r="AY97" s="975"/>
      <c r="AZ97" s="975"/>
      <c r="BA97" s="975"/>
      <c r="BB97" s="975"/>
      <c r="BC97" s="975"/>
      <c r="BD97" s="975"/>
      <c r="BE97" s="975"/>
      <c r="BF97" s="975"/>
      <c r="BG97" s="975"/>
      <c r="BH97" s="975"/>
      <c r="BI97" s="975"/>
      <c r="BJ97" s="975"/>
      <c r="BK97" s="975"/>
      <c r="BL97" s="975"/>
      <c r="BM97" s="975"/>
      <c r="BN97" s="975"/>
      <c r="BO97" s="975"/>
      <c r="BP97" s="975"/>
      <c r="BQ97" s="975"/>
      <c r="BR97" s="975"/>
      <c r="BS97" s="975"/>
      <c r="BT97" s="975"/>
      <c r="BU97" s="975"/>
      <c r="BV97" s="975"/>
      <c r="BW97" s="975"/>
      <c r="BX97" s="975"/>
      <c r="BY97" s="975"/>
      <c r="BZ97" s="975"/>
      <c r="CA97" s="975"/>
      <c r="CB97" s="975"/>
      <c r="CC97" s="975"/>
      <c r="CD97" s="975"/>
      <c r="CE97" s="975"/>
      <c r="CF97" s="975"/>
      <c r="CG97" s="975"/>
      <c r="CH97" s="975"/>
      <c r="CI97" s="975"/>
      <c r="CJ97" s="975"/>
      <c r="CK97" s="975"/>
      <c r="CL97" s="975"/>
      <c r="CM97" s="975"/>
      <c r="CN97" s="975"/>
      <c r="CO97" s="975"/>
      <c r="CP97" s="975"/>
      <c r="CQ97" s="975"/>
      <c r="CR97" s="975"/>
      <c r="CS97" s="975"/>
    </row>
    <row r="98" spans="1:97" s="954" customFormat="1" ht="12.75">
      <c r="A98" s="73" t="s">
        <v>961</v>
      </c>
      <c r="B98" s="82"/>
      <c r="C98" s="82"/>
      <c r="D98" s="82"/>
      <c r="E98" s="426"/>
      <c r="F98" s="82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953"/>
      <c r="AF98" s="953"/>
      <c r="AG98" s="953"/>
      <c r="AH98" s="953"/>
      <c r="AI98" s="953"/>
      <c r="AJ98" s="953"/>
      <c r="AK98" s="953"/>
      <c r="AL98" s="953"/>
      <c r="AM98" s="953"/>
      <c r="AN98" s="953"/>
      <c r="AO98" s="953"/>
      <c r="AP98" s="953"/>
      <c r="AQ98" s="953"/>
      <c r="AR98" s="953"/>
      <c r="AS98" s="953"/>
      <c r="AT98" s="953"/>
      <c r="AU98" s="953"/>
      <c r="AV98" s="953"/>
      <c r="AW98" s="953"/>
      <c r="AX98" s="953"/>
      <c r="AY98" s="953"/>
      <c r="AZ98" s="953"/>
      <c r="BA98" s="953"/>
      <c r="BB98" s="953"/>
      <c r="BC98" s="953"/>
      <c r="BD98" s="953"/>
      <c r="BE98" s="953"/>
      <c r="BF98" s="953"/>
      <c r="BG98" s="953"/>
      <c r="BH98" s="953"/>
      <c r="BI98" s="953"/>
      <c r="BJ98" s="953"/>
      <c r="BK98" s="953"/>
      <c r="BL98" s="953"/>
      <c r="BM98" s="953"/>
      <c r="BN98" s="953"/>
      <c r="BO98" s="953"/>
      <c r="BP98" s="953"/>
      <c r="BQ98" s="953"/>
      <c r="BR98" s="953"/>
      <c r="BS98" s="953"/>
      <c r="BT98" s="953"/>
      <c r="BU98" s="953"/>
      <c r="BV98" s="953"/>
      <c r="BW98" s="953"/>
      <c r="BX98" s="953"/>
      <c r="BY98" s="953"/>
      <c r="BZ98" s="953"/>
      <c r="CA98" s="953"/>
      <c r="CB98" s="953"/>
      <c r="CC98" s="953"/>
      <c r="CD98" s="953"/>
      <c r="CE98" s="953"/>
      <c r="CF98" s="953"/>
      <c r="CG98" s="953"/>
      <c r="CH98" s="953"/>
      <c r="CI98" s="953"/>
      <c r="CJ98" s="953"/>
      <c r="CK98" s="953"/>
      <c r="CL98" s="953"/>
      <c r="CM98" s="953"/>
      <c r="CN98" s="953"/>
      <c r="CO98" s="953"/>
      <c r="CP98" s="953"/>
      <c r="CQ98" s="953"/>
      <c r="CR98" s="953"/>
      <c r="CS98" s="953"/>
    </row>
    <row r="99" spans="1:97" s="968" customFormat="1" ht="12.75">
      <c r="A99" s="72" t="s">
        <v>938</v>
      </c>
      <c r="B99" s="82">
        <v>24904928</v>
      </c>
      <c r="C99" s="82">
        <v>16244342</v>
      </c>
      <c r="D99" s="82">
        <v>6122128</v>
      </c>
      <c r="E99" s="426">
        <v>24.58199437476792</v>
      </c>
      <c r="F99" s="82">
        <v>656059</v>
      </c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953"/>
      <c r="AF99" s="953"/>
      <c r="AG99" s="953"/>
      <c r="AH99" s="953"/>
      <c r="AI99" s="953"/>
      <c r="AJ99" s="953"/>
      <c r="AK99" s="953"/>
      <c r="AL99" s="953"/>
      <c r="AM99" s="953"/>
      <c r="AN99" s="953"/>
      <c r="AO99" s="953"/>
      <c r="AP99" s="953"/>
      <c r="AQ99" s="953"/>
      <c r="AR99" s="953"/>
      <c r="AS99" s="953"/>
      <c r="AT99" s="953"/>
      <c r="AU99" s="953"/>
      <c r="AV99" s="953"/>
      <c r="AW99" s="953"/>
      <c r="AX99" s="953"/>
      <c r="AY99" s="953"/>
      <c r="AZ99" s="953"/>
      <c r="BA99" s="953"/>
      <c r="BB99" s="953"/>
      <c r="BC99" s="953"/>
      <c r="BD99" s="953"/>
      <c r="BE99" s="953"/>
      <c r="BF99" s="953"/>
      <c r="BG99" s="953"/>
      <c r="BH99" s="953"/>
      <c r="BI99" s="953"/>
      <c r="BJ99" s="953"/>
      <c r="BK99" s="953"/>
      <c r="BL99" s="953"/>
      <c r="BM99" s="953"/>
      <c r="BN99" s="953"/>
      <c r="BO99" s="953"/>
      <c r="BP99" s="953"/>
      <c r="BQ99" s="953"/>
      <c r="BR99" s="953"/>
      <c r="BS99" s="953"/>
      <c r="BT99" s="953"/>
      <c r="BU99" s="953"/>
      <c r="BV99" s="953"/>
      <c r="BW99" s="953"/>
      <c r="BX99" s="953"/>
      <c r="BY99" s="953"/>
      <c r="BZ99" s="953"/>
      <c r="CA99" s="953"/>
      <c r="CB99" s="953"/>
      <c r="CC99" s="953"/>
      <c r="CD99" s="953"/>
      <c r="CE99" s="953"/>
      <c r="CF99" s="953"/>
      <c r="CG99" s="953"/>
      <c r="CH99" s="953"/>
      <c r="CI99" s="953"/>
      <c r="CJ99" s="953"/>
      <c r="CK99" s="953"/>
      <c r="CL99" s="953"/>
      <c r="CM99" s="953"/>
      <c r="CN99" s="953"/>
      <c r="CO99" s="953"/>
      <c r="CP99" s="953"/>
      <c r="CQ99" s="953"/>
      <c r="CR99" s="953"/>
      <c r="CS99" s="953"/>
    </row>
    <row r="100" spans="1:97" s="968" customFormat="1" ht="12.75">
      <c r="A100" s="72" t="s">
        <v>939</v>
      </c>
      <c r="B100" s="82">
        <v>4995872</v>
      </c>
      <c r="C100" s="82">
        <v>2807219</v>
      </c>
      <c r="D100" s="82">
        <v>2807219</v>
      </c>
      <c r="E100" s="426">
        <v>56.19077110062067</v>
      </c>
      <c r="F100" s="82">
        <v>378908</v>
      </c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953"/>
      <c r="AF100" s="953"/>
      <c r="AG100" s="953"/>
      <c r="AH100" s="953"/>
      <c r="AI100" s="953"/>
      <c r="AJ100" s="953"/>
      <c r="AK100" s="953"/>
      <c r="AL100" s="953"/>
      <c r="AM100" s="953"/>
      <c r="AN100" s="953"/>
      <c r="AO100" s="953"/>
      <c r="AP100" s="953"/>
      <c r="AQ100" s="953"/>
      <c r="AR100" s="953"/>
      <c r="AS100" s="953"/>
      <c r="AT100" s="953"/>
      <c r="AU100" s="953"/>
      <c r="AV100" s="953"/>
      <c r="AW100" s="953"/>
      <c r="AX100" s="953"/>
      <c r="AY100" s="953"/>
      <c r="AZ100" s="953"/>
      <c r="BA100" s="953"/>
      <c r="BB100" s="953"/>
      <c r="BC100" s="953"/>
      <c r="BD100" s="953"/>
      <c r="BE100" s="953"/>
      <c r="BF100" s="953"/>
      <c r="BG100" s="953"/>
      <c r="BH100" s="953"/>
      <c r="BI100" s="953"/>
      <c r="BJ100" s="953"/>
      <c r="BK100" s="953"/>
      <c r="BL100" s="953"/>
      <c r="BM100" s="953"/>
      <c r="BN100" s="953"/>
      <c r="BO100" s="953"/>
      <c r="BP100" s="953"/>
      <c r="BQ100" s="953"/>
      <c r="BR100" s="953"/>
      <c r="BS100" s="953"/>
      <c r="BT100" s="953"/>
      <c r="BU100" s="953"/>
      <c r="BV100" s="953"/>
      <c r="BW100" s="953"/>
      <c r="BX100" s="953"/>
      <c r="BY100" s="953"/>
      <c r="BZ100" s="953"/>
      <c r="CA100" s="953"/>
      <c r="CB100" s="953"/>
      <c r="CC100" s="953"/>
      <c r="CD100" s="953"/>
      <c r="CE100" s="953"/>
      <c r="CF100" s="953"/>
      <c r="CG100" s="953"/>
      <c r="CH100" s="953"/>
      <c r="CI100" s="953"/>
      <c r="CJ100" s="953"/>
      <c r="CK100" s="953"/>
      <c r="CL100" s="953"/>
      <c r="CM100" s="953"/>
      <c r="CN100" s="953"/>
      <c r="CO100" s="953"/>
      <c r="CP100" s="953"/>
      <c r="CQ100" s="953"/>
      <c r="CR100" s="953"/>
      <c r="CS100" s="953"/>
    </row>
    <row r="101" spans="1:97" s="968" customFormat="1" ht="12.75">
      <c r="A101" s="72" t="s">
        <v>941</v>
      </c>
      <c r="B101" s="82">
        <v>19909056</v>
      </c>
      <c r="C101" s="82">
        <v>13437123</v>
      </c>
      <c r="D101" s="82">
        <v>3314909</v>
      </c>
      <c r="E101" s="426">
        <v>16.65025704885254</v>
      </c>
      <c r="F101" s="82">
        <v>277151</v>
      </c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953"/>
      <c r="AF101" s="953"/>
      <c r="AG101" s="953"/>
      <c r="AH101" s="953"/>
      <c r="AI101" s="953"/>
      <c r="AJ101" s="953"/>
      <c r="AK101" s="953"/>
      <c r="AL101" s="953"/>
      <c r="AM101" s="953"/>
      <c r="AN101" s="953"/>
      <c r="AO101" s="953"/>
      <c r="AP101" s="953"/>
      <c r="AQ101" s="953"/>
      <c r="AR101" s="953"/>
      <c r="AS101" s="953"/>
      <c r="AT101" s="953"/>
      <c r="AU101" s="953"/>
      <c r="AV101" s="953"/>
      <c r="AW101" s="953"/>
      <c r="AX101" s="953"/>
      <c r="AY101" s="953"/>
      <c r="AZ101" s="953"/>
      <c r="BA101" s="953"/>
      <c r="BB101" s="953"/>
      <c r="BC101" s="953"/>
      <c r="BD101" s="953"/>
      <c r="BE101" s="953"/>
      <c r="BF101" s="953"/>
      <c r="BG101" s="953"/>
      <c r="BH101" s="953"/>
      <c r="BI101" s="953"/>
      <c r="BJ101" s="953"/>
      <c r="BK101" s="953"/>
      <c r="BL101" s="953"/>
      <c r="BM101" s="953"/>
      <c r="BN101" s="953"/>
      <c r="BO101" s="953"/>
      <c r="BP101" s="953"/>
      <c r="BQ101" s="953"/>
      <c r="BR101" s="953"/>
      <c r="BS101" s="953"/>
      <c r="BT101" s="953"/>
      <c r="BU101" s="953"/>
      <c r="BV101" s="953"/>
      <c r="BW101" s="953"/>
      <c r="BX101" s="953"/>
      <c r="BY101" s="953"/>
      <c r="BZ101" s="953"/>
      <c r="CA101" s="953"/>
      <c r="CB101" s="953"/>
      <c r="CC101" s="953"/>
      <c r="CD101" s="953"/>
      <c r="CE101" s="953"/>
      <c r="CF101" s="953"/>
      <c r="CG101" s="953"/>
      <c r="CH101" s="953"/>
      <c r="CI101" s="953"/>
      <c r="CJ101" s="953"/>
      <c r="CK101" s="953"/>
      <c r="CL101" s="953"/>
      <c r="CM101" s="953"/>
      <c r="CN101" s="953"/>
      <c r="CO101" s="953"/>
      <c r="CP101" s="953"/>
      <c r="CQ101" s="953"/>
      <c r="CR101" s="953"/>
      <c r="CS101" s="953"/>
    </row>
    <row r="102" spans="1:97" s="968" customFormat="1" ht="12.75">
      <c r="A102" s="72" t="s">
        <v>942</v>
      </c>
      <c r="B102" s="82">
        <v>25145695</v>
      </c>
      <c r="C102" s="82">
        <v>16438266</v>
      </c>
      <c r="D102" s="82">
        <v>5127573</v>
      </c>
      <c r="E102" s="426">
        <v>20.39145468041349</v>
      </c>
      <c r="F102" s="82">
        <v>424077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953"/>
      <c r="AF102" s="953"/>
      <c r="AG102" s="953"/>
      <c r="AH102" s="953"/>
      <c r="AI102" s="953"/>
      <c r="AJ102" s="953"/>
      <c r="AK102" s="953"/>
      <c r="AL102" s="953"/>
      <c r="AM102" s="953"/>
      <c r="AN102" s="953"/>
      <c r="AO102" s="953"/>
      <c r="AP102" s="953"/>
      <c r="AQ102" s="953"/>
      <c r="AR102" s="953"/>
      <c r="AS102" s="953"/>
      <c r="AT102" s="953"/>
      <c r="AU102" s="953"/>
      <c r="AV102" s="953"/>
      <c r="AW102" s="953"/>
      <c r="AX102" s="953"/>
      <c r="AY102" s="953"/>
      <c r="AZ102" s="953"/>
      <c r="BA102" s="953"/>
      <c r="BB102" s="953"/>
      <c r="BC102" s="953"/>
      <c r="BD102" s="953"/>
      <c r="BE102" s="953"/>
      <c r="BF102" s="953"/>
      <c r="BG102" s="953"/>
      <c r="BH102" s="953"/>
      <c r="BI102" s="953"/>
      <c r="BJ102" s="953"/>
      <c r="BK102" s="953"/>
      <c r="BL102" s="953"/>
      <c r="BM102" s="953"/>
      <c r="BN102" s="953"/>
      <c r="BO102" s="953"/>
      <c r="BP102" s="953"/>
      <c r="BQ102" s="953"/>
      <c r="BR102" s="953"/>
      <c r="BS102" s="953"/>
      <c r="BT102" s="953"/>
      <c r="BU102" s="953"/>
      <c r="BV102" s="953"/>
      <c r="BW102" s="953"/>
      <c r="BX102" s="953"/>
      <c r="BY102" s="953"/>
      <c r="BZ102" s="953"/>
      <c r="CA102" s="953"/>
      <c r="CB102" s="953"/>
      <c r="CC102" s="953"/>
      <c r="CD102" s="953"/>
      <c r="CE102" s="953"/>
      <c r="CF102" s="953"/>
      <c r="CG102" s="953"/>
      <c r="CH102" s="953"/>
      <c r="CI102" s="953"/>
      <c r="CJ102" s="953"/>
      <c r="CK102" s="953"/>
      <c r="CL102" s="953"/>
      <c r="CM102" s="953"/>
      <c r="CN102" s="953"/>
      <c r="CO102" s="953"/>
      <c r="CP102" s="953"/>
      <c r="CQ102" s="953"/>
      <c r="CR102" s="953"/>
      <c r="CS102" s="953"/>
    </row>
    <row r="103" spans="1:97" s="969" customFormat="1" ht="12.75">
      <c r="A103" s="72" t="s">
        <v>943</v>
      </c>
      <c r="B103" s="82">
        <v>16356494</v>
      </c>
      <c r="C103" s="82">
        <v>10455353</v>
      </c>
      <c r="D103" s="82">
        <v>2343503</v>
      </c>
      <c r="E103" s="426">
        <v>14.327660927824754</v>
      </c>
      <c r="F103" s="82">
        <v>-10671</v>
      </c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953"/>
      <c r="AF103" s="953"/>
      <c r="AG103" s="953"/>
      <c r="AH103" s="953"/>
      <c r="AI103" s="953"/>
      <c r="AJ103" s="953"/>
      <c r="AK103" s="953"/>
      <c r="AL103" s="953"/>
      <c r="AM103" s="953"/>
      <c r="AN103" s="953"/>
      <c r="AO103" s="953"/>
      <c r="AP103" s="953"/>
      <c r="AQ103" s="953"/>
      <c r="AR103" s="953"/>
      <c r="AS103" s="953"/>
      <c r="AT103" s="953"/>
      <c r="AU103" s="953"/>
      <c r="AV103" s="953"/>
      <c r="AW103" s="953"/>
      <c r="AX103" s="953"/>
      <c r="AY103" s="953"/>
      <c r="AZ103" s="953"/>
      <c r="BA103" s="953"/>
      <c r="BB103" s="953"/>
      <c r="BC103" s="953"/>
      <c r="BD103" s="953"/>
      <c r="BE103" s="953"/>
      <c r="BF103" s="953"/>
      <c r="BG103" s="953"/>
      <c r="BH103" s="953"/>
      <c r="BI103" s="953"/>
      <c r="BJ103" s="953"/>
      <c r="BK103" s="953"/>
      <c r="BL103" s="953"/>
      <c r="BM103" s="953"/>
      <c r="BN103" s="953"/>
      <c r="BO103" s="953"/>
      <c r="BP103" s="953"/>
      <c r="BQ103" s="953"/>
      <c r="BR103" s="953"/>
      <c r="BS103" s="953"/>
      <c r="BT103" s="953"/>
      <c r="BU103" s="953"/>
      <c r="BV103" s="953"/>
      <c r="BW103" s="953"/>
      <c r="BX103" s="953"/>
      <c r="BY103" s="953"/>
      <c r="BZ103" s="953"/>
      <c r="CA103" s="953"/>
      <c r="CB103" s="953"/>
      <c r="CC103" s="953"/>
      <c r="CD103" s="953"/>
      <c r="CE103" s="953"/>
      <c r="CF103" s="953"/>
      <c r="CG103" s="953"/>
      <c r="CH103" s="953"/>
      <c r="CI103" s="953"/>
      <c r="CJ103" s="953"/>
      <c r="CK103" s="953"/>
      <c r="CL103" s="953"/>
      <c r="CM103" s="953"/>
      <c r="CN103" s="953"/>
      <c r="CO103" s="953"/>
      <c r="CP103" s="953"/>
      <c r="CQ103" s="953"/>
      <c r="CR103" s="953"/>
      <c r="CS103" s="953"/>
    </row>
    <row r="104" spans="1:97" s="969" customFormat="1" ht="12.75">
      <c r="A104" s="72" t="s">
        <v>944</v>
      </c>
      <c r="B104" s="82">
        <v>7591873</v>
      </c>
      <c r="C104" s="82">
        <v>5400732</v>
      </c>
      <c r="D104" s="82">
        <v>1537168</v>
      </c>
      <c r="E104" s="426">
        <v>20.247546290618928</v>
      </c>
      <c r="F104" s="82">
        <v>-98511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953"/>
      <c r="AF104" s="953"/>
      <c r="AG104" s="953"/>
      <c r="AH104" s="953"/>
      <c r="AI104" s="953"/>
      <c r="AJ104" s="953"/>
      <c r="AK104" s="953"/>
      <c r="AL104" s="953"/>
      <c r="AM104" s="953"/>
      <c r="AN104" s="953"/>
      <c r="AO104" s="953"/>
      <c r="AP104" s="953"/>
      <c r="AQ104" s="953"/>
      <c r="AR104" s="953"/>
      <c r="AS104" s="953"/>
      <c r="AT104" s="953"/>
      <c r="AU104" s="953"/>
      <c r="AV104" s="953"/>
      <c r="AW104" s="953"/>
      <c r="AX104" s="953"/>
      <c r="AY104" s="953"/>
      <c r="AZ104" s="953"/>
      <c r="BA104" s="953"/>
      <c r="BB104" s="953"/>
      <c r="BC104" s="953"/>
      <c r="BD104" s="953"/>
      <c r="BE104" s="953"/>
      <c r="BF104" s="953"/>
      <c r="BG104" s="953"/>
      <c r="BH104" s="953"/>
      <c r="BI104" s="953"/>
      <c r="BJ104" s="953"/>
      <c r="BK104" s="953"/>
      <c r="BL104" s="953"/>
      <c r="BM104" s="953"/>
      <c r="BN104" s="953"/>
      <c r="BO104" s="953"/>
      <c r="BP104" s="953"/>
      <c r="BQ104" s="953"/>
      <c r="BR104" s="953"/>
      <c r="BS104" s="953"/>
      <c r="BT104" s="953"/>
      <c r="BU104" s="953"/>
      <c r="BV104" s="953"/>
      <c r="BW104" s="953"/>
      <c r="BX104" s="953"/>
      <c r="BY104" s="953"/>
      <c r="BZ104" s="953"/>
      <c r="CA104" s="953"/>
      <c r="CB104" s="953"/>
      <c r="CC104" s="953"/>
      <c r="CD104" s="953"/>
      <c r="CE104" s="953"/>
      <c r="CF104" s="953"/>
      <c r="CG104" s="953"/>
      <c r="CH104" s="953"/>
      <c r="CI104" s="953"/>
      <c r="CJ104" s="953"/>
      <c r="CK104" s="953"/>
      <c r="CL104" s="953"/>
      <c r="CM104" s="953"/>
      <c r="CN104" s="953"/>
      <c r="CO104" s="953"/>
      <c r="CP104" s="953"/>
      <c r="CQ104" s="953"/>
      <c r="CR104" s="953"/>
      <c r="CS104" s="953"/>
    </row>
    <row r="105" spans="1:97" s="976" customFormat="1" ht="12.75">
      <c r="A105" s="69" t="s">
        <v>945</v>
      </c>
      <c r="B105" s="82">
        <v>8764621</v>
      </c>
      <c r="C105" s="82">
        <v>5054621</v>
      </c>
      <c r="D105" s="82">
        <v>806335</v>
      </c>
      <c r="E105" s="426">
        <v>9.199884398880453</v>
      </c>
      <c r="F105" s="82">
        <v>87840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975"/>
      <c r="AF105" s="975"/>
      <c r="AG105" s="975"/>
      <c r="AH105" s="975"/>
      <c r="AI105" s="975"/>
      <c r="AJ105" s="975"/>
      <c r="AK105" s="975"/>
      <c r="AL105" s="975"/>
      <c r="AM105" s="975"/>
      <c r="AN105" s="975"/>
      <c r="AO105" s="975"/>
      <c r="AP105" s="975"/>
      <c r="AQ105" s="975"/>
      <c r="AR105" s="975"/>
      <c r="AS105" s="975"/>
      <c r="AT105" s="975"/>
      <c r="AU105" s="975"/>
      <c r="AV105" s="975"/>
      <c r="AW105" s="975"/>
      <c r="AX105" s="975"/>
      <c r="AY105" s="975"/>
      <c r="AZ105" s="975"/>
      <c r="BA105" s="975"/>
      <c r="BB105" s="975"/>
      <c r="BC105" s="975"/>
      <c r="BD105" s="975"/>
      <c r="BE105" s="975"/>
      <c r="BF105" s="975"/>
      <c r="BG105" s="975"/>
      <c r="BH105" s="975"/>
      <c r="BI105" s="975"/>
      <c r="BJ105" s="975"/>
      <c r="BK105" s="975"/>
      <c r="BL105" s="975"/>
      <c r="BM105" s="975"/>
      <c r="BN105" s="975"/>
      <c r="BO105" s="975"/>
      <c r="BP105" s="975"/>
      <c r="BQ105" s="975"/>
      <c r="BR105" s="975"/>
      <c r="BS105" s="975"/>
      <c r="BT105" s="975"/>
      <c r="BU105" s="975"/>
      <c r="BV105" s="975"/>
      <c r="BW105" s="975"/>
      <c r="BX105" s="975"/>
      <c r="BY105" s="975"/>
      <c r="BZ105" s="975"/>
      <c r="CA105" s="975"/>
      <c r="CB105" s="975"/>
      <c r="CC105" s="975"/>
      <c r="CD105" s="975"/>
      <c r="CE105" s="975"/>
      <c r="CF105" s="975"/>
      <c r="CG105" s="975"/>
      <c r="CH105" s="975"/>
      <c r="CI105" s="975"/>
      <c r="CJ105" s="975"/>
      <c r="CK105" s="975"/>
      <c r="CL105" s="975"/>
      <c r="CM105" s="975"/>
      <c r="CN105" s="975"/>
      <c r="CO105" s="975"/>
      <c r="CP105" s="975"/>
      <c r="CQ105" s="975"/>
      <c r="CR105" s="975"/>
      <c r="CS105" s="975"/>
    </row>
    <row r="106" spans="1:97" s="976" customFormat="1" ht="12.75">
      <c r="A106" s="69" t="s">
        <v>946</v>
      </c>
      <c r="B106" s="82">
        <v>1205000</v>
      </c>
      <c r="C106" s="82">
        <v>1001000</v>
      </c>
      <c r="D106" s="82">
        <v>146162</v>
      </c>
      <c r="E106" s="426">
        <v>12.129626556016596</v>
      </c>
      <c r="F106" s="82">
        <v>0</v>
      </c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975"/>
      <c r="AF106" s="975"/>
      <c r="AG106" s="975"/>
      <c r="AH106" s="975"/>
      <c r="AI106" s="975"/>
      <c r="AJ106" s="975"/>
      <c r="AK106" s="975"/>
      <c r="AL106" s="975"/>
      <c r="AM106" s="975"/>
      <c r="AN106" s="975"/>
      <c r="AO106" s="975"/>
      <c r="AP106" s="975"/>
      <c r="AQ106" s="975"/>
      <c r="AR106" s="975"/>
      <c r="AS106" s="975"/>
      <c r="AT106" s="975"/>
      <c r="AU106" s="975"/>
      <c r="AV106" s="975"/>
      <c r="AW106" s="975"/>
      <c r="AX106" s="975"/>
      <c r="AY106" s="975"/>
      <c r="AZ106" s="975"/>
      <c r="BA106" s="975"/>
      <c r="BB106" s="975"/>
      <c r="BC106" s="975"/>
      <c r="BD106" s="975"/>
      <c r="BE106" s="975"/>
      <c r="BF106" s="975"/>
      <c r="BG106" s="975"/>
      <c r="BH106" s="975"/>
      <c r="BI106" s="975"/>
      <c r="BJ106" s="975"/>
      <c r="BK106" s="975"/>
      <c r="BL106" s="975"/>
      <c r="BM106" s="975"/>
      <c r="BN106" s="975"/>
      <c r="BO106" s="975"/>
      <c r="BP106" s="975"/>
      <c r="BQ106" s="975"/>
      <c r="BR106" s="975"/>
      <c r="BS106" s="975"/>
      <c r="BT106" s="975"/>
      <c r="BU106" s="975"/>
      <c r="BV106" s="975"/>
      <c r="BW106" s="975"/>
      <c r="BX106" s="975"/>
      <c r="BY106" s="975"/>
      <c r="BZ106" s="975"/>
      <c r="CA106" s="975"/>
      <c r="CB106" s="975"/>
      <c r="CC106" s="975"/>
      <c r="CD106" s="975"/>
      <c r="CE106" s="975"/>
      <c r="CF106" s="975"/>
      <c r="CG106" s="975"/>
      <c r="CH106" s="975"/>
      <c r="CI106" s="975"/>
      <c r="CJ106" s="975"/>
      <c r="CK106" s="975"/>
      <c r="CL106" s="975"/>
      <c r="CM106" s="975"/>
      <c r="CN106" s="975"/>
      <c r="CO106" s="975"/>
      <c r="CP106" s="975"/>
      <c r="CQ106" s="975"/>
      <c r="CR106" s="975"/>
      <c r="CS106" s="975"/>
    </row>
    <row r="107" spans="1:97" s="976" customFormat="1" ht="12.75">
      <c r="A107" s="69" t="s">
        <v>967</v>
      </c>
      <c r="B107" s="82">
        <v>7559621</v>
      </c>
      <c r="C107" s="82">
        <v>4053621</v>
      </c>
      <c r="D107" s="82">
        <v>660173</v>
      </c>
      <c r="E107" s="426">
        <v>8.732884889335061</v>
      </c>
      <c r="F107" s="82">
        <v>87840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975"/>
      <c r="AF107" s="975"/>
      <c r="AG107" s="975"/>
      <c r="AH107" s="975"/>
      <c r="AI107" s="975"/>
      <c r="AJ107" s="975"/>
      <c r="AK107" s="975"/>
      <c r="AL107" s="975"/>
      <c r="AM107" s="975"/>
      <c r="AN107" s="975"/>
      <c r="AO107" s="975"/>
      <c r="AP107" s="975"/>
      <c r="AQ107" s="975"/>
      <c r="AR107" s="975"/>
      <c r="AS107" s="975"/>
      <c r="AT107" s="975"/>
      <c r="AU107" s="975"/>
      <c r="AV107" s="975"/>
      <c r="AW107" s="975"/>
      <c r="AX107" s="975"/>
      <c r="AY107" s="975"/>
      <c r="AZ107" s="975"/>
      <c r="BA107" s="975"/>
      <c r="BB107" s="975"/>
      <c r="BC107" s="975"/>
      <c r="BD107" s="975"/>
      <c r="BE107" s="975"/>
      <c r="BF107" s="975"/>
      <c r="BG107" s="975"/>
      <c r="BH107" s="975"/>
      <c r="BI107" s="975"/>
      <c r="BJ107" s="975"/>
      <c r="BK107" s="975"/>
      <c r="BL107" s="975"/>
      <c r="BM107" s="975"/>
      <c r="BN107" s="975"/>
      <c r="BO107" s="975"/>
      <c r="BP107" s="975"/>
      <c r="BQ107" s="975"/>
      <c r="BR107" s="975"/>
      <c r="BS107" s="975"/>
      <c r="BT107" s="975"/>
      <c r="BU107" s="975"/>
      <c r="BV107" s="975"/>
      <c r="BW107" s="975"/>
      <c r="BX107" s="975"/>
      <c r="BY107" s="975"/>
      <c r="BZ107" s="975"/>
      <c r="CA107" s="975"/>
      <c r="CB107" s="975"/>
      <c r="CC107" s="975"/>
      <c r="CD107" s="975"/>
      <c r="CE107" s="975"/>
      <c r="CF107" s="975"/>
      <c r="CG107" s="975"/>
      <c r="CH107" s="975"/>
      <c r="CI107" s="975"/>
      <c r="CJ107" s="975"/>
      <c r="CK107" s="975"/>
      <c r="CL107" s="975"/>
      <c r="CM107" s="975"/>
      <c r="CN107" s="975"/>
      <c r="CO107" s="975"/>
      <c r="CP107" s="975"/>
      <c r="CQ107" s="975"/>
      <c r="CR107" s="975"/>
      <c r="CS107" s="975"/>
    </row>
    <row r="108" spans="1:97" s="976" customFormat="1" ht="12.75">
      <c r="A108" s="69" t="s">
        <v>949</v>
      </c>
      <c r="B108" s="82">
        <v>8789201</v>
      </c>
      <c r="C108" s="82">
        <v>5982913</v>
      </c>
      <c r="D108" s="82">
        <v>2784070</v>
      </c>
      <c r="E108" s="426">
        <v>31.67603061984815</v>
      </c>
      <c r="F108" s="82">
        <v>434748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975"/>
      <c r="AF108" s="975"/>
      <c r="AG108" s="975"/>
      <c r="AH108" s="975"/>
      <c r="AI108" s="975"/>
      <c r="AJ108" s="975"/>
      <c r="AK108" s="975"/>
      <c r="AL108" s="975"/>
      <c r="AM108" s="975"/>
      <c r="AN108" s="975"/>
      <c r="AO108" s="975"/>
      <c r="AP108" s="975"/>
      <c r="AQ108" s="975"/>
      <c r="AR108" s="975"/>
      <c r="AS108" s="975"/>
      <c r="AT108" s="975"/>
      <c r="AU108" s="975"/>
      <c r="AV108" s="975"/>
      <c r="AW108" s="975"/>
      <c r="AX108" s="975"/>
      <c r="AY108" s="975"/>
      <c r="AZ108" s="975"/>
      <c r="BA108" s="975"/>
      <c r="BB108" s="975"/>
      <c r="BC108" s="975"/>
      <c r="BD108" s="975"/>
      <c r="BE108" s="975"/>
      <c r="BF108" s="975"/>
      <c r="BG108" s="975"/>
      <c r="BH108" s="975"/>
      <c r="BI108" s="975"/>
      <c r="BJ108" s="975"/>
      <c r="BK108" s="975"/>
      <c r="BL108" s="975"/>
      <c r="BM108" s="975"/>
      <c r="BN108" s="975"/>
      <c r="BO108" s="975"/>
      <c r="BP108" s="975"/>
      <c r="BQ108" s="975"/>
      <c r="BR108" s="975"/>
      <c r="BS108" s="975"/>
      <c r="BT108" s="975"/>
      <c r="BU108" s="975"/>
      <c r="BV108" s="975"/>
      <c r="BW108" s="975"/>
      <c r="BX108" s="975"/>
      <c r="BY108" s="975"/>
      <c r="BZ108" s="975"/>
      <c r="CA108" s="975"/>
      <c r="CB108" s="975"/>
      <c r="CC108" s="975"/>
      <c r="CD108" s="975"/>
      <c r="CE108" s="975"/>
      <c r="CF108" s="975"/>
      <c r="CG108" s="975"/>
      <c r="CH108" s="975"/>
      <c r="CI108" s="975"/>
      <c r="CJ108" s="975"/>
      <c r="CK108" s="975"/>
      <c r="CL108" s="975"/>
      <c r="CM108" s="975"/>
      <c r="CN108" s="975"/>
      <c r="CO108" s="975"/>
      <c r="CP108" s="975"/>
      <c r="CQ108" s="975"/>
      <c r="CR108" s="975"/>
      <c r="CS108" s="975"/>
    </row>
    <row r="109" spans="1:97" s="976" customFormat="1" ht="12.75">
      <c r="A109" s="69" t="s">
        <v>950</v>
      </c>
      <c r="B109" s="82">
        <v>909376</v>
      </c>
      <c r="C109" s="82">
        <v>450386</v>
      </c>
      <c r="D109" s="82">
        <v>307309</v>
      </c>
      <c r="E109" s="426">
        <v>33.79339239214582</v>
      </c>
      <c r="F109" s="82">
        <v>305210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975"/>
      <c r="AF109" s="975"/>
      <c r="AG109" s="975"/>
      <c r="AH109" s="975"/>
      <c r="AI109" s="975"/>
      <c r="AJ109" s="975"/>
      <c r="AK109" s="975"/>
      <c r="AL109" s="975"/>
      <c r="AM109" s="975"/>
      <c r="AN109" s="975"/>
      <c r="AO109" s="975"/>
      <c r="AP109" s="975"/>
      <c r="AQ109" s="975"/>
      <c r="AR109" s="975"/>
      <c r="AS109" s="975"/>
      <c r="AT109" s="975"/>
      <c r="AU109" s="975"/>
      <c r="AV109" s="975"/>
      <c r="AW109" s="975"/>
      <c r="AX109" s="975"/>
      <c r="AY109" s="975"/>
      <c r="AZ109" s="975"/>
      <c r="BA109" s="975"/>
      <c r="BB109" s="975"/>
      <c r="BC109" s="975"/>
      <c r="BD109" s="975"/>
      <c r="BE109" s="975"/>
      <c r="BF109" s="975"/>
      <c r="BG109" s="975"/>
      <c r="BH109" s="975"/>
      <c r="BI109" s="975"/>
      <c r="BJ109" s="975"/>
      <c r="BK109" s="975"/>
      <c r="BL109" s="975"/>
      <c r="BM109" s="975"/>
      <c r="BN109" s="975"/>
      <c r="BO109" s="975"/>
      <c r="BP109" s="975"/>
      <c r="BQ109" s="975"/>
      <c r="BR109" s="975"/>
      <c r="BS109" s="975"/>
      <c r="BT109" s="975"/>
      <c r="BU109" s="975"/>
      <c r="BV109" s="975"/>
      <c r="BW109" s="975"/>
      <c r="BX109" s="975"/>
      <c r="BY109" s="975"/>
      <c r="BZ109" s="975"/>
      <c r="CA109" s="975"/>
      <c r="CB109" s="975"/>
      <c r="CC109" s="975"/>
      <c r="CD109" s="975"/>
      <c r="CE109" s="975"/>
      <c r="CF109" s="975"/>
      <c r="CG109" s="975"/>
      <c r="CH109" s="975"/>
      <c r="CI109" s="975"/>
      <c r="CJ109" s="975"/>
      <c r="CK109" s="975"/>
      <c r="CL109" s="975"/>
      <c r="CM109" s="975"/>
      <c r="CN109" s="975"/>
      <c r="CO109" s="975"/>
      <c r="CP109" s="975"/>
      <c r="CQ109" s="975"/>
      <c r="CR109" s="975"/>
      <c r="CS109" s="975"/>
    </row>
    <row r="110" spans="1:97" s="976" customFormat="1" ht="12.75">
      <c r="A110" s="69" t="s">
        <v>951</v>
      </c>
      <c r="B110" s="82">
        <v>7879825</v>
      </c>
      <c r="C110" s="82">
        <v>5532527</v>
      </c>
      <c r="D110" s="82">
        <v>2476761</v>
      </c>
      <c r="E110" s="426">
        <v>31.431675195832394</v>
      </c>
      <c r="F110" s="82">
        <v>129538</v>
      </c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975"/>
      <c r="AF110" s="975"/>
      <c r="AG110" s="975"/>
      <c r="AH110" s="975"/>
      <c r="AI110" s="975"/>
      <c r="AJ110" s="975"/>
      <c r="AK110" s="975"/>
      <c r="AL110" s="975"/>
      <c r="AM110" s="975"/>
      <c r="AN110" s="975"/>
      <c r="AO110" s="975"/>
      <c r="AP110" s="975"/>
      <c r="AQ110" s="975"/>
      <c r="AR110" s="975"/>
      <c r="AS110" s="975"/>
      <c r="AT110" s="975"/>
      <c r="AU110" s="975"/>
      <c r="AV110" s="975"/>
      <c r="AW110" s="975"/>
      <c r="AX110" s="975"/>
      <c r="AY110" s="975"/>
      <c r="AZ110" s="975"/>
      <c r="BA110" s="975"/>
      <c r="BB110" s="975"/>
      <c r="BC110" s="975"/>
      <c r="BD110" s="975"/>
      <c r="BE110" s="975"/>
      <c r="BF110" s="975"/>
      <c r="BG110" s="975"/>
      <c r="BH110" s="975"/>
      <c r="BI110" s="975"/>
      <c r="BJ110" s="975"/>
      <c r="BK110" s="975"/>
      <c r="BL110" s="975"/>
      <c r="BM110" s="975"/>
      <c r="BN110" s="975"/>
      <c r="BO110" s="975"/>
      <c r="BP110" s="975"/>
      <c r="BQ110" s="975"/>
      <c r="BR110" s="975"/>
      <c r="BS110" s="975"/>
      <c r="BT110" s="975"/>
      <c r="BU110" s="975"/>
      <c r="BV110" s="975"/>
      <c r="BW110" s="975"/>
      <c r="BX110" s="975"/>
      <c r="BY110" s="975"/>
      <c r="BZ110" s="975"/>
      <c r="CA110" s="975"/>
      <c r="CB110" s="975"/>
      <c r="CC110" s="975"/>
      <c r="CD110" s="975"/>
      <c r="CE110" s="975"/>
      <c r="CF110" s="975"/>
      <c r="CG110" s="975"/>
      <c r="CH110" s="975"/>
      <c r="CI110" s="975"/>
      <c r="CJ110" s="975"/>
      <c r="CK110" s="975"/>
      <c r="CL110" s="975"/>
      <c r="CM110" s="975"/>
      <c r="CN110" s="975"/>
      <c r="CO110" s="975"/>
      <c r="CP110" s="975"/>
      <c r="CQ110" s="975"/>
      <c r="CR110" s="975"/>
      <c r="CS110" s="975"/>
    </row>
    <row r="111" spans="1:97" s="954" customFormat="1" ht="12.75">
      <c r="A111" s="72" t="s">
        <v>952</v>
      </c>
      <c r="B111" s="82">
        <v>-240767</v>
      </c>
      <c r="C111" s="82">
        <v>-193924</v>
      </c>
      <c r="D111" s="82">
        <v>994555</v>
      </c>
      <c r="E111" s="426" t="s">
        <v>1187</v>
      </c>
      <c r="F111" s="82">
        <v>231982</v>
      </c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953"/>
      <c r="AF111" s="953"/>
      <c r="AG111" s="953"/>
      <c r="AH111" s="953"/>
      <c r="AI111" s="953"/>
      <c r="AJ111" s="953"/>
      <c r="AK111" s="953"/>
      <c r="AL111" s="953"/>
      <c r="AM111" s="953"/>
      <c r="AN111" s="953"/>
      <c r="AO111" s="953"/>
      <c r="AP111" s="953"/>
      <c r="AQ111" s="953"/>
      <c r="AR111" s="953"/>
      <c r="AS111" s="953"/>
      <c r="AT111" s="953"/>
      <c r="AU111" s="953"/>
      <c r="AV111" s="953"/>
      <c r="AW111" s="953"/>
      <c r="AX111" s="953"/>
      <c r="AY111" s="953"/>
      <c r="AZ111" s="953"/>
      <c r="BA111" s="953"/>
      <c r="BB111" s="953"/>
      <c r="BC111" s="953"/>
      <c r="BD111" s="953"/>
      <c r="BE111" s="953"/>
      <c r="BF111" s="953"/>
      <c r="BG111" s="953"/>
      <c r="BH111" s="953"/>
      <c r="BI111" s="953"/>
      <c r="BJ111" s="953"/>
      <c r="BK111" s="953"/>
      <c r="BL111" s="953"/>
      <c r="BM111" s="953"/>
      <c r="BN111" s="953"/>
      <c r="BO111" s="953"/>
      <c r="BP111" s="953"/>
      <c r="BQ111" s="953"/>
      <c r="BR111" s="953"/>
      <c r="BS111" s="953"/>
      <c r="BT111" s="953"/>
      <c r="BU111" s="953"/>
      <c r="BV111" s="953"/>
      <c r="BW111" s="953"/>
      <c r="BX111" s="953"/>
      <c r="BY111" s="953"/>
      <c r="BZ111" s="953"/>
      <c r="CA111" s="953"/>
      <c r="CB111" s="953"/>
      <c r="CC111" s="953"/>
      <c r="CD111" s="953"/>
      <c r="CE111" s="953"/>
      <c r="CF111" s="953"/>
      <c r="CG111" s="953"/>
      <c r="CH111" s="953"/>
      <c r="CI111" s="953"/>
      <c r="CJ111" s="953"/>
      <c r="CK111" s="953"/>
      <c r="CL111" s="953"/>
      <c r="CM111" s="953"/>
      <c r="CN111" s="953"/>
      <c r="CO111" s="953"/>
      <c r="CP111" s="953"/>
      <c r="CQ111" s="953"/>
      <c r="CR111" s="953"/>
      <c r="CS111" s="953"/>
    </row>
    <row r="112" spans="1:97" s="954" customFormat="1" ht="24.75" customHeight="1">
      <c r="A112" s="234" t="s">
        <v>953</v>
      </c>
      <c r="B112" s="82">
        <v>240767</v>
      </c>
      <c r="C112" s="82">
        <v>193924</v>
      </c>
      <c r="D112" s="82">
        <v>0</v>
      </c>
      <c r="E112" s="426" t="s">
        <v>1187</v>
      </c>
      <c r="F112" s="82">
        <v>0</v>
      </c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953"/>
      <c r="AF112" s="953"/>
      <c r="AG112" s="953"/>
      <c r="AH112" s="953"/>
      <c r="AI112" s="953"/>
      <c r="AJ112" s="953"/>
      <c r="AK112" s="953"/>
      <c r="AL112" s="953"/>
      <c r="AM112" s="953"/>
      <c r="AN112" s="953"/>
      <c r="AO112" s="953"/>
      <c r="AP112" s="953"/>
      <c r="AQ112" s="953"/>
      <c r="AR112" s="953"/>
      <c r="AS112" s="953"/>
      <c r="AT112" s="953"/>
      <c r="AU112" s="953"/>
      <c r="AV112" s="953"/>
      <c r="AW112" s="953"/>
      <c r="AX112" s="953"/>
      <c r="AY112" s="953"/>
      <c r="AZ112" s="953"/>
      <c r="BA112" s="953"/>
      <c r="BB112" s="953"/>
      <c r="BC112" s="953"/>
      <c r="BD112" s="953"/>
      <c r="BE112" s="953"/>
      <c r="BF112" s="953"/>
      <c r="BG112" s="953"/>
      <c r="BH112" s="953"/>
      <c r="BI112" s="953"/>
      <c r="BJ112" s="953"/>
      <c r="BK112" s="953"/>
      <c r="BL112" s="953"/>
      <c r="BM112" s="953"/>
      <c r="BN112" s="953"/>
      <c r="BO112" s="953"/>
      <c r="BP112" s="953"/>
      <c r="BQ112" s="953"/>
      <c r="BR112" s="953"/>
      <c r="BS112" s="953"/>
      <c r="BT112" s="953"/>
      <c r="BU112" s="953"/>
      <c r="BV112" s="953"/>
      <c r="BW112" s="953"/>
      <c r="BX112" s="953"/>
      <c r="BY112" s="953"/>
      <c r="BZ112" s="953"/>
      <c r="CA112" s="953"/>
      <c r="CB112" s="953"/>
      <c r="CC112" s="953"/>
      <c r="CD112" s="953"/>
      <c r="CE112" s="953"/>
      <c r="CF112" s="953"/>
      <c r="CG112" s="953"/>
      <c r="CH112" s="953"/>
      <c r="CI112" s="953"/>
      <c r="CJ112" s="953"/>
      <c r="CK112" s="953"/>
      <c r="CL112" s="953"/>
      <c r="CM112" s="953"/>
      <c r="CN112" s="953"/>
      <c r="CO112" s="953"/>
      <c r="CP112" s="953"/>
      <c r="CQ112" s="953"/>
      <c r="CR112" s="953"/>
      <c r="CS112" s="953"/>
    </row>
    <row r="113" spans="1:97" s="954" customFormat="1" ht="12.75">
      <c r="A113" s="73" t="s">
        <v>956</v>
      </c>
      <c r="B113" s="24"/>
      <c r="C113" s="24"/>
      <c r="D113" s="24"/>
      <c r="E113" s="967"/>
      <c r="F113" s="82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953"/>
      <c r="AF113" s="953"/>
      <c r="AG113" s="953"/>
      <c r="AH113" s="953"/>
      <c r="AI113" s="953"/>
      <c r="AJ113" s="953"/>
      <c r="AK113" s="953"/>
      <c r="AL113" s="953"/>
      <c r="AM113" s="953"/>
      <c r="AN113" s="953"/>
      <c r="AO113" s="953"/>
      <c r="AP113" s="953"/>
      <c r="AQ113" s="953"/>
      <c r="AR113" s="953"/>
      <c r="AS113" s="953"/>
      <c r="AT113" s="953"/>
      <c r="AU113" s="953"/>
      <c r="AV113" s="953"/>
      <c r="AW113" s="953"/>
      <c r="AX113" s="953"/>
      <c r="AY113" s="953"/>
      <c r="AZ113" s="953"/>
      <c r="BA113" s="953"/>
      <c r="BB113" s="953"/>
      <c r="BC113" s="953"/>
      <c r="BD113" s="953"/>
      <c r="BE113" s="953"/>
      <c r="BF113" s="953"/>
      <c r="BG113" s="953"/>
      <c r="BH113" s="953"/>
      <c r="BI113" s="953"/>
      <c r="BJ113" s="953"/>
      <c r="BK113" s="953"/>
      <c r="BL113" s="953"/>
      <c r="BM113" s="953"/>
      <c r="BN113" s="953"/>
      <c r="BO113" s="953"/>
      <c r="BP113" s="953"/>
      <c r="BQ113" s="953"/>
      <c r="BR113" s="953"/>
      <c r="BS113" s="953"/>
      <c r="BT113" s="953"/>
      <c r="BU113" s="953"/>
      <c r="BV113" s="953"/>
      <c r="BW113" s="953"/>
      <c r="BX113" s="953"/>
      <c r="BY113" s="953"/>
      <c r="BZ113" s="953"/>
      <c r="CA113" s="953"/>
      <c r="CB113" s="953"/>
      <c r="CC113" s="953"/>
      <c r="CD113" s="953"/>
      <c r="CE113" s="953"/>
      <c r="CF113" s="953"/>
      <c r="CG113" s="953"/>
      <c r="CH113" s="953"/>
      <c r="CI113" s="953"/>
      <c r="CJ113" s="953"/>
      <c r="CK113" s="953"/>
      <c r="CL113" s="953"/>
      <c r="CM113" s="953"/>
      <c r="CN113" s="953"/>
      <c r="CO113" s="953"/>
      <c r="CP113" s="953"/>
      <c r="CQ113" s="953"/>
      <c r="CR113" s="953"/>
      <c r="CS113" s="953"/>
    </row>
    <row r="114" spans="1:97" s="968" customFormat="1" ht="12.75">
      <c r="A114" s="72" t="s">
        <v>938</v>
      </c>
      <c r="B114" s="82">
        <v>357938</v>
      </c>
      <c r="C114" s="82">
        <v>190855</v>
      </c>
      <c r="D114" s="82">
        <v>-3243</v>
      </c>
      <c r="E114" s="426">
        <v>-0.9060228307695746</v>
      </c>
      <c r="F114" s="82">
        <v>-1239</v>
      </c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953"/>
      <c r="AF114" s="953"/>
      <c r="AG114" s="953"/>
      <c r="AH114" s="953"/>
      <c r="AI114" s="953"/>
      <c r="AJ114" s="953"/>
      <c r="AK114" s="953"/>
      <c r="AL114" s="953"/>
      <c r="AM114" s="953"/>
      <c r="AN114" s="953"/>
      <c r="AO114" s="953"/>
      <c r="AP114" s="953"/>
      <c r="AQ114" s="953"/>
      <c r="AR114" s="953"/>
      <c r="AS114" s="953"/>
      <c r="AT114" s="953"/>
      <c r="AU114" s="953"/>
      <c r="AV114" s="953"/>
      <c r="AW114" s="953"/>
      <c r="AX114" s="953"/>
      <c r="AY114" s="953"/>
      <c r="AZ114" s="953"/>
      <c r="BA114" s="953"/>
      <c r="BB114" s="953"/>
      <c r="BC114" s="953"/>
      <c r="BD114" s="953"/>
      <c r="BE114" s="953"/>
      <c r="BF114" s="953"/>
      <c r="BG114" s="953"/>
      <c r="BH114" s="953"/>
      <c r="BI114" s="953"/>
      <c r="BJ114" s="953"/>
      <c r="BK114" s="953"/>
      <c r="BL114" s="953"/>
      <c r="BM114" s="953"/>
      <c r="BN114" s="953"/>
      <c r="BO114" s="953"/>
      <c r="BP114" s="953"/>
      <c r="BQ114" s="953"/>
      <c r="BR114" s="953"/>
      <c r="BS114" s="953"/>
      <c r="BT114" s="953"/>
      <c r="BU114" s="953"/>
      <c r="BV114" s="953"/>
      <c r="BW114" s="953"/>
      <c r="BX114" s="953"/>
      <c r="BY114" s="953"/>
      <c r="BZ114" s="953"/>
      <c r="CA114" s="953"/>
      <c r="CB114" s="953"/>
      <c r="CC114" s="953"/>
      <c r="CD114" s="953"/>
      <c r="CE114" s="953"/>
      <c r="CF114" s="953"/>
      <c r="CG114" s="953"/>
      <c r="CH114" s="953"/>
      <c r="CI114" s="953"/>
      <c r="CJ114" s="953"/>
      <c r="CK114" s="953"/>
      <c r="CL114" s="953"/>
      <c r="CM114" s="953"/>
      <c r="CN114" s="953"/>
      <c r="CO114" s="953"/>
      <c r="CP114" s="953"/>
      <c r="CQ114" s="953"/>
      <c r="CR114" s="953"/>
      <c r="CS114" s="953"/>
    </row>
    <row r="115" spans="1:97" s="968" customFormat="1" ht="12.75">
      <c r="A115" s="72" t="s">
        <v>941</v>
      </c>
      <c r="B115" s="82">
        <v>357938</v>
      </c>
      <c r="C115" s="82">
        <v>190855</v>
      </c>
      <c r="D115" s="82">
        <v>-3243</v>
      </c>
      <c r="E115" s="426">
        <v>-0.9060228307695746</v>
      </c>
      <c r="F115" s="82">
        <v>-1239</v>
      </c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953"/>
      <c r="AF115" s="953"/>
      <c r="AG115" s="953"/>
      <c r="AH115" s="953"/>
      <c r="AI115" s="953"/>
      <c r="AJ115" s="953"/>
      <c r="AK115" s="953"/>
      <c r="AL115" s="953"/>
      <c r="AM115" s="953"/>
      <c r="AN115" s="953"/>
      <c r="AO115" s="953"/>
      <c r="AP115" s="953"/>
      <c r="AQ115" s="953"/>
      <c r="AR115" s="953"/>
      <c r="AS115" s="953"/>
      <c r="AT115" s="953"/>
      <c r="AU115" s="953"/>
      <c r="AV115" s="953"/>
      <c r="AW115" s="953"/>
      <c r="AX115" s="953"/>
      <c r="AY115" s="953"/>
      <c r="AZ115" s="953"/>
      <c r="BA115" s="953"/>
      <c r="BB115" s="953"/>
      <c r="BC115" s="953"/>
      <c r="BD115" s="953"/>
      <c r="BE115" s="953"/>
      <c r="BF115" s="953"/>
      <c r="BG115" s="953"/>
      <c r="BH115" s="953"/>
      <c r="BI115" s="953"/>
      <c r="BJ115" s="953"/>
      <c r="BK115" s="953"/>
      <c r="BL115" s="953"/>
      <c r="BM115" s="953"/>
      <c r="BN115" s="953"/>
      <c r="BO115" s="953"/>
      <c r="BP115" s="953"/>
      <c r="BQ115" s="953"/>
      <c r="BR115" s="953"/>
      <c r="BS115" s="953"/>
      <c r="BT115" s="953"/>
      <c r="BU115" s="953"/>
      <c r="BV115" s="953"/>
      <c r="BW115" s="953"/>
      <c r="BX115" s="953"/>
      <c r="BY115" s="953"/>
      <c r="BZ115" s="953"/>
      <c r="CA115" s="953"/>
      <c r="CB115" s="953"/>
      <c r="CC115" s="953"/>
      <c r="CD115" s="953"/>
      <c r="CE115" s="953"/>
      <c r="CF115" s="953"/>
      <c r="CG115" s="953"/>
      <c r="CH115" s="953"/>
      <c r="CI115" s="953"/>
      <c r="CJ115" s="953"/>
      <c r="CK115" s="953"/>
      <c r="CL115" s="953"/>
      <c r="CM115" s="953"/>
      <c r="CN115" s="953"/>
      <c r="CO115" s="953"/>
      <c r="CP115" s="953"/>
      <c r="CQ115" s="953"/>
      <c r="CR115" s="953"/>
      <c r="CS115" s="953"/>
    </row>
    <row r="116" spans="1:97" s="968" customFormat="1" ht="12.75">
      <c r="A116" s="72" t="s">
        <v>942</v>
      </c>
      <c r="B116" s="82">
        <v>624262</v>
      </c>
      <c r="C116" s="82">
        <v>457179</v>
      </c>
      <c r="D116" s="82">
        <v>77306</v>
      </c>
      <c r="E116" s="426">
        <v>12.38358253425645</v>
      </c>
      <c r="F116" s="82">
        <v>13012</v>
      </c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953"/>
      <c r="AF116" s="953"/>
      <c r="AG116" s="953"/>
      <c r="AH116" s="953"/>
      <c r="AI116" s="953"/>
      <c r="AJ116" s="953"/>
      <c r="AK116" s="953"/>
      <c r="AL116" s="953"/>
      <c r="AM116" s="953"/>
      <c r="AN116" s="953"/>
      <c r="AO116" s="953"/>
      <c r="AP116" s="953"/>
      <c r="AQ116" s="953"/>
      <c r="AR116" s="953"/>
      <c r="AS116" s="953"/>
      <c r="AT116" s="953"/>
      <c r="AU116" s="953"/>
      <c r="AV116" s="953"/>
      <c r="AW116" s="953"/>
      <c r="AX116" s="953"/>
      <c r="AY116" s="953"/>
      <c r="AZ116" s="953"/>
      <c r="BA116" s="953"/>
      <c r="BB116" s="953"/>
      <c r="BC116" s="953"/>
      <c r="BD116" s="953"/>
      <c r="BE116" s="953"/>
      <c r="BF116" s="953"/>
      <c r="BG116" s="953"/>
      <c r="BH116" s="953"/>
      <c r="BI116" s="953"/>
      <c r="BJ116" s="953"/>
      <c r="BK116" s="953"/>
      <c r="BL116" s="953"/>
      <c r="BM116" s="953"/>
      <c r="BN116" s="953"/>
      <c r="BO116" s="953"/>
      <c r="BP116" s="953"/>
      <c r="BQ116" s="953"/>
      <c r="BR116" s="953"/>
      <c r="BS116" s="953"/>
      <c r="BT116" s="953"/>
      <c r="BU116" s="953"/>
      <c r="BV116" s="953"/>
      <c r="BW116" s="953"/>
      <c r="BX116" s="953"/>
      <c r="BY116" s="953"/>
      <c r="BZ116" s="953"/>
      <c r="CA116" s="953"/>
      <c r="CB116" s="953"/>
      <c r="CC116" s="953"/>
      <c r="CD116" s="953"/>
      <c r="CE116" s="953"/>
      <c r="CF116" s="953"/>
      <c r="CG116" s="953"/>
      <c r="CH116" s="953"/>
      <c r="CI116" s="953"/>
      <c r="CJ116" s="953"/>
      <c r="CK116" s="953"/>
      <c r="CL116" s="953"/>
      <c r="CM116" s="953"/>
      <c r="CN116" s="953"/>
      <c r="CO116" s="953"/>
      <c r="CP116" s="953"/>
      <c r="CQ116" s="953"/>
      <c r="CR116" s="953"/>
      <c r="CS116" s="953"/>
    </row>
    <row r="117" spans="1:97" s="969" customFormat="1" ht="12.75">
      <c r="A117" s="72" t="s">
        <v>943</v>
      </c>
      <c r="B117" s="82">
        <v>624262</v>
      </c>
      <c r="C117" s="82">
        <v>457179</v>
      </c>
      <c r="D117" s="82">
        <v>77306</v>
      </c>
      <c r="E117" s="426">
        <v>12.38358253425645</v>
      </c>
      <c r="F117" s="82">
        <v>13012</v>
      </c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953"/>
      <c r="AF117" s="953"/>
      <c r="AG117" s="953"/>
      <c r="AH117" s="953"/>
      <c r="AI117" s="953"/>
      <c r="AJ117" s="953"/>
      <c r="AK117" s="953"/>
      <c r="AL117" s="953"/>
      <c r="AM117" s="953"/>
      <c r="AN117" s="953"/>
      <c r="AO117" s="953"/>
      <c r="AP117" s="953"/>
      <c r="AQ117" s="953"/>
      <c r="AR117" s="953"/>
      <c r="AS117" s="953"/>
      <c r="AT117" s="953"/>
      <c r="AU117" s="953"/>
      <c r="AV117" s="953"/>
      <c r="AW117" s="953"/>
      <c r="AX117" s="953"/>
      <c r="AY117" s="953"/>
      <c r="AZ117" s="953"/>
      <c r="BA117" s="953"/>
      <c r="BB117" s="953"/>
      <c r="BC117" s="953"/>
      <c r="BD117" s="953"/>
      <c r="BE117" s="953"/>
      <c r="BF117" s="953"/>
      <c r="BG117" s="953"/>
      <c r="BH117" s="953"/>
      <c r="BI117" s="953"/>
      <c r="BJ117" s="953"/>
      <c r="BK117" s="953"/>
      <c r="BL117" s="953"/>
      <c r="BM117" s="953"/>
      <c r="BN117" s="953"/>
      <c r="BO117" s="953"/>
      <c r="BP117" s="953"/>
      <c r="BQ117" s="953"/>
      <c r="BR117" s="953"/>
      <c r="BS117" s="953"/>
      <c r="BT117" s="953"/>
      <c r="BU117" s="953"/>
      <c r="BV117" s="953"/>
      <c r="BW117" s="953"/>
      <c r="BX117" s="953"/>
      <c r="BY117" s="953"/>
      <c r="BZ117" s="953"/>
      <c r="CA117" s="953"/>
      <c r="CB117" s="953"/>
      <c r="CC117" s="953"/>
      <c r="CD117" s="953"/>
      <c r="CE117" s="953"/>
      <c r="CF117" s="953"/>
      <c r="CG117" s="953"/>
      <c r="CH117" s="953"/>
      <c r="CI117" s="953"/>
      <c r="CJ117" s="953"/>
      <c r="CK117" s="953"/>
      <c r="CL117" s="953"/>
      <c r="CM117" s="953"/>
      <c r="CN117" s="953"/>
      <c r="CO117" s="953"/>
      <c r="CP117" s="953"/>
      <c r="CQ117" s="953"/>
      <c r="CR117" s="953"/>
      <c r="CS117" s="953"/>
    </row>
    <row r="118" spans="1:97" s="969" customFormat="1" ht="12.75">
      <c r="A118" s="72" t="s">
        <v>944</v>
      </c>
      <c r="B118" s="82">
        <v>390855</v>
      </c>
      <c r="C118" s="193">
        <v>390855</v>
      </c>
      <c r="D118" s="82">
        <v>77306</v>
      </c>
      <c r="E118" s="426">
        <v>19.77869030714715</v>
      </c>
      <c r="F118" s="82">
        <v>13012</v>
      </c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953"/>
      <c r="AF118" s="953"/>
      <c r="AG118" s="953"/>
      <c r="AH118" s="953"/>
      <c r="AI118" s="953"/>
      <c r="AJ118" s="953"/>
      <c r="AK118" s="953"/>
      <c r="AL118" s="953"/>
      <c r="AM118" s="953"/>
      <c r="AN118" s="953"/>
      <c r="AO118" s="953"/>
      <c r="AP118" s="953"/>
      <c r="AQ118" s="953"/>
      <c r="AR118" s="953"/>
      <c r="AS118" s="953"/>
      <c r="AT118" s="953"/>
      <c r="AU118" s="953"/>
      <c r="AV118" s="953"/>
      <c r="AW118" s="953"/>
      <c r="AX118" s="953"/>
      <c r="AY118" s="953"/>
      <c r="AZ118" s="953"/>
      <c r="BA118" s="953"/>
      <c r="BB118" s="953"/>
      <c r="BC118" s="953"/>
      <c r="BD118" s="953"/>
      <c r="BE118" s="953"/>
      <c r="BF118" s="953"/>
      <c r="BG118" s="953"/>
      <c r="BH118" s="953"/>
      <c r="BI118" s="953"/>
      <c r="BJ118" s="953"/>
      <c r="BK118" s="953"/>
      <c r="BL118" s="953"/>
      <c r="BM118" s="953"/>
      <c r="BN118" s="953"/>
      <c r="BO118" s="953"/>
      <c r="BP118" s="953"/>
      <c r="BQ118" s="953"/>
      <c r="BR118" s="953"/>
      <c r="BS118" s="953"/>
      <c r="BT118" s="953"/>
      <c r="BU118" s="953"/>
      <c r="BV118" s="953"/>
      <c r="BW118" s="953"/>
      <c r="BX118" s="953"/>
      <c r="BY118" s="953"/>
      <c r="BZ118" s="953"/>
      <c r="CA118" s="953"/>
      <c r="CB118" s="953"/>
      <c r="CC118" s="953"/>
      <c r="CD118" s="953"/>
      <c r="CE118" s="953"/>
      <c r="CF118" s="953"/>
      <c r="CG118" s="953"/>
      <c r="CH118" s="953"/>
      <c r="CI118" s="953"/>
      <c r="CJ118" s="953"/>
      <c r="CK118" s="953"/>
      <c r="CL118" s="953"/>
      <c r="CM118" s="953"/>
      <c r="CN118" s="953"/>
      <c r="CO118" s="953"/>
      <c r="CP118" s="953"/>
      <c r="CQ118" s="953"/>
      <c r="CR118" s="953"/>
      <c r="CS118" s="953"/>
    </row>
    <row r="119" spans="1:97" s="954" customFormat="1" ht="12.75">
      <c r="A119" s="72" t="s">
        <v>945</v>
      </c>
      <c r="B119" s="82">
        <v>233407</v>
      </c>
      <c r="C119" s="82">
        <v>66324</v>
      </c>
      <c r="D119" s="82">
        <v>0</v>
      </c>
      <c r="E119" s="426">
        <v>0</v>
      </c>
      <c r="F119" s="82">
        <v>0</v>
      </c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953"/>
      <c r="AF119" s="953"/>
      <c r="AG119" s="953"/>
      <c r="AH119" s="953"/>
      <c r="AI119" s="953"/>
      <c r="AJ119" s="953"/>
      <c r="AK119" s="953"/>
      <c r="AL119" s="953"/>
      <c r="AM119" s="953"/>
      <c r="AN119" s="953"/>
      <c r="AO119" s="953"/>
      <c r="AP119" s="953"/>
      <c r="AQ119" s="953"/>
      <c r="AR119" s="953"/>
      <c r="AS119" s="953"/>
      <c r="AT119" s="953"/>
      <c r="AU119" s="953"/>
      <c r="AV119" s="953"/>
      <c r="AW119" s="953"/>
      <c r="AX119" s="953"/>
      <c r="AY119" s="953"/>
      <c r="AZ119" s="953"/>
      <c r="BA119" s="953"/>
      <c r="BB119" s="953"/>
      <c r="BC119" s="953"/>
      <c r="BD119" s="953"/>
      <c r="BE119" s="953"/>
      <c r="BF119" s="953"/>
      <c r="BG119" s="953"/>
      <c r="BH119" s="953"/>
      <c r="BI119" s="953"/>
      <c r="BJ119" s="953"/>
      <c r="BK119" s="953"/>
      <c r="BL119" s="953"/>
      <c r="BM119" s="953"/>
      <c r="BN119" s="953"/>
      <c r="BO119" s="953"/>
      <c r="BP119" s="953"/>
      <c r="BQ119" s="953"/>
      <c r="BR119" s="953"/>
      <c r="BS119" s="953"/>
      <c r="BT119" s="953"/>
      <c r="BU119" s="953"/>
      <c r="BV119" s="953"/>
      <c r="BW119" s="953"/>
      <c r="BX119" s="953"/>
      <c r="BY119" s="953"/>
      <c r="BZ119" s="953"/>
      <c r="CA119" s="953"/>
      <c r="CB119" s="953"/>
      <c r="CC119" s="953"/>
      <c r="CD119" s="953"/>
      <c r="CE119" s="953"/>
      <c r="CF119" s="953"/>
      <c r="CG119" s="953"/>
      <c r="CH119" s="953"/>
      <c r="CI119" s="953"/>
      <c r="CJ119" s="953"/>
      <c r="CK119" s="953"/>
      <c r="CL119" s="953"/>
      <c r="CM119" s="953"/>
      <c r="CN119" s="953"/>
      <c r="CO119" s="953"/>
      <c r="CP119" s="953"/>
      <c r="CQ119" s="953"/>
      <c r="CR119" s="953"/>
      <c r="CS119" s="953"/>
    </row>
    <row r="120" spans="1:97" s="954" customFormat="1" ht="12.75">
      <c r="A120" s="72" t="s">
        <v>952</v>
      </c>
      <c r="B120" s="82">
        <v>-266324</v>
      </c>
      <c r="C120" s="82">
        <v>-266324</v>
      </c>
      <c r="D120" s="82">
        <v>-80549</v>
      </c>
      <c r="E120" s="82">
        <v>-13.289605365026024</v>
      </c>
      <c r="F120" s="82">
        <v>-14251</v>
      </c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953"/>
      <c r="AF120" s="953"/>
      <c r="AG120" s="953"/>
      <c r="AH120" s="953"/>
      <c r="AI120" s="953"/>
      <c r="AJ120" s="953"/>
      <c r="AK120" s="953"/>
      <c r="AL120" s="953"/>
      <c r="AM120" s="953"/>
      <c r="AN120" s="953"/>
      <c r="AO120" s="953"/>
      <c r="AP120" s="953"/>
      <c r="AQ120" s="953"/>
      <c r="AR120" s="953"/>
      <c r="AS120" s="953"/>
      <c r="AT120" s="953"/>
      <c r="AU120" s="953"/>
      <c r="AV120" s="953"/>
      <c r="AW120" s="953"/>
      <c r="AX120" s="953"/>
      <c r="AY120" s="953"/>
      <c r="AZ120" s="953"/>
      <c r="BA120" s="953"/>
      <c r="BB120" s="953"/>
      <c r="BC120" s="953"/>
      <c r="BD120" s="953"/>
      <c r="BE120" s="953"/>
      <c r="BF120" s="953"/>
      <c r="BG120" s="953"/>
      <c r="BH120" s="953"/>
      <c r="BI120" s="953"/>
      <c r="BJ120" s="953"/>
      <c r="BK120" s="953"/>
      <c r="BL120" s="953"/>
      <c r="BM120" s="953"/>
      <c r="BN120" s="953"/>
      <c r="BO120" s="953"/>
      <c r="BP120" s="953"/>
      <c r="BQ120" s="953"/>
      <c r="BR120" s="953"/>
      <c r="BS120" s="953"/>
      <c r="BT120" s="953"/>
      <c r="BU120" s="953"/>
      <c r="BV120" s="953"/>
      <c r="BW120" s="953"/>
      <c r="BX120" s="953"/>
      <c r="BY120" s="953"/>
      <c r="BZ120" s="953"/>
      <c r="CA120" s="953"/>
      <c r="CB120" s="953"/>
      <c r="CC120" s="953"/>
      <c r="CD120" s="953"/>
      <c r="CE120" s="953"/>
      <c r="CF120" s="953"/>
      <c r="CG120" s="953"/>
      <c r="CH120" s="953"/>
      <c r="CI120" s="953"/>
      <c r="CJ120" s="953"/>
      <c r="CK120" s="953"/>
      <c r="CL120" s="953"/>
      <c r="CM120" s="953"/>
      <c r="CN120" s="953"/>
      <c r="CO120" s="953"/>
      <c r="CP120" s="953"/>
      <c r="CQ120" s="953"/>
      <c r="CR120" s="953"/>
      <c r="CS120" s="953"/>
    </row>
    <row r="121" spans="1:97" s="954" customFormat="1" ht="25.5">
      <c r="A121" s="234" t="s">
        <v>953</v>
      </c>
      <c r="B121" s="82">
        <v>266324</v>
      </c>
      <c r="C121" s="82">
        <v>266324</v>
      </c>
      <c r="D121" s="82">
        <v>0</v>
      </c>
      <c r="E121" s="426">
        <v>0</v>
      </c>
      <c r="F121" s="82">
        <v>0</v>
      </c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953"/>
      <c r="AF121" s="953"/>
      <c r="AG121" s="953"/>
      <c r="AH121" s="953"/>
      <c r="AI121" s="953"/>
      <c r="AJ121" s="953"/>
      <c r="AK121" s="953"/>
      <c r="AL121" s="953"/>
      <c r="AM121" s="953"/>
      <c r="AN121" s="953"/>
      <c r="AO121" s="953"/>
      <c r="AP121" s="953"/>
      <c r="AQ121" s="953"/>
      <c r="AR121" s="953"/>
      <c r="AS121" s="953"/>
      <c r="AT121" s="953"/>
      <c r="AU121" s="953"/>
      <c r="AV121" s="953"/>
      <c r="AW121" s="953"/>
      <c r="AX121" s="953"/>
      <c r="AY121" s="953"/>
      <c r="AZ121" s="953"/>
      <c r="BA121" s="953"/>
      <c r="BB121" s="953"/>
      <c r="BC121" s="953"/>
      <c r="BD121" s="953"/>
      <c r="BE121" s="953"/>
      <c r="BF121" s="953"/>
      <c r="BG121" s="953"/>
      <c r="BH121" s="953"/>
      <c r="BI121" s="953"/>
      <c r="BJ121" s="953"/>
      <c r="BK121" s="953"/>
      <c r="BL121" s="953"/>
      <c r="BM121" s="953"/>
      <c r="BN121" s="953"/>
      <c r="BO121" s="953"/>
      <c r="BP121" s="953"/>
      <c r="BQ121" s="953"/>
      <c r="BR121" s="953"/>
      <c r="BS121" s="953"/>
      <c r="BT121" s="953"/>
      <c r="BU121" s="953"/>
      <c r="BV121" s="953"/>
      <c r="BW121" s="953"/>
      <c r="BX121" s="953"/>
      <c r="BY121" s="953"/>
      <c r="BZ121" s="953"/>
      <c r="CA121" s="953"/>
      <c r="CB121" s="953"/>
      <c r="CC121" s="953"/>
      <c r="CD121" s="953"/>
      <c r="CE121" s="953"/>
      <c r="CF121" s="953"/>
      <c r="CG121" s="953"/>
      <c r="CH121" s="953"/>
      <c r="CI121" s="953"/>
      <c r="CJ121" s="953"/>
      <c r="CK121" s="953"/>
      <c r="CL121" s="953"/>
      <c r="CM121" s="953"/>
      <c r="CN121" s="953"/>
      <c r="CO121" s="953"/>
      <c r="CP121" s="953"/>
      <c r="CQ121" s="953"/>
      <c r="CR121" s="953"/>
      <c r="CS121" s="953"/>
    </row>
    <row r="122" spans="1:97" s="972" customFormat="1" ht="25.5">
      <c r="A122" s="423" t="s">
        <v>957</v>
      </c>
      <c r="B122" s="82"/>
      <c r="C122" s="82"/>
      <c r="D122" s="82"/>
      <c r="E122" s="426"/>
      <c r="F122" s="82">
        <v>0</v>
      </c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971"/>
      <c r="AF122" s="971"/>
      <c r="AG122" s="971"/>
      <c r="AH122" s="971"/>
      <c r="AI122" s="971"/>
      <c r="AJ122" s="971"/>
      <c r="AK122" s="971"/>
      <c r="AL122" s="971"/>
      <c r="AM122" s="971"/>
      <c r="AN122" s="971"/>
      <c r="AO122" s="971"/>
      <c r="AP122" s="971"/>
      <c r="AQ122" s="971"/>
      <c r="AR122" s="971"/>
      <c r="AS122" s="971"/>
      <c r="AT122" s="971"/>
      <c r="AU122" s="971"/>
      <c r="AV122" s="971"/>
      <c r="AW122" s="971"/>
      <c r="AX122" s="971"/>
      <c r="AY122" s="971"/>
      <c r="AZ122" s="971"/>
      <c r="BA122" s="971"/>
      <c r="BB122" s="971"/>
      <c r="BC122" s="971"/>
      <c r="BD122" s="971"/>
      <c r="BE122" s="971"/>
      <c r="BF122" s="971"/>
      <c r="BG122" s="971"/>
      <c r="BH122" s="971"/>
      <c r="BI122" s="971"/>
      <c r="BJ122" s="971"/>
      <c r="BK122" s="971"/>
      <c r="BL122" s="971"/>
      <c r="BM122" s="971"/>
      <c r="BN122" s="971"/>
      <c r="BO122" s="971"/>
      <c r="BP122" s="971"/>
      <c r="BQ122" s="971"/>
      <c r="BR122" s="971"/>
      <c r="BS122" s="971"/>
      <c r="BT122" s="971"/>
      <c r="BU122" s="971"/>
      <c r="BV122" s="971"/>
      <c r="BW122" s="971"/>
      <c r="BX122" s="971"/>
      <c r="BY122" s="971"/>
      <c r="BZ122" s="971"/>
      <c r="CA122" s="971"/>
      <c r="CB122" s="971"/>
      <c r="CC122" s="971"/>
      <c r="CD122" s="971"/>
      <c r="CE122" s="971"/>
      <c r="CF122" s="971"/>
      <c r="CG122" s="971"/>
      <c r="CH122" s="971"/>
      <c r="CI122" s="971"/>
      <c r="CJ122" s="971"/>
      <c r="CK122" s="971"/>
      <c r="CL122" s="971"/>
      <c r="CM122" s="971"/>
      <c r="CN122" s="971"/>
      <c r="CO122" s="971"/>
      <c r="CP122" s="971"/>
      <c r="CQ122" s="971"/>
      <c r="CR122" s="971"/>
      <c r="CS122" s="971"/>
    </row>
    <row r="123" spans="1:97" s="973" customFormat="1" ht="12.75">
      <c r="A123" s="69" t="s">
        <v>938</v>
      </c>
      <c r="B123" s="82">
        <v>706000</v>
      </c>
      <c r="C123" s="82">
        <v>706000</v>
      </c>
      <c r="D123" s="82">
        <v>706000</v>
      </c>
      <c r="E123" s="426">
        <v>100</v>
      </c>
      <c r="F123" s="82">
        <v>0</v>
      </c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971"/>
      <c r="AF123" s="971"/>
      <c r="AG123" s="971"/>
      <c r="AH123" s="971"/>
      <c r="AI123" s="971"/>
      <c r="AJ123" s="971"/>
      <c r="AK123" s="971"/>
      <c r="AL123" s="971"/>
      <c r="AM123" s="971"/>
      <c r="AN123" s="971"/>
      <c r="AO123" s="971"/>
      <c r="AP123" s="971"/>
      <c r="AQ123" s="971"/>
      <c r="AR123" s="971"/>
      <c r="AS123" s="971"/>
      <c r="AT123" s="971"/>
      <c r="AU123" s="971"/>
      <c r="AV123" s="971"/>
      <c r="AW123" s="971"/>
      <c r="AX123" s="971"/>
      <c r="AY123" s="971"/>
      <c r="AZ123" s="971"/>
      <c r="BA123" s="971"/>
      <c r="BB123" s="971"/>
      <c r="BC123" s="971"/>
      <c r="BD123" s="971"/>
      <c r="BE123" s="971"/>
      <c r="BF123" s="971"/>
      <c r="BG123" s="971"/>
      <c r="BH123" s="971"/>
      <c r="BI123" s="971"/>
      <c r="BJ123" s="971"/>
      <c r="BK123" s="971"/>
      <c r="BL123" s="971"/>
      <c r="BM123" s="971"/>
      <c r="BN123" s="971"/>
      <c r="BO123" s="971"/>
      <c r="BP123" s="971"/>
      <c r="BQ123" s="971"/>
      <c r="BR123" s="971"/>
      <c r="BS123" s="971"/>
      <c r="BT123" s="971"/>
      <c r="BU123" s="971"/>
      <c r="BV123" s="971"/>
      <c r="BW123" s="971"/>
      <c r="BX123" s="971"/>
      <c r="BY123" s="971"/>
      <c r="BZ123" s="971"/>
      <c r="CA123" s="971"/>
      <c r="CB123" s="971"/>
      <c r="CC123" s="971"/>
      <c r="CD123" s="971"/>
      <c r="CE123" s="971"/>
      <c r="CF123" s="971"/>
      <c r="CG123" s="971"/>
      <c r="CH123" s="971"/>
      <c r="CI123" s="971"/>
      <c r="CJ123" s="971"/>
      <c r="CK123" s="971"/>
      <c r="CL123" s="971"/>
      <c r="CM123" s="971"/>
      <c r="CN123" s="971"/>
      <c r="CO123" s="971"/>
      <c r="CP123" s="971"/>
      <c r="CQ123" s="971"/>
      <c r="CR123" s="971"/>
      <c r="CS123" s="971"/>
    </row>
    <row r="124" spans="1:97" s="973" customFormat="1" ht="12.75">
      <c r="A124" s="69" t="s">
        <v>939</v>
      </c>
      <c r="B124" s="82">
        <v>706000</v>
      </c>
      <c r="C124" s="82">
        <v>706000</v>
      </c>
      <c r="D124" s="82">
        <v>706000</v>
      </c>
      <c r="E124" s="426">
        <v>100</v>
      </c>
      <c r="F124" s="82">
        <v>0</v>
      </c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971"/>
      <c r="AF124" s="971"/>
      <c r="AG124" s="971"/>
      <c r="AH124" s="971"/>
      <c r="AI124" s="971"/>
      <c r="AJ124" s="971"/>
      <c r="AK124" s="971"/>
      <c r="AL124" s="971"/>
      <c r="AM124" s="971"/>
      <c r="AN124" s="971"/>
      <c r="AO124" s="971"/>
      <c r="AP124" s="971"/>
      <c r="AQ124" s="971"/>
      <c r="AR124" s="971"/>
      <c r="AS124" s="971"/>
      <c r="AT124" s="971"/>
      <c r="AU124" s="971"/>
      <c r="AV124" s="971"/>
      <c r="AW124" s="971"/>
      <c r="AX124" s="971"/>
      <c r="AY124" s="971"/>
      <c r="AZ124" s="971"/>
      <c r="BA124" s="971"/>
      <c r="BB124" s="971"/>
      <c r="BC124" s="971"/>
      <c r="BD124" s="971"/>
      <c r="BE124" s="971"/>
      <c r="BF124" s="971"/>
      <c r="BG124" s="971"/>
      <c r="BH124" s="971"/>
      <c r="BI124" s="971"/>
      <c r="BJ124" s="971"/>
      <c r="BK124" s="971"/>
      <c r="BL124" s="971"/>
      <c r="BM124" s="971"/>
      <c r="BN124" s="971"/>
      <c r="BO124" s="971"/>
      <c r="BP124" s="971"/>
      <c r="BQ124" s="971"/>
      <c r="BR124" s="971"/>
      <c r="BS124" s="971"/>
      <c r="BT124" s="971"/>
      <c r="BU124" s="971"/>
      <c r="BV124" s="971"/>
      <c r="BW124" s="971"/>
      <c r="BX124" s="971"/>
      <c r="BY124" s="971"/>
      <c r="BZ124" s="971"/>
      <c r="CA124" s="971"/>
      <c r="CB124" s="971"/>
      <c r="CC124" s="971"/>
      <c r="CD124" s="971"/>
      <c r="CE124" s="971"/>
      <c r="CF124" s="971"/>
      <c r="CG124" s="971"/>
      <c r="CH124" s="971"/>
      <c r="CI124" s="971"/>
      <c r="CJ124" s="971"/>
      <c r="CK124" s="971"/>
      <c r="CL124" s="971"/>
      <c r="CM124" s="971"/>
      <c r="CN124" s="971"/>
      <c r="CO124" s="971"/>
      <c r="CP124" s="971"/>
      <c r="CQ124" s="971"/>
      <c r="CR124" s="971"/>
      <c r="CS124" s="971"/>
    </row>
    <row r="125" spans="1:97" s="973" customFormat="1" ht="12.75">
      <c r="A125" s="69" t="s">
        <v>942</v>
      </c>
      <c r="B125" s="82">
        <v>706000</v>
      </c>
      <c r="C125" s="82">
        <v>706000</v>
      </c>
      <c r="D125" s="82">
        <v>246000</v>
      </c>
      <c r="E125" s="426">
        <v>34.844192634560905</v>
      </c>
      <c r="F125" s="82">
        <v>0</v>
      </c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971"/>
      <c r="AF125" s="971"/>
      <c r="AG125" s="971"/>
      <c r="AH125" s="971"/>
      <c r="AI125" s="971"/>
      <c r="AJ125" s="971"/>
      <c r="AK125" s="971"/>
      <c r="AL125" s="971"/>
      <c r="AM125" s="971"/>
      <c r="AN125" s="971"/>
      <c r="AO125" s="971"/>
      <c r="AP125" s="971"/>
      <c r="AQ125" s="971"/>
      <c r="AR125" s="971"/>
      <c r="AS125" s="971"/>
      <c r="AT125" s="971"/>
      <c r="AU125" s="971"/>
      <c r="AV125" s="971"/>
      <c r="AW125" s="971"/>
      <c r="AX125" s="971"/>
      <c r="AY125" s="971"/>
      <c r="AZ125" s="971"/>
      <c r="BA125" s="971"/>
      <c r="BB125" s="971"/>
      <c r="BC125" s="971"/>
      <c r="BD125" s="971"/>
      <c r="BE125" s="971"/>
      <c r="BF125" s="971"/>
      <c r="BG125" s="971"/>
      <c r="BH125" s="971"/>
      <c r="BI125" s="971"/>
      <c r="BJ125" s="971"/>
      <c r="BK125" s="971"/>
      <c r="BL125" s="971"/>
      <c r="BM125" s="971"/>
      <c r="BN125" s="971"/>
      <c r="BO125" s="971"/>
      <c r="BP125" s="971"/>
      <c r="BQ125" s="971"/>
      <c r="BR125" s="971"/>
      <c r="BS125" s="971"/>
      <c r="BT125" s="971"/>
      <c r="BU125" s="971"/>
      <c r="BV125" s="971"/>
      <c r="BW125" s="971"/>
      <c r="BX125" s="971"/>
      <c r="BY125" s="971"/>
      <c r="BZ125" s="971"/>
      <c r="CA125" s="971"/>
      <c r="CB125" s="971"/>
      <c r="CC125" s="971"/>
      <c r="CD125" s="971"/>
      <c r="CE125" s="971"/>
      <c r="CF125" s="971"/>
      <c r="CG125" s="971"/>
      <c r="CH125" s="971"/>
      <c r="CI125" s="971"/>
      <c r="CJ125" s="971"/>
      <c r="CK125" s="971"/>
      <c r="CL125" s="971"/>
      <c r="CM125" s="971"/>
      <c r="CN125" s="971"/>
      <c r="CO125" s="971"/>
      <c r="CP125" s="971"/>
      <c r="CQ125" s="971"/>
      <c r="CR125" s="971"/>
      <c r="CS125" s="971"/>
    </row>
    <row r="126" spans="1:97" s="972" customFormat="1" ht="12.75">
      <c r="A126" s="69" t="s">
        <v>949</v>
      </c>
      <c r="B126" s="82">
        <v>706000</v>
      </c>
      <c r="C126" s="82">
        <v>706000</v>
      </c>
      <c r="D126" s="82">
        <v>246000</v>
      </c>
      <c r="E126" s="426">
        <v>34.844192634560905</v>
      </c>
      <c r="F126" s="82">
        <v>0</v>
      </c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971"/>
      <c r="AF126" s="971"/>
      <c r="AG126" s="971"/>
      <c r="AH126" s="971"/>
      <c r="AI126" s="971"/>
      <c r="AJ126" s="971"/>
      <c r="AK126" s="971"/>
      <c r="AL126" s="971"/>
      <c r="AM126" s="971"/>
      <c r="AN126" s="971"/>
      <c r="AO126" s="971"/>
      <c r="AP126" s="971"/>
      <c r="AQ126" s="971"/>
      <c r="AR126" s="971"/>
      <c r="AS126" s="971"/>
      <c r="AT126" s="971"/>
      <c r="AU126" s="971"/>
      <c r="AV126" s="971"/>
      <c r="AW126" s="971"/>
      <c r="AX126" s="971"/>
      <c r="AY126" s="971"/>
      <c r="AZ126" s="971"/>
      <c r="BA126" s="971"/>
      <c r="BB126" s="971"/>
      <c r="BC126" s="971"/>
      <c r="BD126" s="971"/>
      <c r="BE126" s="971"/>
      <c r="BF126" s="971"/>
      <c r="BG126" s="971"/>
      <c r="BH126" s="971"/>
      <c r="BI126" s="971"/>
      <c r="BJ126" s="971"/>
      <c r="BK126" s="971"/>
      <c r="BL126" s="971"/>
      <c r="BM126" s="971"/>
      <c r="BN126" s="971"/>
      <c r="BO126" s="971"/>
      <c r="BP126" s="971"/>
      <c r="BQ126" s="971"/>
      <c r="BR126" s="971"/>
      <c r="BS126" s="971"/>
      <c r="BT126" s="971"/>
      <c r="BU126" s="971"/>
      <c r="BV126" s="971"/>
      <c r="BW126" s="971"/>
      <c r="BX126" s="971"/>
      <c r="BY126" s="971"/>
      <c r="BZ126" s="971"/>
      <c r="CA126" s="971"/>
      <c r="CB126" s="971"/>
      <c r="CC126" s="971"/>
      <c r="CD126" s="971"/>
      <c r="CE126" s="971"/>
      <c r="CF126" s="971"/>
      <c r="CG126" s="971"/>
      <c r="CH126" s="971"/>
      <c r="CI126" s="971"/>
      <c r="CJ126" s="971"/>
      <c r="CK126" s="971"/>
      <c r="CL126" s="971"/>
      <c r="CM126" s="971"/>
      <c r="CN126" s="971"/>
      <c r="CO126" s="971"/>
      <c r="CP126" s="971"/>
      <c r="CQ126" s="971"/>
      <c r="CR126" s="971"/>
      <c r="CS126" s="971"/>
    </row>
    <row r="127" spans="1:97" s="972" customFormat="1" ht="12.75">
      <c r="A127" s="69" t="s">
        <v>951</v>
      </c>
      <c r="B127" s="82">
        <v>706000</v>
      </c>
      <c r="C127" s="82">
        <v>706000</v>
      </c>
      <c r="D127" s="82">
        <v>246000</v>
      </c>
      <c r="E127" s="426">
        <v>34.844192634560905</v>
      </c>
      <c r="F127" s="82">
        <v>0</v>
      </c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971"/>
      <c r="AF127" s="971"/>
      <c r="AG127" s="971"/>
      <c r="AH127" s="971"/>
      <c r="AI127" s="971"/>
      <c r="AJ127" s="971"/>
      <c r="AK127" s="971"/>
      <c r="AL127" s="971"/>
      <c r="AM127" s="971"/>
      <c r="AN127" s="971"/>
      <c r="AO127" s="971"/>
      <c r="AP127" s="971"/>
      <c r="AQ127" s="971"/>
      <c r="AR127" s="971"/>
      <c r="AS127" s="971"/>
      <c r="AT127" s="971"/>
      <c r="AU127" s="971"/>
      <c r="AV127" s="971"/>
      <c r="AW127" s="971"/>
      <c r="AX127" s="971"/>
      <c r="AY127" s="971"/>
      <c r="AZ127" s="971"/>
      <c r="BA127" s="971"/>
      <c r="BB127" s="971"/>
      <c r="BC127" s="971"/>
      <c r="BD127" s="971"/>
      <c r="BE127" s="971"/>
      <c r="BF127" s="971"/>
      <c r="BG127" s="971"/>
      <c r="BH127" s="971"/>
      <c r="BI127" s="971"/>
      <c r="BJ127" s="971"/>
      <c r="BK127" s="971"/>
      <c r="BL127" s="971"/>
      <c r="BM127" s="971"/>
      <c r="BN127" s="971"/>
      <c r="BO127" s="971"/>
      <c r="BP127" s="971"/>
      <c r="BQ127" s="971"/>
      <c r="BR127" s="971"/>
      <c r="BS127" s="971"/>
      <c r="BT127" s="971"/>
      <c r="BU127" s="971"/>
      <c r="BV127" s="971"/>
      <c r="BW127" s="971"/>
      <c r="BX127" s="971"/>
      <c r="BY127" s="971"/>
      <c r="BZ127" s="971"/>
      <c r="CA127" s="971"/>
      <c r="CB127" s="971"/>
      <c r="CC127" s="971"/>
      <c r="CD127" s="971"/>
      <c r="CE127" s="971"/>
      <c r="CF127" s="971"/>
      <c r="CG127" s="971"/>
      <c r="CH127" s="971"/>
      <c r="CI127" s="971"/>
      <c r="CJ127" s="971"/>
      <c r="CK127" s="971"/>
      <c r="CL127" s="971"/>
      <c r="CM127" s="971"/>
      <c r="CN127" s="971"/>
      <c r="CO127" s="971"/>
      <c r="CP127" s="971"/>
      <c r="CQ127" s="971"/>
      <c r="CR127" s="971"/>
      <c r="CS127" s="971"/>
    </row>
    <row r="128" spans="1:97" s="976" customFormat="1" ht="12.75">
      <c r="A128" s="192" t="s">
        <v>968</v>
      </c>
      <c r="B128" s="24"/>
      <c r="C128" s="24"/>
      <c r="D128" s="24"/>
      <c r="E128" s="967"/>
      <c r="F128" s="82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975"/>
      <c r="AF128" s="975"/>
      <c r="AG128" s="975"/>
      <c r="AH128" s="975"/>
      <c r="AI128" s="975"/>
      <c r="AJ128" s="975"/>
      <c r="AK128" s="975"/>
      <c r="AL128" s="975"/>
      <c r="AM128" s="975"/>
      <c r="AN128" s="975"/>
      <c r="AO128" s="975"/>
      <c r="AP128" s="975"/>
      <c r="AQ128" s="975"/>
      <c r="AR128" s="975"/>
      <c r="AS128" s="975"/>
      <c r="AT128" s="975"/>
      <c r="AU128" s="975"/>
      <c r="AV128" s="975"/>
      <c r="AW128" s="975"/>
      <c r="AX128" s="975"/>
      <c r="AY128" s="975"/>
      <c r="AZ128" s="975"/>
      <c r="BA128" s="975"/>
      <c r="BB128" s="975"/>
      <c r="BC128" s="975"/>
      <c r="BD128" s="975"/>
      <c r="BE128" s="975"/>
      <c r="BF128" s="975"/>
      <c r="BG128" s="975"/>
      <c r="BH128" s="975"/>
      <c r="BI128" s="975"/>
      <c r="BJ128" s="975"/>
      <c r="BK128" s="975"/>
      <c r="BL128" s="975"/>
      <c r="BM128" s="975"/>
      <c r="BN128" s="975"/>
      <c r="BO128" s="975"/>
      <c r="BP128" s="975"/>
      <c r="BQ128" s="975"/>
      <c r="BR128" s="975"/>
      <c r="BS128" s="975"/>
      <c r="BT128" s="975"/>
      <c r="BU128" s="975"/>
      <c r="BV128" s="975"/>
      <c r="BW128" s="975"/>
      <c r="BX128" s="975"/>
      <c r="BY128" s="975"/>
      <c r="BZ128" s="975"/>
      <c r="CA128" s="975"/>
      <c r="CB128" s="975"/>
      <c r="CC128" s="975"/>
      <c r="CD128" s="975"/>
      <c r="CE128" s="975"/>
      <c r="CF128" s="975"/>
      <c r="CG128" s="975"/>
      <c r="CH128" s="975"/>
      <c r="CI128" s="975"/>
      <c r="CJ128" s="975"/>
      <c r="CK128" s="975"/>
      <c r="CL128" s="975"/>
      <c r="CM128" s="975"/>
      <c r="CN128" s="975"/>
      <c r="CO128" s="975"/>
      <c r="CP128" s="975"/>
      <c r="CQ128" s="975"/>
      <c r="CR128" s="975"/>
      <c r="CS128" s="975"/>
    </row>
    <row r="129" spans="1:97" s="954" customFormat="1" ht="12.75">
      <c r="A129" s="73" t="s">
        <v>961</v>
      </c>
      <c r="B129" s="82"/>
      <c r="C129" s="82"/>
      <c r="D129" s="82"/>
      <c r="E129" s="426"/>
      <c r="F129" s="82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953"/>
      <c r="AF129" s="953"/>
      <c r="AG129" s="953"/>
      <c r="AH129" s="953"/>
      <c r="AI129" s="953"/>
      <c r="AJ129" s="953"/>
      <c r="AK129" s="953"/>
      <c r="AL129" s="953"/>
      <c r="AM129" s="953"/>
      <c r="AN129" s="953"/>
      <c r="AO129" s="953"/>
      <c r="AP129" s="953"/>
      <c r="AQ129" s="953"/>
      <c r="AR129" s="953"/>
      <c r="AS129" s="953"/>
      <c r="AT129" s="953"/>
      <c r="AU129" s="953"/>
      <c r="AV129" s="953"/>
      <c r="AW129" s="953"/>
      <c r="AX129" s="953"/>
      <c r="AY129" s="953"/>
      <c r="AZ129" s="953"/>
      <c r="BA129" s="953"/>
      <c r="BB129" s="953"/>
      <c r="BC129" s="953"/>
      <c r="BD129" s="953"/>
      <c r="BE129" s="953"/>
      <c r="BF129" s="953"/>
      <c r="BG129" s="953"/>
      <c r="BH129" s="953"/>
      <c r="BI129" s="953"/>
      <c r="BJ129" s="953"/>
      <c r="BK129" s="953"/>
      <c r="BL129" s="953"/>
      <c r="BM129" s="953"/>
      <c r="BN129" s="953"/>
      <c r="BO129" s="953"/>
      <c r="BP129" s="953"/>
      <c r="BQ129" s="953"/>
      <c r="BR129" s="953"/>
      <c r="BS129" s="953"/>
      <c r="BT129" s="953"/>
      <c r="BU129" s="953"/>
      <c r="BV129" s="953"/>
      <c r="BW129" s="953"/>
      <c r="BX129" s="953"/>
      <c r="BY129" s="953"/>
      <c r="BZ129" s="953"/>
      <c r="CA129" s="953"/>
      <c r="CB129" s="953"/>
      <c r="CC129" s="953"/>
      <c r="CD129" s="953"/>
      <c r="CE129" s="953"/>
      <c r="CF129" s="953"/>
      <c r="CG129" s="953"/>
      <c r="CH129" s="953"/>
      <c r="CI129" s="953"/>
      <c r="CJ129" s="953"/>
      <c r="CK129" s="953"/>
      <c r="CL129" s="953"/>
      <c r="CM129" s="953"/>
      <c r="CN129" s="953"/>
      <c r="CO129" s="953"/>
      <c r="CP129" s="953"/>
      <c r="CQ129" s="953"/>
      <c r="CR129" s="953"/>
      <c r="CS129" s="953"/>
    </row>
    <row r="130" spans="1:97" s="968" customFormat="1" ht="12.75">
      <c r="A130" s="72" t="s">
        <v>938</v>
      </c>
      <c r="B130" s="82">
        <v>7298486</v>
      </c>
      <c r="C130" s="82">
        <v>1977053</v>
      </c>
      <c r="D130" s="82">
        <v>1229356</v>
      </c>
      <c r="E130" s="426">
        <v>16.843986547346944</v>
      </c>
      <c r="F130" s="82">
        <v>27356</v>
      </c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953"/>
      <c r="AF130" s="953"/>
      <c r="AG130" s="953"/>
      <c r="AH130" s="953"/>
      <c r="AI130" s="953"/>
      <c r="AJ130" s="953"/>
      <c r="AK130" s="953"/>
      <c r="AL130" s="953"/>
      <c r="AM130" s="953"/>
      <c r="AN130" s="953"/>
      <c r="AO130" s="953"/>
      <c r="AP130" s="953"/>
      <c r="AQ130" s="953"/>
      <c r="AR130" s="953"/>
      <c r="AS130" s="953"/>
      <c r="AT130" s="953"/>
      <c r="AU130" s="953"/>
      <c r="AV130" s="953"/>
      <c r="AW130" s="953"/>
      <c r="AX130" s="953"/>
      <c r="AY130" s="953"/>
      <c r="AZ130" s="953"/>
      <c r="BA130" s="953"/>
      <c r="BB130" s="953"/>
      <c r="BC130" s="953"/>
      <c r="BD130" s="953"/>
      <c r="BE130" s="953"/>
      <c r="BF130" s="953"/>
      <c r="BG130" s="953"/>
      <c r="BH130" s="953"/>
      <c r="BI130" s="953"/>
      <c r="BJ130" s="953"/>
      <c r="BK130" s="953"/>
      <c r="BL130" s="953"/>
      <c r="BM130" s="953"/>
      <c r="BN130" s="953"/>
      <c r="BO130" s="953"/>
      <c r="BP130" s="953"/>
      <c r="BQ130" s="953"/>
      <c r="BR130" s="953"/>
      <c r="BS130" s="953"/>
      <c r="BT130" s="953"/>
      <c r="BU130" s="953"/>
      <c r="BV130" s="953"/>
      <c r="BW130" s="953"/>
      <c r="BX130" s="953"/>
      <c r="BY130" s="953"/>
      <c r="BZ130" s="953"/>
      <c r="CA130" s="953"/>
      <c r="CB130" s="953"/>
      <c r="CC130" s="953"/>
      <c r="CD130" s="953"/>
      <c r="CE130" s="953"/>
      <c r="CF130" s="953"/>
      <c r="CG130" s="953"/>
      <c r="CH130" s="953"/>
      <c r="CI130" s="953"/>
      <c r="CJ130" s="953"/>
      <c r="CK130" s="953"/>
      <c r="CL130" s="953"/>
      <c r="CM130" s="953"/>
      <c r="CN130" s="953"/>
      <c r="CO130" s="953"/>
      <c r="CP130" s="953"/>
      <c r="CQ130" s="953"/>
      <c r="CR130" s="953"/>
      <c r="CS130" s="953"/>
    </row>
    <row r="131" spans="1:97" s="968" customFormat="1" ht="12.75">
      <c r="A131" s="72" t="s">
        <v>939</v>
      </c>
      <c r="B131" s="82">
        <v>1067583</v>
      </c>
      <c r="C131" s="82">
        <v>57123</v>
      </c>
      <c r="D131" s="82">
        <v>57123</v>
      </c>
      <c r="E131" s="426">
        <v>5.350684677444283</v>
      </c>
      <c r="F131" s="82">
        <v>-4613</v>
      </c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953"/>
      <c r="AF131" s="953"/>
      <c r="AG131" s="953"/>
      <c r="AH131" s="953"/>
      <c r="AI131" s="953"/>
      <c r="AJ131" s="953"/>
      <c r="AK131" s="953"/>
      <c r="AL131" s="953"/>
      <c r="AM131" s="953"/>
      <c r="AN131" s="953"/>
      <c r="AO131" s="953"/>
      <c r="AP131" s="953"/>
      <c r="AQ131" s="953"/>
      <c r="AR131" s="953"/>
      <c r="AS131" s="953"/>
      <c r="AT131" s="953"/>
      <c r="AU131" s="953"/>
      <c r="AV131" s="953"/>
      <c r="AW131" s="953"/>
      <c r="AX131" s="953"/>
      <c r="AY131" s="953"/>
      <c r="AZ131" s="953"/>
      <c r="BA131" s="953"/>
      <c r="BB131" s="953"/>
      <c r="BC131" s="953"/>
      <c r="BD131" s="953"/>
      <c r="BE131" s="953"/>
      <c r="BF131" s="953"/>
      <c r="BG131" s="953"/>
      <c r="BH131" s="953"/>
      <c r="BI131" s="953"/>
      <c r="BJ131" s="953"/>
      <c r="BK131" s="953"/>
      <c r="BL131" s="953"/>
      <c r="BM131" s="953"/>
      <c r="BN131" s="953"/>
      <c r="BO131" s="953"/>
      <c r="BP131" s="953"/>
      <c r="BQ131" s="953"/>
      <c r="BR131" s="953"/>
      <c r="BS131" s="953"/>
      <c r="BT131" s="953"/>
      <c r="BU131" s="953"/>
      <c r="BV131" s="953"/>
      <c r="BW131" s="953"/>
      <c r="BX131" s="953"/>
      <c r="BY131" s="953"/>
      <c r="BZ131" s="953"/>
      <c r="CA131" s="953"/>
      <c r="CB131" s="953"/>
      <c r="CC131" s="953"/>
      <c r="CD131" s="953"/>
      <c r="CE131" s="953"/>
      <c r="CF131" s="953"/>
      <c r="CG131" s="953"/>
      <c r="CH131" s="953"/>
      <c r="CI131" s="953"/>
      <c r="CJ131" s="953"/>
      <c r="CK131" s="953"/>
      <c r="CL131" s="953"/>
      <c r="CM131" s="953"/>
      <c r="CN131" s="953"/>
      <c r="CO131" s="953"/>
      <c r="CP131" s="953"/>
      <c r="CQ131" s="953"/>
      <c r="CR131" s="953"/>
      <c r="CS131" s="953"/>
    </row>
    <row r="132" spans="1:97" s="968" customFormat="1" ht="12.75">
      <c r="A132" s="72" t="s">
        <v>941</v>
      </c>
      <c r="B132" s="82">
        <v>6230903</v>
      </c>
      <c r="C132" s="82">
        <v>1919930</v>
      </c>
      <c r="D132" s="82">
        <v>1172233</v>
      </c>
      <c r="E132" s="426">
        <v>18.813212145976273</v>
      </c>
      <c r="F132" s="82">
        <v>31969</v>
      </c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953"/>
      <c r="AF132" s="953"/>
      <c r="AG132" s="953"/>
      <c r="AH132" s="953"/>
      <c r="AI132" s="953"/>
      <c r="AJ132" s="953"/>
      <c r="AK132" s="953"/>
      <c r="AL132" s="953"/>
      <c r="AM132" s="953"/>
      <c r="AN132" s="953"/>
      <c r="AO132" s="953"/>
      <c r="AP132" s="953"/>
      <c r="AQ132" s="953"/>
      <c r="AR132" s="953"/>
      <c r="AS132" s="953"/>
      <c r="AT132" s="953"/>
      <c r="AU132" s="953"/>
      <c r="AV132" s="953"/>
      <c r="AW132" s="953"/>
      <c r="AX132" s="953"/>
      <c r="AY132" s="953"/>
      <c r="AZ132" s="953"/>
      <c r="BA132" s="953"/>
      <c r="BB132" s="953"/>
      <c r="BC132" s="953"/>
      <c r="BD132" s="953"/>
      <c r="BE132" s="953"/>
      <c r="BF132" s="953"/>
      <c r="BG132" s="953"/>
      <c r="BH132" s="953"/>
      <c r="BI132" s="953"/>
      <c r="BJ132" s="953"/>
      <c r="BK132" s="953"/>
      <c r="BL132" s="953"/>
      <c r="BM132" s="953"/>
      <c r="BN132" s="953"/>
      <c r="BO132" s="953"/>
      <c r="BP132" s="953"/>
      <c r="BQ132" s="953"/>
      <c r="BR132" s="953"/>
      <c r="BS132" s="953"/>
      <c r="BT132" s="953"/>
      <c r="BU132" s="953"/>
      <c r="BV132" s="953"/>
      <c r="BW132" s="953"/>
      <c r="BX132" s="953"/>
      <c r="BY132" s="953"/>
      <c r="BZ132" s="953"/>
      <c r="CA132" s="953"/>
      <c r="CB132" s="953"/>
      <c r="CC132" s="953"/>
      <c r="CD132" s="953"/>
      <c r="CE132" s="953"/>
      <c r="CF132" s="953"/>
      <c r="CG132" s="953"/>
      <c r="CH132" s="953"/>
      <c r="CI132" s="953"/>
      <c r="CJ132" s="953"/>
      <c r="CK132" s="953"/>
      <c r="CL132" s="953"/>
      <c r="CM132" s="953"/>
      <c r="CN132" s="953"/>
      <c r="CO132" s="953"/>
      <c r="CP132" s="953"/>
      <c r="CQ132" s="953"/>
      <c r="CR132" s="953"/>
      <c r="CS132" s="953"/>
    </row>
    <row r="133" spans="1:97" s="968" customFormat="1" ht="12.75">
      <c r="A133" s="72" t="s">
        <v>942</v>
      </c>
      <c r="B133" s="82">
        <v>7298486</v>
      </c>
      <c r="C133" s="82">
        <v>1977053</v>
      </c>
      <c r="D133" s="82">
        <v>1184758</v>
      </c>
      <c r="E133" s="426">
        <v>16.23292830869306</v>
      </c>
      <c r="F133" s="82">
        <v>36204</v>
      </c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953"/>
      <c r="AF133" s="953"/>
      <c r="AG133" s="953"/>
      <c r="AH133" s="953"/>
      <c r="AI133" s="953"/>
      <c r="AJ133" s="953"/>
      <c r="AK133" s="953"/>
      <c r="AL133" s="953"/>
      <c r="AM133" s="953"/>
      <c r="AN133" s="953"/>
      <c r="AO133" s="953"/>
      <c r="AP133" s="953"/>
      <c r="AQ133" s="953"/>
      <c r="AR133" s="953"/>
      <c r="AS133" s="953"/>
      <c r="AT133" s="953"/>
      <c r="AU133" s="953"/>
      <c r="AV133" s="953"/>
      <c r="AW133" s="953"/>
      <c r="AX133" s="953"/>
      <c r="AY133" s="953"/>
      <c r="AZ133" s="953"/>
      <c r="BA133" s="953"/>
      <c r="BB133" s="953"/>
      <c r="BC133" s="953"/>
      <c r="BD133" s="953"/>
      <c r="BE133" s="953"/>
      <c r="BF133" s="953"/>
      <c r="BG133" s="953"/>
      <c r="BH133" s="953"/>
      <c r="BI133" s="953"/>
      <c r="BJ133" s="953"/>
      <c r="BK133" s="953"/>
      <c r="BL133" s="953"/>
      <c r="BM133" s="953"/>
      <c r="BN133" s="953"/>
      <c r="BO133" s="953"/>
      <c r="BP133" s="953"/>
      <c r="BQ133" s="953"/>
      <c r="BR133" s="953"/>
      <c r="BS133" s="953"/>
      <c r="BT133" s="953"/>
      <c r="BU133" s="953"/>
      <c r="BV133" s="953"/>
      <c r="BW133" s="953"/>
      <c r="BX133" s="953"/>
      <c r="BY133" s="953"/>
      <c r="BZ133" s="953"/>
      <c r="CA133" s="953"/>
      <c r="CB133" s="953"/>
      <c r="CC133" s="953"/>
      <c r="CD133" s="953"/>
      <c r="CE133" s="953"/>
      <c r="CF133" s="953"/>
      <c r="CG133" s="953"/>
      <c r="CH133" s="953"/>
      <c r="CI133" s="953"/>
      <c r="CJ133" s="953"/>
      <c r="CK133" s="953"/>
      <c r="CL133" s="953"/>
      <c r="CM133" s="953"/>
      <c r="CN133" s="953"/>
      <c r="CO133" s="953"/>
      <c r="CP133" s="953"/>
      <c r="CQ133" s="953"/>
      <c r="CR133" s="953"/>
      <c r="CS133" s="953"/>
    </row>
    <row r="134" spans="1:97" s="969" customFormat="1" ht="12.75">
      <c r="A134" s="72" t="s">
        <v>943</v>
      </c>
      <c r="B134" s="82">
        <v>3257282</v>
      </c>
      <c r="C134" s="82">
        <v>1542778</v>
      </c>
      <c r="D134" s="82">
        <v>892964</v>
      </c>
      <c r="E134" s="426">
        <v>27.414390279994176</v>
      </c>
      <c r="F134" s="82">
        <v>30468</v>
      </c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953"/>
      <c r="AF134" s="953"/>
      <c r="AG134" s="953"/>
      <c r="AH134" s="953"/>
      <c r="AI134" s="953"/>
      <c r="AJ134" s="953"/>
      <c r="AK134" s="953"/>
      <c r="AL134" s="953"/>
      <c r="AM134" s="953"/>
      <c r="AN134" s="953"/>
      <c r="AO134" s="953"/>
      <c r="AP134" s="953"/>
      <c r="AQ134" s="953"/>
      <c r="AR134" s="953"/>
      <c r="AS134" s="953"/>
      <c r="AT134" s="953"/>
      <c r="AU134" s="953"/>
      <c r="AV134" s="953"/>
      <c r="AW134" s="953"/>
      <c r="AX134" s="953"/>
      <c r="AY134" s="953"/>
      <c r="AZ134" s="953"/>
      <c r="BA134" s="953"/>
      <c r="BB134" s="953"/>
      <c r="BC134" s="953"/>
      <c r="BD134" s="953"/>
      <c r="BE134" s="953"/>
      <c r="BF134" s="953"/>
      <c r="BG134" s="953"/>
      <c r="BH134" s="953"/>
      <c r="BI134" s="953"/>
      <c r="BJ134" s="953"/>
      <c r="BK134" s="953"/>
      <c r="BL134" s="953"/>
      <c r="BM134" s="953"/>
      <c r="BN134" s="953"/>
      <c r="BO134" s="953"/>
      <c r="BP134" s="953"/>
      <c r="BQ134" s="953"/>
      <c r="BR134" s="953"/>
      <c r="BS134" s="953"/>
      <c r="BT134" s="953"/>
      <c r="BU134" s="953"/>
      <c r="BV134" s="953"/>
      <c r="BW134" s="953"/>
      <c r="BX134" s="953"/>
      <c r="BY134" s="953"/>
      <c r="BZ134" s="953"/>
      <c r="CA134" s="953"/>
      <c r="CB134" s="953"/>
      <c r="CC134" s="953"/>
      <c r="CD134" s="953"/>
      <c r="CE134" s="953"/>
      <c r="CF134" s="953"/>
      <c r="CG134" s="953"/>
      <c r="CH134" s="953"/>
      <c r="CI134" s="953"/>
      <c r="CJ134" s="953"/>
      <c r="CK134" s="953"/>
      <c r="CL134" s="953"/>
      <c r="CM134" s="953"/>
      <c r="CN134" s="953"/>
      <c r="CO134" s="953"/>
      <c r="CP134" s="953"/>
      <c r="CQ134" s="953"/>
      <c r="CR134" s="953"/>
      <c r="CS134" s="953"/>
    </row>
    <row r="135" spans="1:97" s="969" customFormat="1" ht="12.75">
      <c r="A135" s="72" t="s">
        <v>944</v>
      </c>
      <c r="B135" s="82">
        <v>3257282</v>
      </c>
      <c r="C135" s="82">
        <v>1542778</v>
      </c>
      <c r="D135" s="82">
        <v>892964</v>
      </c>
      <c r="E135" s="426">
        <v>27.414390279994176</v>
      </c>
      <c r="F135" s="82">
        <v>30468</v>
      </c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953"/>
      <c r="AF135" s="953"/>
      <c r="AG135" s="953"/>
      <c r="AH135" s="953"/>
      <c r="AI135" s="953"/>
      <c r="AJ135" s="953"/>
      <c r="AK135" s="953"/>
      <c r="AL135" s="953"/>
      <c r="AM135" s="953"/>
      <c r="AN135" s="953"/>
      <c r="AO135" s="953"/>
      <c r="AP135" s="953"/>
      <c r="AQ135" s="953"/>
      <c r="AR135" s="953"/>
      <c r="AS135" s="953"/>
      <c r="AT135" s="953"/>
      <c r="AU135" s="953"/>
      <c r="AV135" s="953"/>
      <c r="AW135" s="953"/>
      <c r="AX135" s="953"/>
      <c r="AY135" s="953"/>
      <c r="AZ135" s="953"/>
      <c r="BA135" s="953"/>
      <c r="BB135" s="953"/>
      <c r="BC135" s="953"/>
      <c r="BD135" s="953"/>
      <c r="BE135" s="953"/>
      <c r="BF135" s="953"/>
      <c r="BG135" s="953"/>
      <c r="BH135" s="953"/>
      <c r="BI135" s="953"/>
      <c r="BJ135" s="953"/>
      <c r="BK135" s="953"/>
      <c r="BL135" s="953"/>
      <c r="BM135" s="953"/>
      <c r="BN135" s="953"/>
      <c r="BO135" s="953"/>
      <c r="BP135" s="953"/>
      <c r="BQ135" s="953"/>
      <c r="BR135" s="953"/>
      <c r="BS135" s="953"/>
      <c r="BT135" s="953"/>
      <c r="BU135" s="953"/>
      <c r="BV135" s="953"/>
      <c r="BW135" s="953"/>
      <c r="BX135" s="953"/>
      <c r="BY135" s="953"/>
      <c r="BZ135" s="953"/>
      <c r="CA135" s="953"/>
      <c r="CB135" s="953"/>
      <c r="CC135" s="953"/>
      <c r="CD135" s="953"/>
      <c r="CE135" s="953"/>
      <c r="CF135" s="953"/>
      <c r="CG135" s="953"/>
      <c r="CH135" s="953"/>
      <c r="CI135" s="953"/>
      <c r="CJ135" s="953"/>
      <c r="CK135" s="953"/>
      <c r="CL135" s="953"/>
      <c r="CM135" s="953"/>
      <c r="CN135" s="953"/>
      <c r="CO135" s="953"/>
      <c r="CP135" s="953"/>
      <c r="CQ135" s="953"/>
      <c r="CR135" s="953"/>
      <c r="CS135" s="953"/>
    </row>
    <row r="136" spans="1:97" s="976" customFormat="1" ht="12.75">
      <c r="A136" s="69" t="s">
        <v>949</v>
      </c>
      <c r="B136" s="82">
        <v>4041204</v>
      </c>
      <c r="C136" s="82">
        <v>434275</v>
      </c>
      <c r="D136" s="82">
        <v>291794</v>
      </c>
      <c r="E136" s="426">
        <v>7.220471918764804</v>
      </c>
      <c r="F136" s="82">
        <v>5736</v>
      </c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975"/>
      <c r="AF136" s="975"/>
      <c r="AG136" s="975"/>
      <c r="AH136" s="975"/>
      <c r="AI136" s="975"/>
      <c r="AJ136" s="975"/>
      <c r="AK136" s="975"/>
      <c r="AL136" s="975"/>
      <c r="AM136" s="975"/>
      <c r="AN136" s="975"/>
      <c r="AO136" s="975"/>
      <c r="AP136" s="975"/>
      <c r="AQ136" s="975"/>
      <c r="AR136" s="975"/>
      <c r="AS136" s="975"/>
      <c r="AT136" s="975"/>
      <c r="AU136" s="975"/>
      <c r="AV136" s="975"/>
      <c r="AW136" s="975"/>
      <c r="AX136" s="975"/>
      <c r="AY136" s="975"/>
      <c r="AZ136" s="975"/>
      <c r="BA136" s="975"/>
      <c r="BB136" s="975"/>
      <c r="BC136" s="975"/>
      <c r="BD136" s="975"/>
      <c r="BE136" s="975"/>
      <c r="BF136" s="975"/>
      <c r="BG136" s="975"/>
      <c r="BH136" s="975"/>
      <c r="BI136" s="975"/>
      <c r="BJ136" s="975"/>
      <c r="BK136" s="975"/>
      <c r="BL136" s="975"/>
      <c r="BM136" s="975"/>
      <c r="BN136" s="975"/>
      <c r="BO136" s="975"/>
      <c r="BP136" s="975"/>
      <c r="BQ136" s="975"/>
      <c r="BR136" s="975"/>
      <c r="BS136" s="975"/>
      <c r="BT136" s="975"/>
      <c r="BU136" s="975"/>
      <c r="BV136" s="975"/>
      <c r="BW136" s="975"/>
      <c r="BX136" s="975"/>
      <c r="BY136" s="975"/>
      <c r="BZ136" s="975"/>
      <c r="CA136" s="975"/>
      <c r="CB136" s="975"/>
      <c r="CC136" s="975"/>
      <c r="CD136" s="975"/>
      <c r="CE136" s="975"/>
      <c r="CF136" s="975"/>
      <c r="CG136" s="975"/>
      <c r="CH136" s="975"/>
      <c r="CI136" s="975"/>
      <c r="CJ136" s="975"/>
      <c r="CK136" s="975"/>
      <c r="CL136" s="975"/>
      <c r="CM136" s="975"/>
      <c r="CN136" s="975"/>
      <c r="CO136" s="975"/>
      <c r="CP136" s="975"/>
      <c r="CQ136" s="975"/>
      <c r="CR136" s="975"/>
      <c r="CS136" s="975"/>
    </row>
    <row r="137" spans="1:97" s="976" customFormat="1" ht="12.75">
      <c r="A137" s="69" t="s">
        <v>950</v>
      </c>
      <c r="B137" s="82">
        <v>1354369</v>
      </c>
      <c r="C137" s="82">
        <v>151234</v>
      </c>
      <c r="D137" s="82">
        <v>10320</v>
      </c>
      <c r="E137" s="426">
        <v>0.7619784563881778</v>
      </c>
      <c r="F137" s="82">
        <v>5736</v>
      </c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975"/>
      <c r="AF137" s="975"/>
      <c r="AG137" s="975"/>
      <c r="AH137" s="975"/>
      <c r="AI137" s="975"/>
      <c r="AJ137" s="975"/>
      <c r="AK137" s="975"/>
      <c r="AL137" s="975"/>
      <c r="AM137" s="975"/>
      <c r="AN137" s="975"/>
      <c r="AO137" s="975"/>
      <c r="AP137" s="975"/>
      <c r="AQ137" s="975"/>
      <c r="AR137" s="975"/>
      <c r="AS137" s="975"/>
      <c r="AT137" s="975"/>
      <c r="AU137" s="975"/>
      <c r="AV137" s="975"/>
      <c r="AW137" s="975"/>
      <c r="AX137" s="975"/>
      <c r="AY137" s="975"/>
      <c r="AZ137" s="975"/>
      <c r="BA137" s="975"/>
      <c r="BB137" s="975"/>
      <c r="BC137" s="975"/>
      <c r="BD137" s="975"/>
      <c r="BE137" s="975"/>
      <c r="BF137" s="975"/>
      <c r="BG137" s="975"/>
      <c r="BH137" s="975"/>
      <c r="BI137" s="975"/>
      <c r="BJ137" s="975"/>
      <c r="BK137" s="975"/>
      <c r="BL137" s="975"/>
      <c r="BM137" s="975"/>
      <c r="BN137" s="975"/>
      <c r="BO137" s="975"/>
      <c r="BP137" s="975"/>
      <c r="BQ137" s="975"/>
      <c r="BR137" s="975"/>
      <c r="BS137" s="975"/>
      <c r="BT137" s="975"/>
      <c r="BU137" s="975"/>
      <c r="BV137" s="975"/>
      <c r="BW137" s="975"/>
      <c r="BX137" s="975"/>
      <c r="BY137" s="975"/>
      <c r="BZ137" s="975"/>
      <c r="CA137" s="975"/>
      <c r="CB137" s="975"/>
      <c r="CC137" s="975"/>
      <c r="CD137" s="975"/>
      <c r="CE137" s="975"/>
      <c r="CF137" s="975"/>
      <c r="CG137" s="975"/>
      <c r="CH137" s="975"/>
      <c r="CI137" s="975"/>
      <c r="CJ137" s="975"/>
      <c r="CK137" s="975"/>
      <c r="CL137" s="975"/>
      <c r="CM137" s="975"/>
      <c r="CN137" s="975"/>
      <c r="CO137" s="975"/>
      <c r="CP137" s="975"/>
      <c r="CQ137" s="975"/>
      <c r="CR137" s="975"/>
      <c r="CS137" s="975"/>
    </row>
    <row r="138" spans="1:97" s="976" customFormat="1" ht="12.75">
      <c r="A138" s="69" t="s">
        <v>951</v>
      </c>
      <c r="B138" s="82">
        <v>2686835</v>
      </c>
      <c r="C138" s="82">
        <v>283041</v>
      </c>
      <c r="D138" s="82">
        <v>281474</v>
      </c>
      <c r="E138" s="426">
        <v>10.476043374453587</v>
      </c>
      <c r="F138" s="82">
        <v>0</v>
      </c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975"/>
      <c r="AF138" s="975"/>
      <c r="AG138" s="975"/>
      <c r="AH138" s="975"/>
      <c r="AI138" s="975"/>
      <c r="AJ138" s="975"/>
      <c r="AK138" s="975"/>
      <c r="AL138" s="975"/>
      <c r="AM138" s="975"/>
      <c r="AN138" s="975"/>
      <c r="AO138" s="975"/>
      <c r="AP138" s="975"/>
      <c r="AQ138" s="975"/>
      <c r="AR138" s="975"/>
      <c r="AS138" s="975"/>
      <c r="AT138" s="975"/>
      <c r="AU138" s="975"/>
      <c r="AV138" s="975"/>
      <c r="AW138" s="975"/>
      <c r="AX138" s="975"/>
      <c r="AY138" s="975"/>
      <c r="AZ138" s="975"/>
      <c r="BA138" s="975"/>
      <c r="BB138" s="975"/>
      <c r="BC138" s="975"/>
      <c r="BD138" s="975"/>
      <c r="BE138" s="975"/>
      <c r="BF138" s="975"/>
      <c r="BG138" s="975"/>
      <c r="BH138" s="975"/>
      <c r="BI138" s="975"/>
      <c r="BJ138" s="975"/>
      <c r="BK138" s="975"/>
      <c r="BL138" s="975"/>
      <c r="BM138" s="975"/>
      <c r="BN138" s="975"/>
      <c r="BO138" s="975"/>
      <c r="BP138" s="975"/>
      <c r="BQ138" s="975"/>
      <c r="BR138" s="975"/>
      <c r="BS138" s="975"/>
      <c r="BT138" s="975"/>
      <c r="BU138" s="975"/>
      <c r="BV138" s="975"/>
      <c r="BW138" s="975"/>
      <c r="BX138" s="975"/>
      <c r="BY138" s="975"/>
      <c r="BZ138" s="975"/>
      <c r="CA138" s="975"/>
      <c r="CB138" s="975"/>
      <c r="CC138" s="975"/>
      <c r="CD138" s="975"/>
      <c r="CE138" s="975"/>
      <c r="CF138" s="975"/>
      <c r="CG138" s="975"/>
      <c r="CH138" s="975"/>
      <c r="CI138" s="975"/>
      <c r="CJ138" s="975"/>
      <c r="CK138" s="975"/>
      <c r="CL138" s="975"/>
      <c r="CM138" s="975"/>
      <c r="CN138" s="975"/>
      <c r="CO138" s="975"/>
      <c r="CP138" s="975"/>
      <c r="CQ138" s="975"/>
      <c r="CR138" s="975"/>
      <c r="CS138" s="975"/>
    </row>
    <row r="139" spans="1:97" s="972" customFormat="1" ht="25.5">
      <c r="A139" s="423" t="s">
        <v>957</v>
      </c>
      <c r="B139" s="82"/>
      <c r="C139" s="82"/>
      <c r="D139" s="82"/>
      <c r="E139" s="426"/>
      <c r="F139" s="82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971"/>
      <c r="AF139" s="971"/>
      <c r="AG139" s="971"/>
      <c r="AH139" s="971"/>
      <c r="AI139" s="971"/>
      <c r="AJ139" s="971"/>
      <c r="AK139" s="971"/>
      <c r="AL139" s="971"/>
      <c r="AM139" s="971"/>
      <c r="AN139" s="971"/>
      <c r="AO139" s="971"/>
      <c r="AP139" s="971"/>
      <c r="AQ139" s="971"/>
      <c r="AR139" s="971"/>
      <c r="AS139" s="971"/>
      <c r="AT139" s="971"/>
      <c r="AU139" s="971"/>
      <c r="AV139" s="971"/>
      <c r="AW139" s="971"/>
      <c r="AX139" s="971"/>
      <c r="AY139" s="971"/>
      <c r="AZ139" s="971"/>
      <c r="BA139" s="971"/>
      <c r="BB139" s="971"/>
      <c r="BC139" s="971"/>
      <c r="BD139" s="971"/>
      <c r="BE139" s="971"/>
      <c r="BF139" s="971"/>
      <c r="BG139" s="971"/>
      <c r="BH139" s="971"/>
      <c r="BI139" s="971"/>
      <c r="BJ139" s="971"/>
      <c r="BK139" s="971"/>
      <c r="BL139" s="971"/>
      <c r="BM139" s="971"/>
      <c r="BN139" s="971"/>
      <c r="BO139" s="971"/>
      <c r="BP139" s="971"/>
      <c r="BQ139" s="971"/>
      <c r="BR139" s="971"/>
      <c r="BS139" s="971"/>
      <c r="BT139" s="971"/>
      <c r="BU139" s="971"/>
      <c r="BV139" s="971"/>
      <c r="BW139" s="971"/>
      <c r="BX139" s="971"/>
      <c r="BY139" s="971"/>
      <c r="BZ139" s="971"/>
      <c r="CA139" s="971"/>
      <c r="CB139" s="971"/>
      <c r="CC139" s="971"/>
      <c r="CD139" s="971"/>
      <c r="CE139" s="971"/>
      <c r="CF139" s="971"/>
      <c r="CG139" s="971"/>
      <c r="CH139" s="971"/>
      <c r="CI139" s="971"/>
      <c r="CJ139" s="971"/>
      <c r="CK139" s="971"/>
      <c r="CL139" s="971"/>
      <c r="CM139" s="971"/>
      <c r="CN139" s="971"/>
      <c r="CO139" s="971"/>
      <c r="CP139" s="971"/>
      <c r="CQ139" s="971"/>
      <c r="CR139" s="971"/>
      <c r="CS139" s="971"/>
    </row>
    <row r="140" spans="1:97" s="973" customFormat="1" ht="12.75">
      <c r="A140" s="69" t="s">
        <v>938</v>
      </c>
      <c r="B140" s="82">
        <v>5219453</v>
      </c>
      <c r="C140" s="82">
        <v>2737425</v>
      </c>
      <c r="D140" s="82">
        <v>2737425</v>
      </c>
      <c r="E140" s="426">
        <v>52.446587793778384</v>
      </c>
      <c r="F140" s="82">
        <v>712391</v>
      </c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971"/>
      <c r="AF140" s="971"/>
      <c r="AG140" s="971"/>
      <c r="AH140" s="971"/>
      <c r="AI140" s="971"/>
      <c r="AJ140" s="971"/>
      <c r="AK140" s="971"/>
      <c r="AL140" s="971"/>
      <c r="AM140" s="971"/>
      <c r="AN140" s="971"/>
      <c r="AO140" s="971"/>
      <c r="AP140" s="971"/>
      <c r="AQ140" s="971"/>
      <c r="AR140" s="971"/>
      <c r="AS140" s="971"/>
      <c r="AT140" s="971"/>
      <c r="AU140" s="971"/>
      <c r="AV140" s="971"/>
      <c r="AW140" s="971"/>
      <c r="AX140" s="971"/>
      <c r="AY140" s="971"/>
      <c r="AZ140" s="971"/>
      <c r="BA140" s="971"/>
      <c r="BB140" s="971"/>
      <c r="BC140" s="971"/>
      <c r="BD140" s="971"/>
      <c r="BE140" s="971"/>
      <c r="BF140" s="971"/>
      <c r="BG140" s="971"/>
      <c r="BH140" s="971"/>
      <c r="BI140" s="971"/>
      <c r="BJ140" s="971"/>
      <c r="BK140" s="971"/>
      <c r="BL140" s="971"/>
      <c r="BM140" s="971"/>
      <c r="BN140" s="971"/>
      <c r="BO140" s="971"/>
      <c r="BP140" s="971"/>
      <c r="BQ140" s="971"/>
      <c r="BR140" s="971"/>
      <c r="BS140" s="971"/>
      <c r="BT140" s="971"/>
      <c r="BU140" s="971"/>
      <c r="BV140" s="971"/>
      <c r="BW140" s="971"/>
      <c r="BX140" s="971"/>
      <c r="BY140" s="971"/>
      <c r="BZ140" s="971"/>
      <c r="CA140" s="971"/>
      <c r="CB140" s="971"/>
      <c r="CC140" s="971"/>
      <c r="CD140" s="971"/>
      <c r="CE140" s="971"/>
      <c r="CF140" s="971"/>
      <c r="CG140" s="971"/>
      <c r="CH140" s="971"/>
      <c r="CI140" s="971"/>
      <c r="CJ140" s="971"/>
      <c r="CK140" s="971"/>
      <c r="CL140" s="971"/>
      <c r="CM140" s="971"/>
      <c r="CN140" s="971"/>
      <c r="CO140" s="971"/>
      <c r="CP140" s="971"/>
      <c r="CQ140" s="971"/>
      <c r="CR140" s="971"/>
      <c r="CS140" s="971"/>
    </row>
    <row r="141" spans="1:97" s="973" customFormat="1" ht="12.75">
      <c r="A141" s="69" t="s">
        <v>939</v>
      </c>
      <c r="B141" s="82">
        <v>5219453</v>
      </c>
      <c r="C141" s="82">
        <v>2737425</v>
      </c>
      <c r="D141" s="82">
        <v>2737425</v>
      </c>
      <c r="E141" s="426">
        <v>52.446587793778384</v>
      </c>
      <c r="F141" s="82">
        <v>712391</v>
      </c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971"/>
      <c r="AF141" s="971"/>
      <c r="AG141" s="971"/>
      <c r="AH141" s="971"/>
      <c r="AI141" s="971"/>
      <c r="AJ141" s="971"/>
      <c r="AK141" s="971"/>
      <c r="AL141" s="971"/>
      <c r="AM141" s="971"/>
      <c r="AN141" s="971"/>
      <c r="AO141" s="971"/>
      <c r="AP141" s="971"/>
      <c r="AQ141" s="971"/>
      <c r="AR141" s="971"/>
      <c r="AS141" s="971"/>
      <c r="AT141" s="971"/>
      <c r="AU141" s="971"/>
      <c r="AV141" s="971"/>
      <c r="AW141" s="971"/>
      <c r="AX141" s="971"/>
      <c r="AY141" s="971"/>
      <c r="AZ141" s="971"/>
      <c r="BA141" s="971"/>
      <c r="BB141" s="971"/>
      <c r="BC141" s="971"/>
      <c r="BD141" s="971"/>
      <c r="BE141" s="971"/>
      <c r="BF141" s="971"/>
      <c r="BG141" s="971"/>
      <c r="BH141" s="971"/>
      <c r="BI141" s="971"/>
      <c r="BJ141" s="971"/>
      <c r="BK141" s="971"/>
      <c r="BL141" s="971"/>
      <c r="BM141" s="971"/>
      <c r="BN141" s="971"/>
      <c r="BO141" s="971"/>
      <c r="BP141" s="971"/>
      <c r="BQ141" s="971"/>
      <c r="BR141" s="971"/>
      <c r="BS141" s="971"/>
      <c r="BT141" s="971"/>
      <c r="BU141" s="971"/>
      <c r="BV141" s="971"/>
      <c r="BW141" s="971"/>
      <c r="BX141" s="971"/>
      <c r="BY141" s="971"/>
      <c r="BZ141" s="971"/>
      <c r="CA141" s="971"/>
      <c r="CB141" s="971"/>
      <c r="CC141" s="971"/>
      <c r="CD141" s="971"/>
      <c r="CE141" s="971"/>
      <c r="CF141" s="971"/>
      <c r="CG141" s="971"/>
      <c r="CH141" s="971"/>
      <c r="CI141" s="971"/>
      <c r="CJ141" s="971"/>
      <c r="CK141" s="971"/>
      <c r="CL141" s="971"/>
      <c r="CM141" s="971"/>
      <c r="CN141" s="971"/>
      <c r="CO141" s="971"/>
      <c r="CP141" s="971"/>
      <c r="CQ141" s="971"/>
      <c r="CR141" s="971"/>
      <c r="CS141" s="971"/>
    </row>
    <row r="142" spans="1:97" s="973" customFormat="1" ht="12.75">
      <c r="A142" s="69" t="s">
        <v>942</v>
      </c>
      <c r="B142" s="82">
        <v>5219453</v>
      </c>
      <c r="C142" s="82">
        <v>2737425</v>
      </c>
      <c r="D142" s="82">
        <v>2424038</v>
      </c>
      <c r="E142" s="426">
        <v>46.44237624134176</v>
      </c>
      <c r="F142" s="82">
        <v>1106335</v>
      </c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971"/>
      <c r="AF142" s="971"/>
      <c r="AG142" s="971"/>
      <c r="AH142" s="971"/>
      <c r="AI142" s="971"/>
      <c r="AJ142" s="971"/>
      <c r="AK142" s="971"/>
      <c r="AL142" s="971"/>
      <c r="AM142" s="971"/>
      <c r="AN142" s="971"/>
      <c r="AO142" s="971"/>
      <c r="AP142" s="971"/>
      <c r="AQ142" s="971"/>
      <c r="AR142" s="971"/>
      <c r="AS142" s="971"/>
      <c r="AT142" s="971"/>
      <c r="AU142" s="971"/>
      <c r="AV142" s="971"/>
      <c r="AW142" s="971"/>
      <c r="AX142" s="971"/>
      <c r="AY142" s="971"/>
      <c r="AZ142" s="971"/>
      <c r="BA142" s="971"/>
      <c r="BB142" s="971"/>
      <c r="BC142" s="971"/>
      <c r="BD142" s="971"/>
      <c r="BE142" s="971"/>
      <c r="BF142" s="971"/>
      <c r="BG142" s="971"/>
      <c r="BH142" s="971"/>
      <c r="BI142" s="971"/>
      <c r="BJ142" s="971"/>
      <c r="BK142" s="971"/>
      <c r="BL142" s="971"/>
      <c r="BM142" s="971"/>
      <c r="BN142" s="971"/>
      <c r="BO142" s="971"/>
      <c r="BP142" s="971"/>
      <c r="BQ142" s="971"/>
      <c r="BR142" s="971"/>
      <c r="BS142" s="971"/>
      <c r="BT142" s="971"/>
      <c r="BU142" s="971"/>
      <c r="BV142" s="971"/>
      <c r="BW142" s="971"/>
      <c r="BX142" s="971"/>
      <c r="BY142" s="971"/>
      <c r="BZ142" s="971"/>
      <c r="CA142" s="971"/>
      <c r="CB142" s="971"/>
      <c r="CC142" s="971"/>
      <c r="CD142" s="971"/>
      <c r="CE142" s="971"/>
      <c r="CF142" s="971"/>
      <c r="CG142" s="971"/>
      <c r="CH142" s="971"/>
      <c r="CI142" s="971"/>
      <c r="CJ142" s="971"/>
      <c r="CK142" s="971"/>
      <c r="CL142" s="971"/>
      <c r="CM142" s="971"/>
      <c r="CN142" s="971"/>
      <c r="CO142" s="971"/>
      <c r="CP142" s="971"/>
      <c r="CQ142" s="971"/>
      <c r="CR142" s="971"/>
      <c r="CS142" s="971"/>
    </row>
    <row r="143" spans="1:97" s="972" customFormat="1" ht="12.75">
      <c r="A143" s="69" t="s">
        <v>949</v>
      </c>
      <c r="B143" s="82">
        <v>5219453</v>
      </c>
      <c r="C143" s="82">
        <v>2737425</v>
      </c>
      <c r="D143" s="82">
        <v>2424038</v>
      </c>
      <c r="E143" s="426">
        <v>46.44237624134176</v>
      </c>
      <c r="F143" s="82">
        <v>1106335</v>
      </c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971"/>
      <c r="AF143" s="971"/>
      <c r="AG143" s="971"/>
      <c r="AH143" s="971"/>
      <c r="AI143" s="971"/>
      <c r="AJ143" s="971"/>
      <c r="AK143" s="971"/>
      <c r="AL143" s="971"/>
      <c r="AM143" s="971"/>
      <c r="AN143" s="971"/>
      <c r="AO143" s="971"/>
      <c r="AP143" s="971"/>
      <c r="AQ143" s="971"/>
      <c r="AR143" s="971"/>
      <c r="AS143" s="971"/>
      <c r="AT143" s="971"/>
      <c r="AU143" s="971"/>
      <c r="AV143" s="971"/>
      <c r="AW143" s="971"/>
      <c r="AX143" s="971"/>
      <c r="AY143" s="971"/>
      <c r="AZ143" s="971"/>
      <c r="BA143" s="971"/>
      <c r="BB143" s="971"/>
      <c r="BC143" s="971"/>
      <c r="BD143" s="971"/>
      <c r="BE143" s="971"/>
      <c r="BF143" s="971"/>
      <c r="BG143" s="971"/>
      <c r="BH143" s="971"/>
      <c r="BI143" s="971"/>
      <c r="BJ143" s="971"/>
      <c r="BK143" s="971"/>
      <c r="BL143" s="971"/>
      <c r="BM143" s="971"/>
      <c r="BN143" s="971"/>
      <c r="BO143" s="971"/>
      <c r="BP143" s="971"/>
      <c r="BQ143" s="971"/>
      <c r="BR143" s="971"/>
      <c r="BS143" s="971"/>
      <c r="BT143" s="971"/>
      <c r="BU143" s="971"/>
      <c r="BV143" s="971"/>
      <c r="BW143" s="971"/>
      <c r="BX143" s="971"/>
      <c r="BY143" s="971"/>
      <c r="BZ143" s="971"/>
      <c r="CA143" s="971"/>
      <c r="CB143" s="971"/>
      <c r="CC143" s="971"/>
      <c r="CD143" s="971"/>
      <c r="CE143" s="971"/>
      <c r="CF143" s="971"/>
      <c r="CG143" s="971"/>
      <c r="CH143" s="971"/>
      <c r="CI143" s="971"/>
      <c r="CJ143" s="971"/>
      <c r="CK143" s="971"/>
      <c r="CL143" s="971"/>
      <c r="CM143" s="971"/>
      <c r="CN143" s="971"/>
      <c r="CO143" s="971"/>
      <c r="CP143" s="971"/>
      <c r="CQ143" s="971"/>
      <c r="CR143" s="971"/>
      <c r="CS143" s="971"/>
    </row>
    <row r="144" spans="1:97" s="972" customFormat="1" ht="12.75">
      <c r="A144" s="69" t="s">
        <v>951</v>
      </c>
      <c r="B144" s="82">
        <v>5219453</v>
      </c>
      <c r="C144" s="82">
        <v>2737425</v>
      </c>
      <c r="D144" s="82">
        <v>2424038</v>
      </c>
      <c r="E144" s="426">
        <v>46.44237624134176</v>
      </c>
      <c r="F144" s="82">
        <v>1106335</v>
      </c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971"/>
      <c r="AF144" s="971"/>
      <c r="AG144" s="971"/>
      <c r="AH144" s="971"/>
      <c r="AI144" s="971"/>
      <c r="AJ144" s="971"/>
      <c r="AK144" s="971"/>
      <c r="AL144" s="971"/>
      <c r="AM144" s="971"/>
      <c r="AN144" s="971"/>
      <c r="AO144" s="971"/>
      <c r="AP144" s="971"/>
      <c r="AQ144" s="971"/>
      <c r="AR144" s="971"/>
      <c r="AS144" s="971"/>
      <c r="AT144" s="971"/>
      <c r="AU144" s="971"/>
      <c r="AV144" s="971"/>
      <c r="AW144" s="971"/>
      <c r="AX144" s="971"/>
      <c r="AY144" s="971"/>
      <c r="AZ144" s="971"/>
      <c r="BA144" s="971"/>
      <c r="BB144" s="971"/>
      <c r="BC144" s="971"/>
      <c r="BD144" s="971"/>
      <c r="BE144" s="971"/>
      <c r="BF144" s="971"/>
      <c r="BG144" s="971"/>
      <c r="BH144" s="971"/>
      <c r="BI144" s="971"/>
      <c r="BJ144" s="971"/>
      <c r="BK144" s="971"/>
      <c r="BL144" s="971"/>
      <c r="BM144" s="971"/>
      <c r="BN144" s="971"/>
      <c r="BO144" s="971"/>
      <c r="BP144" s="971"/>
      <c r="BQ144" s="971"/>
      <c r="BR144" s="971"/>
      <c r="BS144" s="971"/>
      <c r="BT144" s="971"/>
      <c r="BU144" s="971"/>
      <c r="BV144" s="971"/>
      <c r="BW144" s="971"/>
      <c r="BX144" s="971"/>
      <c r="BY144" s="971"/>
      <c r="BZ144" s="971"/>
      <c r="CA144" s="971"/>
      <c r="CB144" s="971"/>
      <c r="CC144" s="971"/>
      <c r="CD144" s="971"/>
      <c r="CE144" s="971"/>
      <c r="CF144" s="971"/>
      <c r="CG144" s="971"/>
      <c r="CH144" s="971"/>
      <c r="CI144" s="971"/>
      <c r="CJ144" s="971"/>
      <c r="CK144" s="971"/>
      <c r="CL144" s="971"/>
      <c r="CM144" s="971"/>
      <c r="CN144" s="971"/>
      <c r="CO144" s="971"/>
      <c r="CP144" s="971"/>
      <c r="CQ144" s="971"/>
      <c r="CR144" s="971"/>
      <c r="CS144" s="971"/>
    </row>
    <row r="145" spans="1:97" s="976" customFormat="1" ht="12.75">
      <c r="A145" s="73" t="s">
        <v>969</v>
      </c>
      <c r="B145" s="24"/>
      <c r="C145" s="24"/>
      <c r="D145" s="24"/>
      <c r="E145" s="967"/>
      <c r="F145" s="82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975"/>
      <c r="AF145" s="975"/>
      <c r="AG145" s="975"/>
      <c r="AH145" s="975"/>
      <c r="AI145" s="975"/>
      <c r="AJ145" s="975"/>
      <c r="AK145" s="975"/>
      <c r="AL145" s="975"/>
      <c r="AM145" s="975"/>
      <c r="AN145" s="975"/>
      <c r="AO145" s="975"/>
      <c r="AP145" s="975"/>
      <c r="AQ145" s="975"/>
      <c r="AR145" s="975"/>
      <c r="AS145" s="975"/>
      <c r="AT145" s="975"/>
      <c r="AU145" s="975"/>
      <c r="AV145" s="975"/>
      <c r="AW145" s="975"/>
      <c r="AX145" s="975"/>
      <c r="AY145" s="975"/>
      <c r="AZ145" s="975"/>
      <c r="BA145" s="975"/>
      <c r="BB145" s="975"/>
      <c r="BC145" s="975"/>
      <c r="BD145" s="975"/>
      <c r="BE145" s="975"/>
      <c r="BF145" s="975"/>
      <c r="BG145" s="975"/>
      <c r="BH145" s="975"/>
      <c r="BI145" s="975"/>
      <c r="BJ145" s="975"/>
      <c r="BK145" s="975"/>
      <c r="BL145" s="975"/>
      <c r="BM145" s="975"/>
      <c r="BN145" s="975"/>
      <c r="BO145" s="975"/>
      <c r="BP145" s="975"/>
      <c r="BQ145" s="975"/>
      <c r="BR145" s="975"/>
      <c r="BS145" s="975"/>
      <c r="BT145" s="975"/>
      <c r="BU145" s="975"/>
      <c r="BV145" s="975"/>
      <c r="BW145" s="975"/>
      <c r="BX145" s="975"/>
      <c r="BY145" s="975"/>
      <c r="BZ145" s="975"/>
      <c r="CA145" s="975"/>
      <c r="CB145" s="975"/>
      <c r="CC145" s="975"/>
      <c r="CD145" s="975"/>
      <c r="CE145" s="975"/>
      <c r="CF145" s="975"/>
      <c r="CG145" s="975"/>
      <c r="CH145" s="975"/>
      <c r="CI145" s="975"/>
      <c r="CJ145" s="975"/>
      <c r="CK145" s="975"/>
      <c r="CL145" s="975"/>
      <c r="CM145" s="975"/>
      <c r="CN145" s="975"/>
      <c r="CO145" s="975"/>
      <c r="CP145" s="975"/>
      <c r="CQ145" s="975"/>
      <c r="CR145" s="975"/>
      <c r="CS145" s="975"/>
    </row>
    <row r="146" spans="1:97" s="954" customFormat="1" ht="12.75">
      <c r="A146" s="73" t="s">
        <v>961</v>
      </c>
      <c r="B146" s="82"/>
      <c r="C146" s="82"/>
      <c r="D146" s="82"/>
      <c r="E146" s="426"/>
      <c r="F146" s="82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953"/>
      <c r="AF146" s="953"/>
      <c r="AG146" s="953"/>
      <c r="AH146" s="953"/>
      <c r="AI146" s="953"/>
      <c r="AJ146" s="953"/>
      <c r="AK146" s="953"/>
      <c r="AL146" s="953"/>
      <c r="AM146" s="953"/>
      <c r="AN146" s="953"/>
      <c r="AO146" s="953"/>
      <c r="AP146" s="953"/>
      <c r="AQ146" s="953"/>
      <c r="AR146" s="953"/>
      <c r="AS146" s="953"/>
      <c r="AT146" s="953"/>
      <c r="AU146" s="953"/>
      <c r="AV146" s="953"/>
      <c r="AW146" s="953"/>
      <c r="AX146" s="953"/>
      <c r="AY146" s="953"/>
      <c r="AZ146" s="953"/>
      <c r="BA146" s="953"/>
      <c r="BB146" s="953"/>
      <c r="BC146" s="953"/>
      <c r="BD146" s="953"/>
      <c r="BE146" s="953"/>
      <c r="BF146" s="953"/>
      <c r="BG146" s="953"/>
      <c r="BH146" s="953"/>
      <c r="BI146" s="953"/>
      <c r="BJ146" s="953"/>
      <c r="BK146" s="953"/>
      <c r="BL146" s="953"/>
      <c r="BM146" s="953"/>
      <c r="BN146" s="953"/>
      <c r="BO146" s="953"/>
      <c r="BP146" s="953"/>
      <c r="BQ146" s="953"/>
      <c r="BR146" s="953"/>
      <c r="BS146" s="953"/>
      <c r="BT146" s="953"/>
      <c r="BU146" s="953"/>
      <c r="BV146" s="953"/>
      <c r="BW146" s="953"/>
      <c r="BX146" s="953"/>
      <c r="BY146" s="953"/>
      <c r="BZ146" s="953"/>
      <c r="CA146" s="953"/>
      <c r="CB146" s="953"/>
      <c r="CC146" s="953"/>
      <c r="CD146" s="953"/>
      <c r="CE146" s="953"/>
      <c r="CF146" s="953"/>
      <c r="CG146" s="953"/>
      <c r="CH146" s="953"/>
      <c r="CI146" s="953"/>
      <c r="CJ146" s="953"/>
      <c r="CK146" s="953"/>
      <c r="CL146" s="953"/>
      <c r="CM146" s="953"/>
      <c r="CN146" s="953"/>
      <c r="CO146" s="953"/>
      <c r="CP146" s="953"/>
      <c r="CQ146" s="953"/>
      <c r="CR146" s="953"/>
      <c r="CS146" s="953"/>
    </row>
    <row r="147" spans="1:97" s="968" customFormat="1" ht="12.75">
      <c r="A147" s="72" t="s">
        <v>938</v>
      </c>
      <c r="B147" s="82">
        <v>1210737</v>
      </c>
      <c r="C147" s="82">
        <v>674173</v>
      </c>
      <c r="D147" s="82">
        <v>571462</v>
      </c>
      <c r="E147" s="426">
        <v>47.199515666903714</v>
      </c>
      <c r="F147" s="82">
        <v>21320</v>
      </c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953"/>
      <c r="AF147" s="953"/>
      <c r="AG147" s="953"/>
      <c r="AH147" s="953"/>
      <c r="AI147" s="953"/>
      <c r="AJ147" s="953"/>
      <c r="AK147" s="953"/>
      <c r="AL147" s="953"/>
      <c r="AM147" s="953"/>
      <c r="AN147" s="953"/>
      <c r="AO147" s="953"/>
      <c r="AP147" s="953"/>
      <c r="AQ147" s="953"/>
      <c r="AR147" s="953"/>
      <c r="AS147" s="953"/>
      <c r="AT147" s="953"/>
      <c r="AU147" s="953"/>
      <c r="AV147" s="953"/>
      <c r="AW147" s="953"/>
      <c r="AX147" s="953"/>
      <c r="AY147" s="953"/>
      <c r="AZ147" s="953"/>
      <c r="BA147" s="953"/>
      <c r="BB147" s="953"/>
      <c r="BC147" s="953"/>
      <c r="BD147" s="953"/>
      <c r="BE147" s="953"/>
      <c r="BF147" s="953"/>
      <c r="BG147" s="953"/>
      <c r="BH147" s="953"/>
      <c r="BI147" s="953"/>
      <c r="BJ147" s="953"/>
      <c r="BK147" s="953"/>
      <c r="BL147" s="953"/>
      <c r="BM147" s="953"/>
      <c r="BN147" s="953"/>
      <c r="BO147" s="953"/>
      <c r="BP147" s="953"/>
      <c r="BQ147" s="953"/>
      <c r="BR147" s="953"/>
      <c r="BS147" s="953"/>
      <c r="BT147" s="953"/>
      <c r="BU147" s="953"/>
      <c r="BV147" s="953"/>
      <c r="BW147" s="953"/>
      <c r="BX147" s="953"/>
      <c r="BY147" s="953"/>
      <c r="BZ147" s="953"/>
      <c r="CA147" s="953"/>
      <c r="CB147" s="953"/>
      <c r="CC147" s="953"/>
      <c r="CD147" s="953"/>
      <c r="CE147" s="953"/>
      <c r="CF147" s="953"/>
      <c r="CG147" s="953"/>
      <c r="CH147" s="953"/>
      <c r="CI147" s="953"/>
      <c r="CJ147" s="953"/>
      <c r="CK147" s="953"/>
      <c r="CL147" s="953"/>
      <c r="CM147" s="953"/>
      <c r="CN147" s="953"/>
      <c r="CO147" s="953"/>
      <c r="CP147" s="953"/>
      <c r="CQ147" s="953"/>
      <c r="CR147" s="953"/>
      <c r="CS147" s="953"/>
    </row>
    <row r="148" spans="1:97" s="968" customFormat="1" ht="12.75">
      <c r="A148" s="72" t="s">
        <v>939</v>
      </c>
      <c r="B148" s="82">
        <v>391685</v>
      </c>
      <c r="C148" s="82">
        <v>187621</v>
      </c>
      <c r="D148" s="82">
        <v>187621</v>
      </c>
      <c r="E148" s="426">
        <v>47.90099186846573</v>
      </c>
      <c r="F148" s="82">
        <v>24049</v>
      </c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953"/>
      <c r="AF148" s="953"/>
      <c r="AG148" s="953"/>
      <c r="AH148" s="953"/>
      <c r="AI148" s="953"/>
      <c r="AJ148" s="953"/>
      <c r="AK148" s="953"/>
      <c r="AL148" s="953"/>
      <c r="AM148" s="953"/>
      <c r="AN148" s="953"/>
      <c r="AO148" s="953"/>
      <c r="AP148" s="953"/>
      <c r="AQ148" s="953"/>
      <c r="AR148" s="953"/>
      <c r="AS148" s="953"/>
      <c r="AT148" s="953"/>
      <c r="AU148" s="953"/>
      <c r="AV148" s="953"/>
      <c r="AW148" s="953"/>
      <c r="AX148" s="953"/>
      <c r="AY148" s="953"/>
      <c r="AZ148" s="953"/>
      <c r="BA148" s="953"/>
      <c r="BB148" s="953"/>
      <c r="BC148" s="953"/>
      <c r="BD148" s="953"/>
      <c r="BE148" s="953"/>
      <c r="BF148" s="953"/>
      <c r="BG148" s="953"/>
      <c r="BH148" s="953"/>
      <c r="BI148" s="953"/>
      <c r="BJ148" s="953"/>
      <c r="BK148" s="953"/>
      <c r="BL148" s="953"/>
      <c r="BM148" s="953"/>
      <c r="BN148" s="953"/>
      <c r="BO148" s="953"/>
      <c r="BP148" s="953"/>
      <c r="BQ148" s="953"/>
      <c r="BR148" s="953"/>
      <c r="BS148" s="953"/>
      <c r="BT148" s="953"/>
      <c r="BU148" s="953"/>
      <c r="BV148" s="953"/>
      <c r="BW148" s="953"/>
      <c r="BX148" s="953"/>
      <c r="BY148" s="953"/>
      <c r="BZ148" s="953"/>
      <c r="CA148" s="953"/>
      <c r="CB148" s="953"/>
      <c r="CC148" s="953"/>
      <c r="CD148" s="953"/>
      <c r="CE148" s="953"/>
      <c r="CF148" s="953"/>
      <c r="CG148" s="953"/>
      <c r="CH148" s="953"/>
      <c r="CI148" s="953"/>
      <c r="CJ148" s="953"/>
      <c r="CK148" s="953"/>
      <c r="CL148" s="953"/>
      <c r="CM148" s="953"/>
      <c r="CN148" s="953"/>
      <c r="CO148" s="953"/>
      <c r="CP148" s="953"/>
      <c r="CQ148" s="953"/>
      <c r="CR148" s="953"/>
      <c r="CS148" s="953"/>
    </row>
    <row r="149" spans="1:97" s="968" customFormat="1" ht="12.75">
      <c r="A149" s="72" t="s">
        <v>941</v>
      </c>
      <c r="B149" s="82">
        <v>819052</v>
      </c>
      <c r="C149" s="82">
        <v>486552</v>
      </c>
      <c r="D149" s="82">
        <v>383841</v>
      </c>
      <c r="E149" s="426">
        <v>46.8640574713205</v>
      </c>
      <c r="F149" s="82">
        <v>-2729</v>
      </c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953"/>
      <c r="AF149" s="953"/>
      <c r="AG149" s="953"/>
      <c r="AH149" s="953"/>
      <c r="AI149" s="953"/>
      <c r="AJ149" s="953"/>
      <c r="AK149" s="953"/>
      <c r="AL149" s="953"/>
      <c r="AM149" s="953"/>
      <c r="AN149" s="953"/>
      <c r="AO149" s="953"/>
      <c r="AP149" s="953"/>
      <c r="AQ149" s="953"/>
      <c r="AR149" s="953"/>
      <c r="AS149" s="953"/>
      <c r="AT149" s="953"/>
      <c r="AU149" s="953"/>
      <c r="AV149" s="953"/>
      <c r="AW149" s="953"/>
      <c r="AX149" s="953"/>
      <c r="AY149" s="953"/>
      <c r="AZ149" s="953"/>
      <c r="BA149" s="953"/>
      <c r="BB149" s="953"/>
      <c r="BC149" s="953"/>
      <c r="BD149" s="953"/>
      <c r="BE149" s="953"/>
      <c r="BF149" s="953"/>
      <c r="BG149" s="953"/>
      <c r="BH149" s="953"/>
      <c r="BI149" s="953"/>
      <c r="BJ149" s="953"/>
      <c r="BK149" s="953"/>
      <c r="BL149" s="953"/>
      <c r="BM149" s="953"/>
      <c r="BN149" s="953"/>
      <c r="BO149" s="953"/>
      <c r="BP149" s="953"/>
      <c r="BQ149" s="953"/>
      <c r="BR149" s="953"/>
      <c r="BS149" s="953"/>
      <c r="BT149" s="953"/>
      <c r="BU149" s="953"/>
      <c r="BV149" s="953"/>
      <c r="BW149" s="953"/>
      <c r="BX149" s="953"/>
      <c r="BY149" s="953"/>
      <c r="BZ149" s="953"/>
      <c r="CA149" s="953"/>
      <c r="CB149" s="953"/>
      <c r="CC149" s="953"/>
      <c r="CD149" s="953"/>
      <c r="CE149" s="953"/>
      <c r="CF149" s="953"/>
      <c r="CG149" s="953"/>
      <c r="CH149" s="953"/>
      <c r="CI149" s="953"/>
      <c r="CJ149" s="953"/>
      <c r="CK149" s="953"/>
      <c r="CL149" s="953"/>
      <c r="CM149" s="953"/>
      <c r="CN149" s="953"/>
      <c r="CO149" s="953"/>
      <c r="CP149" s="953"/>
      <c r="CQ149" s="953"/>
      <c r="CR149" s="953"/>
      <c r="CS149" s="953"/>
    </row>
    <row r="150" spans="1:97" s="968" customFormat="1" ht="12.75">
      <c r="A150" s="72" t="s">
        <v>942</v>
      </c>
      <c r="B150" s="82">
        <v>1210737</v>
      </c>
      <c r="C150" s="82">
        <v>674173</v>
      </c>
      <c r="D150" s="82">
        <v>370191</v>
      </c>
      <c r="E150" s="426">
        <v>30.575674155493722</v>
      </c>
      <c r="F150" s="82">
        <v>145001</v>
      </c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953"/>
      <c r="AF150" s="953"/>
      <c r="AG150" s="953"/>
      <c r="AH150" s="953"/>
      <c r="AI150" s="953"/>
      <c r="AJ150" s="953"/>
      <c r="AK150" s="953"/>
      <c r="AL150" s="953"/>
      <c r="AM150" s="953"/>
      <c r="AN150" s="953"/>
      <c r="AO150" s="953"/>
      <c r="AP150" s="953"/>
      <c r="AQ150" s="953"/>
      <c r="AR150" s="953"/>
      <c r="AS150" s="953"/>
      <c r="AT150" s="953"/>
      <c r="AU150" s="953"/>
      <c r="AV150" s="953"/>
      <c r="AW150" s="953"/>
      <c r="AX150" s="953"/>
      <c r="AY150" s="953"/>
      <c r="AZ150" s="953"/>
      <c r="BA150" s="953"/>
      <c r="BB150" s="953"/>
      <c r="BC150" s="953"/>
      <c r="BD150" s="953"/>
      <c r="BE150" s="953"/>
      <c r="BF150" s="953"/>
      <c r="BG150" s="953"/>
      <c r="BH150" s="953"/>
      <c r="BI150" s="953"/>
      <c r="BJ150" s="953"/>
      <c r="BK150" s="953"/>
      <c r="BL150" s="953"/>
      <c r="BM150" s="953"/>
      <c r="BN150" s="953"/>
      <c r="BO150" s="953"/>
      <c r="BP150" s="953"/>
      <c r="BQ150" s="953"/>
      <c r="BR150" s="953"/>
      <c r="BS150" s="953"/>
      <c r="BT150" s="953"/>
      <c r="BU150" s="953"/>
      <c r="BV150" s="953"/>
      <c r="BW150" s="953"/>
      <c r="BX150" s="953"/>
      <c r="BY150" s="953"/>
      <c r="BZ150" s="953"/>
      <c r="CA150" s="953"/>
      <c r="CB150" s="953"/>
      <c r="CC150" s="953"/>
      <c r="CD150" s="953"/>
      <c r="CE150" s="953"/>
      <c r="CF150" s="953"/>
      <c r="CG150" s="953"/>
      <c r="CH150" s="953"/>
      <c r="CI150" s="953"/>
      <c r="CJ150" s="953"/>
      <c r="CK150" s="953"/>
      <c r="CL150" s="953"/>
      <c r="CM150" s="953"/>
      <c r="CN150" s="953"/>
      <c r="CO150" s="953"/>
      <c r="CP150" s="953"/>
      <c r="CQ150" s="953"/>
      <c r="CR150" s="953"/>
      <c r="CS150" s="953"/>
    </row>
    <row r="151" spans="1:97" s="969" customFormat="1" ht="12.75">
      <c r="A151" s="72" t="s">
        <v>943</v>
      </c>
      <c r="B151" s="82">
        <v>1210737</v>
      </c>
      <c r="C151" s="82">
        <v>674173</v>
      </c>
      <c r="D151" s="82">
        <v>370191</v>
      </c>
      <c r="E151" s="426">
        <v>30.575674155493722</v>
      </c>
      <c r="F151" s="82">
        <v>145001</v>
      </c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953"/>
      <c r="AF151" s="953"/>
      <c r="AG151" s="953"/>
      <c r="AH151" s="953"/>
      <c r="AI151" s="953"/>
      <c r="AJ151" s="953"/>
      <c r="AK151" s="953"/>
      <c r="AL151" s="953"/>
      <c r="AM151" s="953"/>
      <c r="AN151" s="953"/>
      <c r="AO151" s="953"/>
      <c r="AP151" s="953"/>
      <c r="AQ151" s="953"/>
      <c r="AR151" s="953"/>
      <c r="AS151" s="953"/>
      <c r="AT151" s="953"/>
      <c r="AU151" s="953"/>
      <c r="AV151" s="953"/>
      <c r="AW151" s="953"/>
      <c r="AX151" s="953"/>
      <c r="AY151" s="953"/>
      <c r="AZ151" s="953"/>
      <c r="BA151" s="953"/>
      <c r="BB151" s="953"/>
      <c r="BC151" s="953"/>
      <c r="BD151" s="953"/>
      <c r="BE151" s="953"/>
      <c r="BF151" s="953"/>
      <c r="BG151" s="953"/>
      <c r="BH151" s="953"/>
      <c r="BI151" s="953"/>
      <c r="BJ151" s="953"/>
      <c r="BK151" s="953"/>
      <c r="BL151" s="953"/>
      <c r="BM151" s="953"/>
      <c r="BN151" s="953"/>
      <c r="BO151" s="953"/>
      <c r="BP151" s="953"/>
      <c r="BQ151" s="953"/>
      <c r="BR151" s="953"/>
      <c r="BS151" s="953"/>
      <c r="BT151" s="953"/>
      <c r="BU151" s="953"/>
      <c r="BV151" s="953"/>
      <c r="BW151" s="953"/>
      <c r="BX151" s="953"/>
      <c r="BY151" s="953"/>
      <c r="BZ151" s="953"/>
      <c r="CA151" s="953"/>
      <c r="CB151" s="953"/>
      <c r="CC151" s="953"/>
      <c r="CD151" s="953"/>
      <c r="CE151" s="953"/>
      <c r="CF151" s="953"/>
      <c r="CG151" s="953"/>
      <c r="CH151" s="953"/>
      <c r="CI151" s="953"/>
      <c r="CJ151" s="953"/>
      <c r="CK151" s="953"/>
      <c r="CL151" s="953"/>
      <c r="CM151" s="953"/>
      <c r="CN151" s="953"/>
      <c r="CO151" s="953"/>
      <c r="CP151" s="953"/>
      <c r="CQ151" s="953"/>
      <c r="CR151" s="953"/>
      <c r="CS151" s="953"/>
    </row>
    <row r="152" spans="1:97" s="976" customFormat="1" ht="12.75">
      <c r="A152" s="69" t="s">
        <v>945</v>
      </c>
      <c r="B152" s="82">
        <v>1210737</v>
      </c>
      <c r="C152" s="82">
        <v>674173</v>
      </c>
      <c r="D152" s="82">
        <v>370191</v>
      </c>
      <c r="E152" s="426">
        <v>30.575674155493722</v>
      </c>
      <c r="F152" s="82">
        <v>145001</v>
      </c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975"/>
      <c r="AF152" s="975"/>
      <c r="AG152" s="975"/>
      <c r="AH152" s="975"/>
      <c r="AI152" s="975"/>
      <c r="AJ152" s="975"/>
      <c r="AK152" s="975"/>
      <c r="AL152" s="975"/>
      <c r="AM152" s="975"/>
      <c r="AN152" s="975"/>
      <c r="AO152" s="975"/>
      <c r="AP152" s="975"/>
      <c r="AQ152" s="975"/>
      <c r="AR152" s="975"/>
      <c r="AS152" s="975"/>
      <c r="AT152" s="975"/>
      <c r="AU152" s="975"/>
      <c r="AV152" s="975"/>
      <c r="AW152" s="975"/>
      <c r="AX152" s="975"/>
      <c r="AY152" s="975"/>
      <c r="AZ152" s="975"/>
      <c r="BA152" s="975"/>
      <c r="BB152" s="975"/>
      <c r="BC152" s="975"/>
      <c r="BD152" s="975"/>
      <c r="BE152" s="975"/>
      <c r="BF152" s="975"/>
      <c r="BG152" s="975"/>
      <c r="BH152" s="975"/>
      <c r="BI152" s="975"/>
      <c r="BJ152" s="975"/>
      <c r="BK152" s="975"/>
      <c r="BL152" s="975"/>
      <c r="BM152" s="975"/>
      <c r="BN152" s="975"/>
      <c r="BO152" s="975"/>
      <c r="BP152" s="975"/>
      <c r="BQ152" s="975"/>
      <c r="BR152" s="975"/>
      <c r="BS152" s="975"/>
      <c r="BT152" s="975"/>
      <c r="BU152" s="975"/>
      <c r="BV152" s="975"/>
      <c r="BW152" s="975"/>
      <c r="BX152" s="975"/>
      <c r="BY152" s="975"/>
      <c r="BZ152" s="975"/>
      <c r="CA152" s="975"/>
      <c r="CB152" s="975"/>
      <c r="CC152" s="975"/>
      <c r="CD152" s="975"/>
      <c r="CE152" s="975"/>
      <c r="CF152" s="975"/>
      <c r="CG152" s="975"/>
      <c r="CH152" s="975"/>
      <c r="CI152" s="975"/>
      <c r="CJ152" s="975"/>
      <c r="CK152" s="975"/>
      <c r="CL152" s="975"/>
      <c r="CM152" s="975"/>
      <c r="CN152" s="975"/>
      <c r="CO152" s="975"/>
      <c r="CP152" s="975"/>
      <c r="CQ152" s="975"/>
      <c r="CR152" s="975"/>
      <c r="CS152" s="975"/>
    </row>
    <row r="153" spans="1:97" s="976" customFormat="1" ht="12.75">
      <c r="A153" s="69" t="s">
        <v>946</v>
      </c>
      <c r="B153" s="82">
        <v>1210737</v>
      </c>
      <c r="C153" s="82">
        <v>674173</v>
      </c>
      <c r="D153" s="82">
        <v>370191</v>
      </c>
      <c r="E153" s="426">
        <v>30.575674155493722</v>
      </c>
      <c r="F153" s="82">
        <v>145001</v>
      </c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975"/>
      <c r="AF153" s="975"/>
      <c r="AG153" s="975"/>
      <c r="AH153" s="975"/>
      <c r="AI153" s="975"/>
      <c r="AJ153" s="975"/>
      <c r="AK153" s="975"/>
      <c r="AL153" s="975"/>
      <c r="AM153" s="975"/>
      <c r="AN153" s="975"/>
      <c r="AO153" s="975"/>
      <c r="AP153" s="975"/>
      <c r="AQ153" s="975"/>
      <c r="AR153" s="975"/>
      <c r="AS153" s="975"/>
      <c r="AT153" s="975"/>
      <c r="AU153" s="975"/>
      <c r="AV153" s="975"/>
      <c r="AW153" s="975"/>
      <c r="AX153" s="975"/>
      <c r="AY153" s="975"/>
      <c r="AZ153" s="975"/>
      <c r="BA153" s="975"/>
      <c r="BB153" s="975"/>
      <c r="BC153" s="975"/>
      <c r="BD153" s="975"/>
      <c r="BE153" s="975"/>
      <c r="BF153" s="975"/>
      <c r="BG153" s="975"/>
      <c r="BH153" s="975"/>
      <c r="BI153" s="975"/>
      <c r="BJ153" s="975"/>
      <c r="BK153" s="975"/>
      <c r="BL153" s="975"/>
      <c r="BM153" s="975"/>
      <c r="BN153" s="975"/>
      <c r="BO153" s="975"/>
      <c r="BP153" s="975"/>
      <c r="BQ153" s="975"/>
      <c r="BR153" s="975"/>
      <c r="BS153" s="975"/>
      <c r="BT153" s="975"/>
      <c r="BU153" s="975"/>
      <c r="BV153" s="975"/>
      <c r="BW153" s="975"/>
      <c r="BX153" s="975"/>
      <c r="BY153" s="975"/>
      <c r="BZ153" s="975"/>
      <c r="CA153" s="975"/>
      <c r="CB153" s="975"/>
      <c r="CC153" s="975"/>
      <c r="CD153" s="975"/>
      <c r="CE153" s="975"/>
      <c r="CF153" s="975"/>
      <c r="CG153" s="975"/>
      <c r="CH153" s="975"/>
      <c r="CI153" s="975"/>
      <c r="CJ153" s="975"/>
      <c r="CK153" s="975"/>
      <c r="CL153" s="975"/>
      <c r="CM153" s="975"/>
      <c r="CN153" s="975"/>
      <c r="CO153" s="975"/>
      <c r="CP153" s="975"/>
      <c r="CQ153" s="975"/>
      <c r="CR153" s="975"/>
      <c r="CS153" s="975"/>
    </row>
    <row r="154" spans="1:97" s="972" customFormat="1" ht="25.5">
      <c r="A154" s="423" t="s">
        <v>957</v>
      </c>
      <c r="B154" s="82"/>
      <c r="C154" s="82"/>
      <c r="D154" s="82"/>
      <c r="E154" s="426"/>
      <c r="F154" s="82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971"/>
      <c r="AF154" s="971"/>
      <c r="AG154" s="971"/>
      <c r="AH154" s="971"/>
      <c r="AI154" s="971"/>
      <c r="AJ154" s="971"/>
      <c r="AK154" s="971"/>
      <c r="AL154" s="971"/>
      <c r="AM154" s="971"/>
      <c r="AN154" s="971"/>
      <c r="AO154" s="971"/>
      <c r="AP154" s="971"/>
      <c r="AQ154" s="971"/>
      <c r="AR154" s="971"/>
      <c r="AS154" s="971"/>
      <c r="AT154" s="971"/>
      <c r="AU154" s="971"/>
      <c r="AV154" s="971"/>
      <c r="AW154" s="971"/>
      <c r="AX154" s="971"/>
      <c r="AY154" s="971"/>
      <c r="AZ154" s="971"/>
      <c r="BA154" s="971"/>
      <c r="BB154" s="971"/>
      <c r="BC154" s="971"/>
      <c r="BD154" s="971"/>
      <c r="BE154" s="971"/>
      <c r="BF154" s="971"/>
      <c r="BG154" s="971"/>
      <c r="BH154" s="971"/>
      <c r="BI154" s="971"/>
      <c r="BJ154" s="971"/>
      <c r="BK154" s="971"/>
      <c r="BL154" s="971"/>
      <c r="BM154" s="971"/>
      <c r="BN154" s="971"/>
      <c r="BO154" s="971"/>
      <c r="BP154" s="971"/>
      <c r="BQ154" s="971"/>
      <c r="BR154" s="971"/>
      <c r="BS154" s="971"/>
      <c r="BT154" s="971"/>
      <c r="BU154" s="971"/>
      <c r="BV154" s="971"/>
      <c r="BW154" s="971"/>
      <c r="BX154" s="971"/>
      <c r="BY154" s="971"/>
      <c r="BZ154" s="971"/>
      <c r="CA154" s="971"/>
      <c r="CB154" s="971"/>
      <c r="CC154" s="971"/>
      <c r="CD154" s="971"/>
      <c r="CE154" s="971"/>
      <c r="CF154" s="971"/>
      <c r="CG154" s="971"/>
      <c r="CH154" s="971"/>
      <c r="CI154" s="971"/>
      <c r="CJ154" s="971"/>
      <c r="CK154" s="971"/>
      <c r="CL154" s="971"/>
      <c r="CM154" s="971"/>
      <c r="CN154" s="971"/>
      <c r="CO154" s="971"/>
      <c r="CP154" s="971"/>
      <c r="CQ154" s="971"/>
      <c r="CR154" s="971"/>
      <c r="CS154" s="971"/>
    </row>
    <row r="155" spans="1:97" s="973" customFormat="1" ht="12.75">
      <c r="A155" s="69" t="s">
        <v>938</v>
      </c>
      <c r="B155" s="82">
        <v>584000</v>
      </c>
      <c r="C155" s="82">
        <v>565000</v>
      </c>
      <c r="D155" s="82">
        <v>374025</v>
      </c>
      <c r="E155" s="426">
        <v>64.04537671232877</v>
      </c>
      <c r="F155" s="82">
        <v>90296</v>
      </c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971"/>
      <c r="AF155" s="971"/>
      <c r="AG155" s="971"/>
      <c r="AH155" s="971"/>
      <c r="AI155" s="971"/>
      <c r="AJ155" s="971"/>
      <c r="AK155" s="971"/>
      <c r="AL155" s="971"/>
      <c r="AM155" s="971"/>
      <c r="AN155" s="971"/>
      <c r="AO155" s="971"/>
      <c r="AP155" s="971"/>
      <c r="AQ155" s="971"/>
      <c r="AR155" s="971"/>
      <c r="AS155" s="971"/>
      <c r="AT155" s="971"/>
      <c r="AU155" s="971"/>
      <c r="AV155" s="971"/>
      <c r="AW155" s="971"/>
      <c r="AX155" s="971"/>
      <c r="AY155" s="971"/>
      <c r="AZ155" s="971"/>
      <c r="BA155" s="971"/>
      <c r="BB155" s="971"/>
      <c r="BC155" s="971"/>
      <c r="BD155" s="971"/>
      <c r="BE155" s="971"/>
      <c r="BF155" s="971"/>
      <c r="BG155" s="971"/>
      <c r="BH155" s="971"/>
      <c r="BI155" s="971"/>
      <c r="BJ155" s="971"/>
      <c r="BK155" s="971"/>
      <c r="BL155" s="971"/>
      <c r="BM155" s="971"/>
      <c r="BN155" s="971"/>
      <c r="BO155" s="971"/>
      <c r="BP155" s="971"/>
      <c r="BQ155" s="971"/>
      <c r="BR155" s="971"/>
      <c r="BS155" s="971"/>
      <c r="BT155" s="971"/>
      <c r="BU155" s="971"/>
      <c r="BV155" s="971"/>
      <c r="BW155" s="971"/>
      <c r="BX155" s="971"/>
      <c r="BY155" s="971"/>
      <c r="BZ155" s="971"/>
      <c r="CA155" s="971"/>
      <c r="CB155" s="971"/>
      <c r="CC155" s="971"/>
      <c r="CD155" s="971"/>
      <c r="CE155" s="971"/>
      <c r="CF155" s="971"/>
      <c r="CG155" s="971"/>
      <c r="CH155" s="971"/>
      <c r="CI155" s="971"/>
      <c r="CJ155" s="971"/>
      <c r="CK155" s="971"/>
      <c r="CL155" s="971"/>
      <c r="CM155" s="971"/>
      <c r="CN155" s="971"/>
      <c r="CO155" s="971"/>
      <c r="CP155" s="971"/>
      <c r="CQ155" s="971"/>
      <c r="CR155" s="971"/>
      <c r="CS155" s="971"/>
    </row>
    <row r="156" spans="1:97" s="973" customFormat="1" ht="12.75">
      <c r="A156" s="69" t="s">
        <v>939</v>
      </c>
      <c r="B156" s="82">
        <v>53000</v>
      </c>
      <c r="C156" s="82">
        <v>45000</v>
      </c>
      <c r="D156" s="82">
        <v>45000</v>
      </c>
      <c r="E156" s="426">
        <v>84.90566037735849</v>
      </c>
      <c r="F156" s="82">
        <v>0</v>
      </c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971"/>
      <c r="AF156" s="971"/>
      <c r="AG156" s="971"/>
      <c r="AH156" s="971"/>
      <c r="AI156" s="971"/>
      <c r="AJ156" s="971"/>
      <c r="AK156" s="971"/>
      <c r="AL156" s="971"/>
      <c r="AM156" s="971"/>
      <c r="AN156" s="971"/>
      <c r="AO156" s="971"/>
      <c r="AP156" s="971"/>
      <c r="AQ156" s="971"/>
      <c r="AR156" s="971"/>
      <c r="AS156" s="971"/>
      <c r="AT156" s="971"/>
      <c r="AU156" s="971"/>
      <c r="AV156" s="971"/>
      <c r="AW156" s="971"/>
      <c r="AX156" s="971"/>
      <c r="AY156" s="971"/>
      <c r="AZ156" s="971"/>
      <c r="BA156" s="971"/>
      <c r="BB156" s="971"/>
      <c r="BC156" s="971"/>
      <c r="BD156" s="971"/>
      <c r="BE156" s="971"/>
      <c r="BF156" s="971"/>
      <c r="BG156" s="971"/>
      <c r="BH156" s="971"/>
      <c r="BI156" s="971"/>
      <c r="BJ156" s="971"/>
      <c r="BK156" s="971"/>
      <c r="BL156" s="971"/>
      <c r="BM156" s="971"/>
      <c r="BN156" s="971"/>
      <c r="BO156" s="971"/>
      <c r="BP156" s="971"/>
      <c r="BQ156" s="971"/>
      <c r="BR156" s="971"/>
      <c r="BS156" s="971"/>
      <c r="BT156" s="971"/>
      <c r="BU156" s="971"/>
      <c r="BV156" s="971"/>
      <c r="BW156" s="971"/>
      <c r="BX156" s="971"/>
      <c r="BY156" s="971"/>
      <c r="BZ156" s="971"/>
      <c r="CA156" s="971"/>
      <c r="CB156" s="971"/>
      <c r="CC156" s="971"/>
      <c r="CD156" s="971"/>
      <c r="CE156" s="971"/>
      <c r="CF156" s="971"/>
      <c r="CG156" s="971"/>
      <c r="CH156" s="971"/>
      <c r="CI156" s="971"/>
      <c r="CJ156" s="971"/>
      <c r="CK156" s="971"/>
      <c r="CL156" s="971"/>
      <c r="CM156" s="971"/>
      <c r="CN156" s="971"/>
      <c r="CO156" s="971"/>
      <c r="CP156" s="971"/>
      <c r="CQ156" s="971"/>
      <c r="CR156" s="971"/>
      <c r="CS156" s="971"/>
    </row>
    <row r="157" spans="1:97" s="973" customFormat="1" ht="12.75">
      <c r="A157" s="69" t="s">
        <v>958</v>
      </c>
      <c r="B157" s="82">
        <v>531000</v>
      </c>
      <c r="C157" s="82">
        <v>520000</v>
      </c>
      <c r="D157" s="82">
        <v>329025</v>
      </c>
      <c r="E157" s="426">
        <v>61.96327683615819</v>
      </c>
      <c r="F157" s="82">
        <v>90296</v>
      </c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971"/>
      <c r="AF157" s="971"/>
      <c r="AG157" s="971"/>
      <c r="AH157" s="971"/>
      <c r="AI157" s="971"/>
      <c r="AJ157" s="971"/>
      <c r="AK157" s="971"/>
      <c r="AL157" s="971"/>
      <c r="AM157" s="971"/>
      <c r="AN157" s="971"/>
      <c r="AO157" s="971"/>
      <c r="AP157" s="971"/>
      <c r="AQ157" s="971"/>
      <c r="AR157" s="971"/>
      <c r="AS157" s="971"/>
      <c r="AT157" s="971"/>
      <c r="AU157" s="971"/>
      <c r="AV157" s="971"/>
      <c r="AW157" s="971"/>
      <c r="AX157" s="971"/>
      <c r="AY157" s="971"/>
      <c r="AZ157" s="971"/>
      <c r="BA157" s="971"/>
      <c r="BB157" s="971"/>
      <c r="BC157" s="971"/>
      <c r="BD157" s="971"/>
      <c r="BE157" s="971"/>
      <c r="BF157" s="971"/>
      <c r="BG157" s="971"/>
      <c r="BH157" s="971"/>
      <c r="BI157" s="971"/>
      <c r="BJ157" s="971"/>
      <c r="BK157" s="971"/>
      <c r="BL157" s="971"/>
      <c r="BM157" s="971"/>
      <c r="BN157" s="971"/>
      <c r="BO157" s="971"/>
      <c r="BP157" s="971"/>
      <c r="BQ157" s="971"/>
      <c r="BR157" s="971"/>
      <c r="BS157" s="971"/>
      <c r="BT157" s="971"/>
      <c r="BU157" s="971"/>
      <c r="BV157" s="971"/>
      <c r="BW157" s="971"/>
      <c r="BX157" s="971"/>
      <c r="BY157" s="971"/>
      <c r="BZ157" s="971"/>
      <c r="CA157" s="971"/>
      <c r="CB157" s="971"/>
      <c r="CC157" s="971"/>
      <c r="CD157" s="971"/>
      <c r="CE157" s="971"/>
      <c r="CF157" s="971"/>
      <c r="CG157" s="971"/>
      <c r="CH157" s="971"/>
      <c r="CI157" s="971"/>
      <c r="CJ157" s="971"/>
      <c r="CK157" s="971"/>
      <c r="CL157" s="971"/>
      <c r="CM157" s="971"/>
      <c r="CN157" s="971"/>
      <c r="CO157" s="971"/>
      <c r="CP157" s="971"/>
      <c r="CQ157" s="971"/>
      <c r="CR157" s="971"/>
      <c r="CS157" s="971"/>
    </row>
    <row r="158" spans="1:97" s="973" customFormat="1" ht="12.75">
      <c r="A158" s="69" t="s">
        <v>942</v>
      </c>
      <c r="B158" s="82">
        <v>584000</v>
      </c>
      <c r="C158" s="82">
        <v>570000</v>
      </c>
      <c r="D158" s="82">
        <v>368699</v>
      </c>
      <c r="E158" s="426">
        <v>63.1333904109589</v>
      </c>
      <c r="F158" s="82">
        <v>100332</v>
      </c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971"/>
      <c r="AF158" s="971"/>
      <c r="AG158" s="971"/>
      <c r="AH158" s="971"/>
      <c r="AI158" s="971"/>
      <c r="AJ158" s="971"/>
      <c r="AK158" s="971"/>
      <c r="AL158" s="971"/>
      <c r="AM158" s="971"/>
      <c r="AN158" s="971"/>
      <c r="AO158" s="971"/>
      <c r="AP158" s="971"/>
      <c r="AQ158" s="971"/>
      <c r="AR158" s="971"/>
      <c r="AS158" s="971"/>
      <c r="AT158" s="971"/>
      <c r="AU158" s="971"/>
      <c r="AV158" s="971"/>
      <c r="AW158" s="971"/>
      <c r="AX158" s="971"/>
      <c r="AY158" s="971"/>
      <c r="AZ158" s="971"/>
      <c r="BA158" s="971"/>
      <c r="BB158" s="971"/>
      <c r="BC158" s="971"/>
      <c r="BD158" s="971"/>
      <c r="BE158" s="971"/>
      <c r="BF158" s="971"/>
      <c r="BG158" s="971"/>
      <c r="BH158" s="971"/>
      <c r="BI158" s="971"/>
      <c r="BJ158" s="971"/>
      <c r="BK158" s="971"/>
      <c r="BL158" s="971"/>
      <c r="BM158" s="971"/>
      <c r="BN158" s="971"/>
      <c r="BO158" s="971"/>
      <c r="BP158" s="971"/>
      <c r="BQ158" s="971"/>
      <c r="BR158" s="971"/>
      <c r="BS158" s="971"/>
      <c r="BT158" s="971"/>
      <c r="BU158" s="971"/>
      <c r="BV158" s="971"/>
      <c r="BW158" s="971"/>
      <c r="BX158" s="971"/>
      <c r="BY158" s="971"/>
      <c r="BZ158" s="971"/>
      <c r="CA158" s="971"/>
      <c r="CB158" s="971"/>
      <c r="CC158" s="971"/>
      <c r="CD158" s="971"/>
      <c r="CE158" s="971"/>
      <c r="CF158" s="971"/>
      <c r="CG158" s="971"/>
      <c r="CH158" s="971"/>
      <c r="CI158" s="971"/>
      <c r="CJ158" s="971"/>
      <c r="CK158" s="971"/>
      <c r="CL158" s="971"/>
      <c r="CM158" s="971"/>
      <c r="CN158" s="971"/>
      <c r="CO158" s="971"/>
      <c r="CP158" s="971"/>
      <c r="CQ158" s="971"/>
      <c r="CR158" s="971"/>
      <c r="CS158" s="971"/>
    </row>
    <row r="159" spans="1:97" s="972" customFormat="1" ht="12.75">
      <c r="A159" s="69" t="s">
        <v>949</v>
      </c>
      <c r="B159" s="82">
        <v>584000</v>
      </c>
      <c r="C159" s="82">
        <v>570000</v>
      </c>
      <c r="D159" s="82">
        <v>368699</v>
      </c>
      <c r="E159" s="426">
        <v>63.1333904109589</v>
      </c>
      <c r="F159" s="82">
        <v>100332</v>
      </c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971"/>
      <c r="AF159" s="971"/>
      <c r="AG159" s="971"/>
      <c r="AH159" s="971"/>
      <c r="AI159" s="971"/>
      <c r="AJ159" s="971"/>
      <c r="AK159" s="971"/>
      <c r="AL159" s="971"/>
      <c r="AM159" s="971"/>
      <c r="AN159" s="971"/>
      <c r="AO159" s="971"/>
      <c r="AP159" s="971"/>
      <c r="AQ159" s="971"/>
      <c r="AR159" s="971"/>
      <c r="AS159" s="971"/>
      <c r="AT159" s="971"/>
      <c r="AU159" s="971"/>
      <c r="AV159" s="971"/>
      <c r="AW159" s="971"/>
      <c r="AX159" s="971"/>
      <c r="AY159" s="971"/>
      <c r="AZ159" s="971"/>
      <c r="BA159" s="971"/>
      <c r="BB159" s="971"/>
      <c r="BC159" s="971"/>
      <c r="BD159" s="971"/>
      <c r="BE159" s="971"/>
      <c r="BF159" s="971"/>
      <c r="BG159" s="971"/>
      <c r="BH159" s="971"/>
      <c r="BI159" s="971"/>
      <c r="BJ159" s="971"/>
      <c r="BK159" s="971"/>
      <c r="BL159" s="971"/>
      <c r="BM159" s="971"/>
      <c r="BN159" s="971"/>
      <c r="BO159" s="971"/>
      <c r="BP159" s="971"/>
      <c r="BQ159" s="971"/>
      <c r="BR159" s="971"/>
      <c r="BS159" s="971"/>
      <c r="BT159" s="971"/>
      <c r="BU159" s="971"/>
      <c r="BV159" s="971"/>
      <c r="BW159" s="971"/>
      <c r="BX159" s="971"/>
      <c r="BY159" s="971"/>
      <c r="BZ159" s="971"/>
      <c r="CA159" s="971"/>
      <c r="CB159" s="971"/>
      <c r="CC159" s="971"/>
      <c r="CD159" s="971"/>
      <c r="CE159" s="971"/>
      <c r="CF159" s="971"/>
      <c r="CG159" s="971"/>
      <c r="CH159" s="971"/>
      <c r="CI159" s="971"/>
      <c r="CJ159" s="971"/>
      <c r="CK159" s="971"/>
      <c r="CL159" s="971"/>
      <c r="CM159" s="971"/>
      <c r="CN159" s="971"/>
      <c r="CO159" s="971"/>
      <c r="CP159" s="971"/>
      <c r="CQ159" s="971"/>
      <c r="CR159" s="971"/>
      <c r="CS159" s="971"/>
    </row>
    <row r="160" spans="1:97" s="972" customFormat="1" ht="12.75">
      <c r="A160" s="69" t="s">
        <v>951</v>
      </c>
      <c r="B160" s="82">
        <v>584000</v>
      </c>
      <c r="C160" s="82">
        <v>570000</v>
      </c>
      <c r="D160" s="82">
        <v>368699</v>
      </c>
      <c r="E160" s="426">
        <v>63.1333904109589</v>
      </c>
      <c r="F160" s="82">
        <v>100332</v>
      </c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971"/>
      <c r="AF160" s="971"/>
      <c r="AG160" s="971"/>
      <c r="AH160" s="971"/>
      <c r="AI160" s="971"/>
      <c r="AJ160" s="971"/>
      <c r="AK160" s="971"/>
      <c r="AL160" s="971"/>
      <c r="AM160" s="971"/>
      <c r="AN160" s="971"/>
      <c r="AO160" s="971"/>
      <c r="AP160" s="971"/>
      <c r="AQ160" s="971"/>
      <c r="AR160" s="971"/>
      <c r="AS160" s="971"/>
      <c r="AT160" s="971"/>
      <c r="AU160" s="971"/>
      <c r="AV160" s="971"/>
      <c r="AW160" s="971"/>
      <c r="AX160" s="971"/>
      <c r="AY160" s="971"/>
      <c r="AZ160" s="971"/>
      <c r="BA160" s="971"/>
      <c r="BB160" s="971"/>
      <c r="BC160" s="971"/>
      <c r="BD160" s="971"/>
      <c r="BE160" s="971"/>
      <c r="BF160" s="971"/>
      <c r="BG160" s="971"/>
      <c r="BH160" s="971"/>
      <c r="BI160" s="971"/>
      <c r="BJ160" s="971"/>
      <c r="BK160" s="971"/>
      <c r="BL160" s="971"/>
      <c r="BM160" s="971"/>
      <c r="BN160" s="971"/>
      <c r="BO160" s="971"/>
      <c r="BP160" s="971"/>
      <c r="BQ160" s="971"/>
      <c r="BR160" s="971"/>
      <c r="BS160" s="971"/>
      <c r="BT160" s="971"/>
      <c r="BU160" s="971"/>
      <c r="BV160" s="971"/>
      <c r="BW160" s="971"/>
      <c r="BX160" s="971"/>
      <c r="BY160" s="971"/>
      <c r="BZ160" s="971"/>
      <c r="CA160" s="971"/>
      <c r="CB160" s="971"/>
      <c r="CC160" s="971"/>
      <c r="CD160" s="971"/>
      <c r="CE160" s="971"/>
      <c r="CF160" s="971"/>
      <c r="CG160" s="971"/>
      <c r="CH160" s="971"/>
      <c r="CI160" s="971"/>
      <c r="CJ160" s="971"/>
      <c r="CK160" s="971"/>
      <c r="CL160" s="971"/>
      <c r="CM160" s="971"/>
      <c r="CN160" s="971"/>
      <c r="CO160" s="971"/>
      <c r="CP160" s="971"/>
      <c r="CQ160" s="971"/>
      <c r="CR160" s="971"/>
      <c r="CS160" s="971"/>
    </row>
    <row r="161" spans="1:97" s="976" customFormat="1" ht="12.75">
      <c r="A161" s="73" t="s">
        <v>970</v>
      </c>
      <c r="B161" s="24"/>
      <c r="C161" s="24"/>
      <c r="D161" s="24"/>
      <c r="E161" s="967"/>
      <c r="F161" s="82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975"/>
      <c r="AF161" s="975"/>
      <c r="AG161" s="975"/>
      <c r="AH161" s="975"/>
      <c r="AI161" s="975"/>
      <c r="AJ161" s="975"/>
      <c r="AK161" s="975"/>
      <c r="AL161" s="975"/>
      <c r="AM161" s="975"/>
      <c r="AN161" s="975"/>
      <c r="AO161" s="975"/>
      <c r="AP161" s="975"/>
      <c r="AQ161" s="975"/>
      <c r="AR161" s="975"/>
      <c r="AS161" s="975"/>
      <c r="AT161" s="975"/>
      <c r="AU161" s="975"/>
      <c r="AV161" s="975"/>
      <c r="AW161" s="975"/>
      <c r="AX161" s="975"/>
      <c r="AY161" s="975"/>
      <c r="AZ161" s="975"/>
      <c r="BA161" s="975"/>
      <c r="BB161" s="975"/>
      <c r="BC161" s="975"/>
      <c r="BD161" s="975"/>
      <c r="BE161" s="975"/>
      <c r="BF161" s="975"/>
      <c r="BG161" s="975"/>
      <c r="BH161" s="975"/>
      <c r="BI161" s="975"/>
      <c r="BJ161" s="975"/>
      <c r="BK161" s="975"/>
      <c r="BL161" s="975"/>
      <c r="BM161" s="975"/>
      <c r="BN161" s="975"/>
      <c r="BO161" s="975"/>
      <c r="BP161" s="975"/>
      <c r="BQ161" s="975"/>
      <c r="BR161" s="975"/>
      <c r="BS161" s="975"/>
      <c r="BT161" s="975"/>
      <c r="BU161" s="975"/>
      <c r="BV161" s="975"/>
      <c r="BW161" s="975"/>
      <c r="BX161" s="975"/>
      <c r="BY161" s="975"/>
      <c r="BZ161" s="975"/>
      <c r="CA161" s="975"/>
      <c r="CB161" s="975"/>
      <c r="CC161" s="975"/>
      <c r="CD161" s="975"/>
      <c r="CE161" s="975"/>
      <c r="CF161" s="975"/>
      <c r="CG161" s="975"/>
      <c r="CH161" s="975"/>
      <c r="CI161" s="975"/>
      <c r="CJ161" s="975"/>
      <c r="CK161" s="975"/>
      <c r="CL161" s="975"/>
      <c r="CM161" s="975"/>
      <c r="CN161" s="975"/>
      <c r="CO161" s="975"/>
      <c r="CP161" s="975"/>
      <c r="CQ161" s="975"/>
      <c r="CR161" s="975"/>
      <c r="CS161" s="975"/>
    </row>
    <row r="162" spans="1:97" s="954" customFormat="1" ht="12.75">
      <c r="A162" s="73" t="s">
        <v>961</v>
      </c>
      <c r="B162" s="82"/>
      <c r="C162" s="82"/>
      <c r="D162" s="82"/>
      <c r="E162" s="426"/>
      <c r="F162" s="82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953"/>
      <c r="AF162" s="953"/>
      <c r="AG162" s="953"/>
      <c r="AH162" s="953"/>
      <c r="AI162" s="953"/>
      <c r="AJ162" s="953"/>
      <c r="AK162" s="953"/>
      <c r="AL162" s="953"/>
      <c r="AM162" s="953"/>
      <c r="AN162" s="953"/>
      <c r="AO162" s="953"/>
      <c r="AP162" s="953"/>
      <c r="AQ162" s="953"/>
      <c r="AR162" s="953"/>
      <c r="AS162" s="953"/>
      <c r="AT162" s="953"/>
      <c r="AU162" s="953"/>
      <c r="AV162" s="953"/>
      <c r="AW162" s="953"/>
      <c r="AX162" s="953"/>
      <c r="AY162" s="953"/>
      <c r="AZ162" s="953"/>
      <c r="BA162" s="953"/>
      <c r="BB162" s="953"/>
      <c r="BC162" s="953"/>
      <c r="BD162" s="953"/>
      <c r="BE162" s="953"/>
      <c r="BF162" s="953"/>
      <c r="BG162" s="953"/>
      <c r="BH162" s="953"/>
      <c r="BI162" s="953"/>
      <c r="BJ162" s="953"/>
      <c r="BK162" s="953"/>
      <c r="BL162" s="953"/>
      <c r="BM162" s="953"/>
      <c r="BN162" s="953"/>
      <c r="BO162" s="953"/>
      <c r="BP162" s="953"/>
      <c r="BQ162" s="953"/>
      <c r="BR162" s="953"/>
      <c r="BS162" s="953"/>
      <c r="BT162" s="953"/>
      <c r="BU162" s="953"/>
      <c r="BV162" s="953"/>
      <c r="BW162" s="953"/>
      <c r="BX162" s="953"/>
      <c r="BY162" s="953"/>
      <c r="BZ162" s="953"/>
      <c r="CA162" s="953"/>
      <c r="CB162" s="953"/>
      <c r="CC162" s="953"/>
      <c r="CD162" s="953"/>
      <c r="CE162" s="953"/>
      <c r="CF162" s="953"/>
      <c r="CG162" s="953"/>
      <c r="CH162" s="953"/>
      <c r="CI162" s="953"/>
      <c r="CJ162" s="953"/>
      <c r="CK162" s="953"/>
      <c r="CL162" s="953"/>
      <c r="CM162" s="953"/>
      <c r="CN162" s="953"/>
      <c r="CO162" s="953"/>
      <c r="CP162" s="953"/>
      <c r="CQ162" s="953"/>
      <c r="CR162" s="953"/>
      <c r="CS162" s="953"/>
    </row>
    <row r="163" spans="1:97" s="968" customFormat="1" ht="12.75">
      <c r="A163" s="72" t="s">
        <v>938</v>
      </c>
      <c r="B163" s="82">
        <v>4472060</v>
      </c>
      <c r="C163" s="82">
        <v>3206841</v>
      </c>
      <c r="D163" s="82">
        <v>1091389</v>
      </c>
      <c r="E163" s="426">
        <v>24.404614428250067</v>
      </c>
      <c r="F163" s="82">
        <v>65692</v>
      </c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953"/>
      <c r="AF163" s="953"/>
      <c r="AG163" s="953"/>
      <c r="AH163" s="953"/>
      <c r="AI163" s="953"/>
      <c r="AJ163" s="953"/>
      <c r="AK163" s="953"/>
      <c r="AL163" s="953"/>
      <c r="AM163" s="953"/>
      <c r="AN163" s="953"/>
      <c r="AO163" s="953"/>
      <c r="AP163" s="953"/>
      <c r="AQ163" s="953"/>
      <c r="AR163" s="953"/>
      <c r="AS163" s="953"/>
      <c r="AT163" s="953"/>
      <c r="AU163" s="953"/>
      <c r="AV163" s="953"/>
      <c r="AW163" s="953"/>
      <c r="AX163" s="953"/>
      <c r="AY163" s="953"/>
      <c r="AZ163" s="953"/>
      <c r="BA163" s="953"/>
      <c r="BB163" s="953"/>
      <c r="BC163" s="953"/>
      <c r="BD163" s="953"/>
      <c r="BE163" s="953"/>
      <c r="BF163" s="953"/>
      <c r="BG163" s="953"/>
      <c r="BH163" s="953"/>
      <c r="BI163" s="953"/>
      <c r="BJ163" s="953"/>
      <c r="BK163" s="953"/>
      <c r="BL163" s="953"/>
      <c r="BM163" s="953"/>
      <c r="BN163" s="953"/>
      <c r="BO163" s="953"/>
      <c r="BP163" s="953"/>
      <c r="BQ163" s="953"/>
      <c r="BR163" s="953"/>
      <c r="BS163" s="953"/>
      <c r="BT163" s="953"/>
      <c r="BU163" s="953"/>
      <c r="BV163" s="953"/>
      <c r="BW163" s="953"/>
      <c r="BX163" s="953"/>
      <c r="BY163" s="953"/>
      <c r="BZ163" s="953"/>
      <c r="CA163" s="953"/>
      <c r="CB163" s="953"/>
      <c r="CC163" s="953"/>
      <c r="CD163" s="953"/>
      <c r="CE163" s="953"/>
      <c r="CF163" s="953"/>
      <c r="CG163" s="953"/>
      <c r="CH163" s="953"/>
      <c r="CI163" s="953"/>
      <c r="CJ163" s="953"/>
      <c r="CK163" s="953"/>
      <c r="CL163" s="953"/>
      <c r="CM163" s="953"/>
      <c r="CN163" s="953"/>
      <c r="CO163" s="953"/>
      <c r="CP163" s="953"/>
      <c r="CQ163" s="953"/>
      <c r="CR163" s="953"/>
      <c r="CS163" s="953"/>
    </row>
    <row r="164" spans="1:97" s="968" customFormat="1" ht="12.75">
      <c r="A164" s="72" t="s">
        <v>939</v>
      </c>
      <c r="B164" s="82">
        <v>433392</v>
      </c>
      <c r="C164" s="82">
        <v>211427</v>
      </c>
      <c r="D164" s="82">
        <v>211427</v>
      </c>
      <c r="E164" s="426">
        <v>48.7842415180714</v>
      </c>
      <c r="F164" s="82">
        <v>65692</v>
      </c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953"/>
      <c r="AF164" s="953"/>
      <c r="AG164" s="953"/>
      <c r="AH164" s="953"/>
      <c r="AI164" s="953"/>
      <c r="AJ164" s="953"/>
      <c r="AK164" s="953"/>
      <c r="AL164" s="953"/>
      <c r="AM164" s="953"/>
      <c r="AN164" s="953"/>
      <c r="AO164" s="953"/>
      <c r="AP164" s="953"/>
      <c r="AQ164" s="953"/>
      <c r="AR164" s="953"/>
      <c r="AS164" s="953"/>
      <c r="AT164" s="953"/>
      <c r="AU164" s="953"/>
      <c r="AV164" s="953"/>
      <c r="AW164" s="953"/>
      <c r="AX164" s="953"/>
      <c r="AY164" s="953"/>
      <c r="AZ164" s="953"/>
      <c r="BA164" s="953"/>
      <c r="BB164" s="953"/>
      <c r="BC164" s="953"/>
      <c r="BD164" s="953"/>
      <c r="BE164" s="953"/>
      <c r="BF164" s="953"/>
      <c r="BG164" s="953"/>
      <c r="BH164" s="953"/>
      <c r="BI164" s="953"/>
      <c r="BJ164" s="953"/>
      <c r="BK164" s="953"/>
      <c r="BL164" s="953"/>
      <c r="BM164" s="953"/>
      <c r="BN164" s="953"/>
      <c r="BO164" s="953"/>
      <c r="BP164" s="953"/>
      <c r="BQ164" s="953"/>
      <c r="BR164" s="953"/>
      <c r="BS164" s="953"/>
      <c r="BT164" s="953"/>
      <c r="BU164" s="953"/>
      <c r="BV164" s="953"/>
      <c r="BW164" s="953"/>
      <c r="BX164" s="953"/>
      <c r="BY164" s="953"/>
      <c r="BZ164" s="953"/>
      <c r="CA164" s="953"/>
      <c r="CB164" s="953"/>
      <c r="CC164" s="953"/>
      <c r="CD164" s="953"/>
      <c r="CE164" s="953"/>
      <c r="CF164" s="953"/>
      <c r="CG164" s="953"/>
      <c r="CH164" s="953"/>
      <c r="CI164" s="953"/>
      <c r="CJ164" s="953"/>
      <c r="CK164" s="953"/>
      <c r="CL164" s="953"/>
      <c r="CM164" s="953"/>
      <c r="CN164" s="953"/>
      <c r="CO164" s="953"/>
      <c r="CP164" s="953"/>
      <c r="CQ164" s="953"/>
      <c r="CR164" s="953"/>
      <c r="CS164" s="953"/>
    </row>
    <row r="165" spans="1:97" s="973" customFormat="1" ht="12.75">
      <c r="A165" s="69" t="s">
        <v>940</v>
      </c>
      <c r="B165" s="82">
        <v>687201</v>
      </c>
      <c r="C165" s="82">
        <v>475237</v>
      </c>
      <c r="D165" s="82">
        <v>7980</v>
      </c>
      <c r="E165" s="426">
        <v>1.161232303212597</v>
      </c>
      <c r="F165" s="82">
        <v>0</v>
      </c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971"/>
      <c r="AF165" s="971"/>
      <c r="AG165" s="971"/>
      <c r="AH165" s="971"/>
      <c r="AI165" s="971"/>
      <c r="AJ165" s="971"/>
      <c r="AK165" s="971"/>
      <c r="AL165" s="971"/>
      <c r="AM165" s="971"/>
      <c r="AN165" s="971"/>
      <c r="AO165" s="971"/>
      <c r="AP165" s="971"/>
      <c r="AQ165" s="971"/>
      <c r="AR165" s="971"/>
      <c r="AS165" s="971"/>
      <c r="AT165" s="971"/>
      <c r="AU165" s="971"/>
      <c r="AV165" s="971"/>
      <c r="AW165" s="971"/>
      <c r="AX165" s="971"/>
      <c r="AY165" s="971"/>
      <c r="AZ165" s="971"/>
      <c r="BA165" s="971"/>
      <c r="BB165" s="971"/>
      <c r="BC165" s="971"/>
      <c r="BD165" s="971"/>
      <c r="BE165" s="971"/>
      <c r="BF165" s="971"/>
      <c r="BG165" s="971"/>
      <c r="BH165" s="971"/>
      <c r="BI165" s="971"/>
      <c r="BJ165" s="971"/>
      <c r="BK165" s="971"/>
      <c r="BL165" s="971"/>
      <c r="BM165" s="971"/>
      <c r="BN165" s="971"/>
      <c r="BO165" s="971"/>
      <c r="BP165" s="971"/>
      <c r="BQ165" s="971"/>
      <c r="BR165" s="971"/>
      <c r="BS165" s="971"/>
      <c r="BT165" s="971"/>
      <c r="BU165" s="971"/>
      <c r="BV165" s="971"/>
      <c r="BW165" s="971"/>
      <c r="BX165" s="971"/>
      <c r="BY165" s="971"/>
      <c r="BZ165" s="971"/>
      <c r="CA165" s="971"/>
      <c r="CB165" s="971"/>
      <c r="CC165" s="971"/>
      <c r="CD165" s="971"/>
      <c r="CE165" s="971"/>
      <c r="CF165" s="971"/>
      <c r="CG165" s="971"/>
      <c r="CH165" s="971"/>
      <c r="CI165" s="971"/>
      <c r="CJ165" s="971"/>
      <c r="CK165" s="971"/>
      <c r="CL165" s="971"/>
      <c r="CM165" s="971"/>
      <c r="CN165" s="971"/>
      <c r="CO165" s="971"/>
      <c r="CP165" s="971"/>
      <c r="CQ165" s="971"/>
      <c r="CR165" s="971"/>
      <c r="CS165" s="971"/>
    </row>
    <row r="166" spans="1:97" s="968" customFormat="1" ht="12.75">
      <c r="A166" s="72" t="s">
        <v>941</v>
      </c>
      <c r="B166" s="82">
        <v>3351467</v>
      </c>
      <c r="C166" s="82">
        <v>2520177</v>
      </c>
      <c r="D166" s="82">
        <v>871982</v>
      </c>
      <c r="E166" s="426">
        <v>26.01791991387652</v>
      </c>
      <c r="F166" s="82">
        <v>0</v>
      </c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953"/>
      <c r="AF166" s="953"/>
      <c r="AG166" s="953"/>
      <c r="AH166" s="953"/>
      <c r="AI166" s="953"/>
      <c r="AJ166" s="953"/>
      <c r="AK166" s="953"/>
      <c r="AL166" s="953"/>
      <c r="AM166" s="953"/>
      <c r="AN166" s="953"/>
      <c r="AO166" s="953"/>
      <c r="AP166" s="953"/>
      <c r="AQ166" s="953"/>
      <c r="AR166" s="953"/>
      <c r="AS166" s="953"/>
      <c r="AT166" s="953"/>
      <c r="AU166" s="953"/>
      <c r="AV166" s="953"/>
      <c r="AW166" s="953"/>
      <c r="AX166" s="953"/>
      <c r="AY166" s="953"/>
      <c r="AZ166" s="953"/>
      <c r="BA166" s="953"/>
      <c r="BB166" s="953"/>
      <c r="BC166" s="953"/>
      <c r="BD166" s="953"/>
      <c r="BE166" s="953"/>
      <c r="BF166" s="953"/>
      <c r="BG166" s="953"/>
      <c r="BH166" s="953"/>
      <c r="BI166" s="953"/>
      <c r="BJ166" s="953"/>
      <c r="BK166" s="953"/>
      <c r="BL166" s="953"/>
      <c r="BM166" s="953"/>
      <c r="BN166" s="953"/>
      <c r="BO166" s="953"/>
      <c r="BP166" s="953"/>
      <c r="BQ166" s="953"/>
      <c r="BR166" s="953"/>
      <c r="BS166" s="953"/>
      <c r="BT166" s="953"/>
      <c r="BU166" s="953"/>
      <c r="BV166" s="953"/>
      <c r="BW166" s="953"/>
      <c r="BX166" s="953"/>
      <c r="BY166" s="953"/>
      <c r="BZ166" s="953"/>
      <c r="CA166" s="953"/>
      <c r="CB166" s="953"/>
      <c r="CC166" s="953"/>
      <c r="CD166" s="953"/>
      <c r="CE166" s="953"/>
      <c r="CF166" s="953"/>
      <c r="CG166" s="953"/>
      <c r="CH166" s="953"/>
      <c r="CI166" s="953"/>
      <c r="CJ166" s="953"/>
      <c r="CK166" s="953"/>
      <c r="CL166" s="953"/>
      <c r="CM166" s="953"/>
      <c r="CN166" s="953"/>
      <c r="CO166" s="953"/>
      <c r="CP166" s="953"/>
      <c r="CQ166" s="953"/>
      <c r="CR166" s="953"/>
      <c r="CS166" s="953"/>
    </row>
    <row r="167" spans="1:97" s="968" customFormat="1" ht="12.75">
      <c r="A167" s="72" t="s">
        <v>942</v>
      </c>
      <c r="B167" s="82">
        <v>4472060</v>
      </c>
      <c r="C167" s="82">
        <v>3206841</v>
      </c>
      <c r="D167" s="82">
        <v>874998</v>
      </c>
      <c r="E167" s="426">
        <v>19.565882389771158</v>
      </c>
      <c r="F167" s="82">
        <v>995</v>
      </c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953"/>
      <c r="AF167" s="953"/>
      <c r="AG167" s="953"/>
      <c r="AH167" s="953"/>
      <c r="AI167" s="953"/>
      <c r="AJ167" s="953"/>
      <c r="AK167" s="953"/>
      <c r="AL167" s="953"/>
      <c r="AM167" s="953"/>
      <c r="AN167" s="953"/>
      <c r="AO167" s="953"/>
      <c r="AP167" s="953"/>
      <c r="AQ167" s="953"/>
      <c r="AR167" s="953"/>
      <c r="AS167" s="953"/>
      <c r="AT167" s="953"/>
      <c r="AU167" s="953"/>
      <c r="AV167" s="953"/>
      <c r="AW167" s="953"/>
      <c r="AX167" s="953"/>
      <c r="AY167" s="953"/>
      <c r="AZ167" s="953"/>
      <c r="BA167" s="953"/>
      <c r="BB167" s="953"/>
      <c r="BC167" s="953"/>
      <c r="BD167" s="953"/>
      <c r="BE167" s="953"/>
      <c r="BF167" s="953"/>
      <c r="BG167" s="953"/>
      <c r="BH167" s="953"/>
      <c r="BI167" s="953"/>
      <c r="BJ167" s="953"/>
      <c r="BK167" s="953"/>
      <c r="BL167" s="953"/>
      <c r="BM167" s="953"/>
      <c r="BN167" s="953"/>
      <c r="BO167" s="953"/>
      <c r="BP167" s="953"/>
      <c r="BQ167" s="953"/>
      <c r="BR167" s="953"/>
      <c r="BS167" s="953"/>
      <c r="BT167" s="953"/>
      <c r="BU167" s="953"/>
      <c r="BV167" s="953"/>
      <c r="BW167" s="953"/>
      <c r="BX167" s="953"/>
      <c r="BY167" s="953"/>
      <c r="BZ167" s="953"/>
      <c r="CA167" s="953"/>
      <c r="CB167" s="953"/>
      <c r="CC167" s="953"/>
      <c r="CD167" s="953"/>
      <c r="CE167" s="953"/>
      <c r="CF167" s="953"/>
      <c r="CG167" s="953"/>
      <c r="CH167" s="953"/>
      <c r="CI167" s="953"/>
      <c r="CJ167" s="953"/>
      <c r="CK167" s="953"/>
      <c r="CL167" s="953"/>
      <c r="CM167" s="953"/>
      <c r="CN167" s="953"/>
      <c r="CO167" s="953"/>
      <c r="CP167" s="953"/>
      <c r="CQ167" s="953"/>
      <c r="CR167" s="953"/>
      <c r="CS167" s="953"/>
    </row>
    <row r="168" spans="1:97" s="969" customFormat="1" ht="12.75">
      <c r="A168" s="72" t="s">
        <v>943</v>
      </c>
      <c r="B168" s="82">
        <v>2480174</v>
      </c>
      <c r="C168" s="82">
        <v>1473503</v>
      </c>
      <c r="D168" s="82">
        <v>75923</v>
      </c>
      <c r="E168" s="426">
        <v>3.0611965128253096</v>
      </c>
      <c r="F168" s="82">
        <v>995</v>
      </c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953"/>
      <c r="AF168" s="953"/>
      <c r="AG168" s="953"/>
      <c r="AH168" s="953"/>
      <c r="AI168" s="953"/>
      <c r="AJ168" s="953"/>
      <c r="AK168" s="953"/>
      <c r="AL168" s="953"/>
      <c r="AM168" s="953"/>
      <c r="AN168" s="953"/>
      <c r="AO168" s="953"/>
      <c r="AP168" s="953"/>
      <c r="AQ168" s="953"/>
      <c r="AR168" s="953"/>
      <c r="AS168" s="953"/>
      <c r="AT168" s="953"/>
      <c r="AU168" s="953"/>
      <c r="AV168" s="953"/>
      <c r="AW168" s="953"/>
      <c r="AX168" s="953"/>
      <c r="AY168" s="953"/>
      <c r="AZ168" s="953"/>
      <c r="BA168" s="953"/>
      <c r="BB168" s="953"/>
      <c r="BC168" s="953"/>
      <c r="BD168" s="953"/>
      <c r="BE168" s="953"/>
      <c r="BF168" s="953"/>
      <c r="BG168" s="953"/>
      <c r="BH168" s="953"/>
      <c r="BI168" s="953"/>
      <c r="BJ168" s="953"/>
      <c r="BK168" s="953"/>
      <c r="BL168" s="953"/>
      <c r="BM168" s="953"/>
      <c r="BN168" s="953"/>
      <c r="BO168" s="953"/>
      <c r="BP168" s="953"/>
      <c r="BQ168" s="953"/>
      <c r="BR168" s="953"/>
      <c r="BS168" s="953"/>
      <c r="BT168" s="953"/>
      <c r="BU168" s="953"/>
      <c r="BV168" s="953"/>
      <c r="BW168" s="953"/>
      <c r="BX168" s="953"/>
      <c r="BY168" s="953"/>
      <c r="BZ168" s="953"/>
      <c r="CA168" s="953"/>
      <c r="CB168" s="953"/>
      <c r="CC168" s="953"/>
      <c r="CD168" s="953"/>
      <c r="CE168" s="953"/>
      <c r="CF168" s="953"/>
      <c r="CG168" s="953"/>
      <c r="CH168" s="953"/>
      <c r="CI168" s="953"/>
      <c r="CJ168" s="953"/>
      <c r="CK168" s="953"/>
      <c r="CL168" s="953"/>
      <c r="CM168" s="953"/>
      <c r="CN168" s="953"/>
      <c r="CO168" s="953"/>
      <c r="CP168" s="953"/>
      <c r="CQ168" s="953"/>
      <c r="CR168" s="953"/>
      <c r="CS168" s="953"/>
    </row>
    <row r="169" spans="1:97" s="969" customFormat="1" ht="12.75">
      <c r="A169" s="72" t="s">
        <v>944</v>
      </c>
      <c r="B169" s="82">
        <v>2480174</v>
      </c>
      <c r="C169" s="82">
        <v>1473503</v>
      </c>
      <c r="D169" s="82">
        <v>75923</v>
      </c>
      <c r="E169" s="426">
        <v>3.0611965128253096</v>
      </c>
      <c r="F169" s="82">
        <v>995</v>
      </c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953"/>
      <c r="AF169" s="953"/>
      <c r="AG169" s="953"/>
      <c r="AH169" s="953"/>
      <c r="AI169" s="953"/>
      <c r="AJ169" s="953"/>
      <c r="AK169" s="953"/>
      <c r="AL169" s="953"/>
      <c r="AM169" s="953"/>
      <c r="AN169" s="953"/>
      <c r="AO169" s="953"/>
      <c r="AP169" s="953"/>
      <c r="AQ169" s="953"/>
      <c r="AR169" s="953"/>
      <c r="AS169" s="953"/>
      <c r="AT169" s="953"/>
      <c r="AU169" s="953"/>
      <c r="AV169" s="953"/>
      <c r="AW169" s="953"/>
      <c r="AX169" s="953"/>
      <c r="AY169" s="953"/>
      <c r="AZ169" s="953"/>
      <c r="BA169" s="953"/>
      <c r="BB169" s="953"/>
      <c r="BC169" s="953"/>
      <c r="BD169" s="953"/>
      <c r="BE169" s="953"/>
      <c r="BF169" s="953"/>
      <c r="BG169" s="953"/>
      <c r="BH169" s="953"/>
      <c r="BI169" s="953"/>
      <c r="BJ169" s="953"/>
      <c r="BK169" s="953"/>
      <c r="BL169" s="953"/>
      <c r="BM169" s="953"/>
      <c r="BN169" s="953"/>
      <c r="BO169" s="953"/>
      <c r="BP169" s="953"/>
      <c r="BQ169" s="953"/>
      <c r="BR169" s="953"/>
      <c r="BS169" s="953"/>
      <c r="BT169" s="953"/>
      <c r="BU169" s="953"/>
      <c r="BV169" s="953"/>
      <c r="BW169" s="953"/>
      <c r="BX169" s="953"/>
      <c r="BY169" s="953"/>
      <c r="BZ169" s="953"/>
      <c r="CA169" s="953"/>
      <c r="CB169" s="953"/>
      <c r="CC169" s="953"/>
      <c r="CD169" s="953"/>
      <c r="CE169" s="953"/>
      <c r="CF169" s="953"/>
      <c r="CG169" s="953"/>
      <c r="CH169" s="953"/>
      <c r="CI169" s="953"/>
      <c r="CJ169" s="953"/>
      <c r="CK169" s="953"/>
      <c r="CL169" s="953"/>
      <c r="CM169" s="953"/>
      <c r="CN169" s="953"/>
      <c r="CO169" s="953"/>
      <c r="CP169" s="953"/>
      <c r="CQ169" s="953"/>
      <c r="CR169" s="953"/>
      <c r="CS169" s="953"/>
    </row>
    <row r="170" spans="1:97" s="976" customFormat="1" ht="12.75">
      <c r="A170" s="69" t="s">
        <v>949</v>
      </c>
      <c r="B170" s="82">
        <v>1991886</v>
      </c>
      <c r="C170" s="82">
        <v>1733338</v>
      </c>
      <c r="D170" s="82">
        <v>799075</v>
      </c>
      <c r="E170" s="426">
        <v>40.11650265125615</v>
      </c>
      <c r="F170" s="82">
        <v>0</v>
      </c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975"/>
      <c r="AF170" s="975"/>
      <c r="AG170" s="975"/>
      <c r="AH170" s="975"/>
      <c r="AI170" s="975"/>
      <c r="AJ170" s="975"/>
      <c r="AK170" s="975"/>
      <c r="AL170" s="975"/>
      <c r="AM170" s="975"/>
      <c r="AN170" s="975"/>
      <c r="AO170" s="975"/>
      <c r="AP170" s="975"/>
      <c r="AQ170" s="975"/>
      <c r="AR170" s="975"/>
      <c r="AS170" s="975"/>
      <c r="AT170" s="975"/>
      <c r="AU170" s="975"/>
      <c r="AV170" s="975"/>
      <c r="AW170" s="975"/>
      <c r="AX170" s="975"/>
      <c r="AY170" s="975"/>
      <c r="AZ170" s="975"/>
      <c r="BA170" s="975"/>
      <c r="BB170" s="975"/>
      <c r="BC170" s="975"/>
      <c r="BD170" s="975"/>
      <c r="BE170" s="975"/>
      <c r="BF170" s="975"/>
      <c r="BG170" s="975"/>
      <c r="BH170" s="975"/>
      <c r="BI170" s="975"/>
      <c r="BJ170" s="975"/>
      <c r="BK170" s="975"/>
      <c r="BL170" s="975"/>
      <c r="BM170" s="975"/>
      <c r="BN170" s="975"/>
      <c r="BO170" s="975"/>
      <c r="BP170" s="975"/>
      <c r="BQ170" s="975"/>
      <c r="BR170" s="975"/>
      <c r="BS170" s="975"/>
      <c r="BT170" s="975"/>
      <c r="BU170" s="975"/>
      <c r="BV170" s="975"/>
      <c r="BW170" s="975"/>
      <c r="BX170" s="975"/>
      <c r="BY170" s="975"/>
      <c r="BZ170" s="975"/>
      <c r="CA170" s="975"/>
      <c r="CB170" s="975"/>
      <c r="CC170" s="975"/>
      <c r="CD170" s="975"/>
      <c r="CE170" s="975"/>
      <c r="CF170" s="975"/>
      <c r="CG170" s="975"/>
      <c r="CH170" s="975"/>
      <c r="CI170" s="975"/>
      <c r="CJ170" s="975"/>
      <c r="CK170" s="975"/>
      <c r="CL170" s="975"/>
      <c r="CM170" s="975"/>
      <c r="CN170" s="975"/>
      <c r="CO170" s="975"/>
      <c r="CP170" s="975"/>
      <c r="CQ170" s="975"/>
      <c r="CR170" s="975"/>
      <c r="CS170" s="975"/>
    </row>
    <row r="171" spans="1:97" s="976" customFormat="1" ht="12.75">
      <c r="A171" s="69" t="s">
        <v>950</v>
      </c>
      <c r="B171" s="82">
        <v>1814374</v>
      </c>
      <c r="C171" s="82">
        <v>1573482</v>
      </c>
      <c r="D171" s="82">
        <v>799075</v>
      </c>
      <c r="E171" s="426">
        <v>44.04136082196945</v>
      </c>
      <c r="F171" s="82">
        <v>0</v>
      </c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975"/>
      <c r="AF171" s="975"/>
      <c r="AG171" s="975"/>
      <c r="AH171" s="975"/>
      <c r="AI171" s="975"/>
      <c r="AJ171" s="975"/>
      <c r="AK171" s="975"/>
      <c r="AL171" s="975"/>
      <c r="AM171" s="975"/>
      <c r="AN171" s="975"/>
      <c r="AO171" s="975"/>
      <c r="AP171" s="975"/>
      <c r="AQ171" s="975"/>
      <c r="AR171" s="975"/>
      <c r="AS171" s="975"/>
      <c r="AT171" s="975"/>
      <c r="AU171" s="975"/>
      <c r="AV171" s="975"/>
      <c r="AW171" s="975"/>
      <c r="AX171" s="975"/>
      <c r="AY171" s="975"/>
      <c r="AZ171" s="975"/>
      <c r="BA171" s="975"/>
      <c r="BB171" s="975"/>
      <c r="BC171" s="975"/>
      <c r="BD171" s="975"/>
      <c r="BE171" s="975"/>
      <c r="BF171" s="975"/>
      <c r="BG171" s="975"/>
      <c r="BH171" s="975"/>
      <c r="BI171" s="975"/>
      <c r="BJ171" s="975"/>
      <c r="BK171" s="975"/>
      <c r="BL171" s="975"/>
      <c r="BM171" s="975"/>
      <c r="BN171" s="975"/>
      <c r="BO171" s="975"/>
      <c r="BP171" s="975"/>
      <c r="BQ171" s="975"/>
      <c r="BR171" s="975"/>
      <c r="BS171" s="975"/>
      <c r="BT171" s="975"/>
      <c r="BU171" s="975"/>
      <c r="BV171" s="975"/>
      <c r="BW171" s="975"/>
      <c r="BX171" s="975"/>
      <c r="BY171" s="975"/>
      <c r="BZ171" s="975"/>
      <c r="CA171" s="975"/>
      <c r="CB171" s="975"/>
      <c r="CC171" s="975"/>
      <c r="CD171" s="975"/>
      <c r="CE171" s="975"/>
      <c r="CF171" s="975"/>
      <c r="CG171" s="975"/>
      <c r="CH171" s="975"/>
      <c r="CI171" s="975"/>
      <c r="CJ171" s="975"/>
      <c r="CK171" s="975"/>
      <c r="CL171" s="975"/>
      <c r="CM171" s="975"/>
      <c r="CN171" s="975"/>
      <c r="CO171" s="975"/>
      <c r="CP171" s="975"/>
      <c r="CQ171" s="975"/>
      <c r="CR171" s="975"/>
      <c r="CS171" s="975"/>
    </row>
    <row r="172" spans="1:97" s="976" customFormat="1" ht="12.75">
      <c r="A172" s="69" t="s">
        <v>951</v>
      </c>
      <c r="B172" s="82">
        <v>177512</v>
      </c>
      <c r="C172" s="82">
        <v>159856</v>
      </c>
      <c r="D172" s="82">
        <v>0</v>
      </c>
      <c r="E172" s="426">
        <v>0</v>
      </c>
      <c r="F172" s="82">
        <v>0</v>
      </c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975"/>
      <c r="AF172" s="975"/>
      <c r="AG172" s="975"/>
      <c r="AH172" s="975"/>
      <c r="AI172" s="975"/>
      <c r="AJ172" s="975"/>
      <c r="AK172" s="975"/>
      <c r="AL172" s="975"/>
      <c r="AM172" s="975"/>
      <c r="AN172" s="975"/>
      <c r="AO172" s="975"/>
      <c r="AP172" s="975"/>
      <c r="AQ172" s="975"/>
      <c r="AR172" s="975"/>
      <c r="AS172" s="975"/>
      <c r="AT172" s="975"/>
      <c r="AU172" s="975"/>
      <c r="AV172" s="975"/>
      <c r="AW172" s="975"/>
      <c r="AX172" s="975"/>
      <c r="AY172" s="975"/>
      <c r="AZ172" s="975"/>
      <c r="BA172" s="975"/>
      <c r="BB172" s="975"/>
      <c r="BC172" s="975"/>
      <c r="BD172" s="975"/>
      <c r="BE172" s="975"/>
      <c r="BF172" s="975"/>
      <c r="BG172" s="975"/>
      <c r="BH172" s="975"/>
      <c r="BI172" s="975"/>
      <c r="BJ172" s="975"/>
      <c r="BK172" s="975"/>
      <c r="BL172" s="975"/>
      <c r="BM172" s="975"/>
      <c r="BN172" s="975"/>
      <c r="BO172" s="975"/>
      <c r="BP172" s="975"/>
      <c r="BQ172" s="975"/>
      <c r="BR172" s="975"/>
      <c r="BS172" s="975"/>
      <c r="BT172" s="975"/>
      <c r="BU172" s="975"/>
      <c r="BV172" s="975"/>
      <c r="BW172" s="975"/>
      <c r="BX172" s="975"/>
      <c r="BY172" s="975"/>
      <c r="BZ172" s="975"/>
      <c r="CA172" s="975"/>
      <c r="CB172" s="975"/>
      <c r="CC172" s="975"/>
      <c r="CD172" s="975"/>
      <c r="CE172" s="975"/>
      <c r="CF172" s="975"/>
      <c r="CG172" s="975"/>
      <c r="CH172" s="975"/>
      <c r="CI172" s="975"/>
      <c r="CJ172" s="975"/>
      <c r="CK172" s="975"/>
      <c r="CL172" s="975"/>
      <c r="CM172" s="975"/>
      <c r="CN172" s="975"/>
      <c r="CO172" s="975"/>
      <c r="CP172" s="975"/>
      <c r="CQ172" s="975"/>
      <c r="CR172" s="975"/>
      <c r="CS172" s="975"/>
    </row>
    <row r="173" spans="1:97" s="972" customFormat="1" ht="12.75">
      <c r="A173" s="73" t="s">
        <v>954</v>
      </c>
      <c r="B173" s="82"/>
      <c r="C173" s="82"/>
      <c r="D173" s="82"/>
      <c r="E173" s="426"/>
      <c r="F173" s="82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971"/>
      <c r="AF173" s="971"/>
      <c r="AG173" s="971"/>
      <c r="AH173" s="971"/>
      <c r="AI173" s="971"/>
      <c r="AJ173" s="971"/>
      <c r="AK173" s="971"/>
      <c r="AL173" s="971"/>
      <c r="AM173" s="971"/>
      <c r="AN173" s="971"/>
      <c r="AO173" s="971"/>
      <c r="AP173" s="971"/>
      <c r="AQ173" s="971"/>
      <c r="AR173" s="971"/>
      <c r="AS173" s="971"/>
      <c r="AT173" s="971"/>
      <c r="AU173" s="971"/>
      <c r="AV173" s="971"/>
      <c r="AW173" s="971"/>
      <c r="AX173" s="971"/>
      <c r="AY173" s="971"/>
      <c r="AZ173" s="971"/>
      <c r="BA173" s="971"/>
      <c r="BB173" s="971"/>
      <c r="BC173" s="971"/>
      <c r="BD173" s="971"/>
      <c r="BE173" s="971"/>
      <c r="BF173" s="971"/>
      <c r="BG173" s="971"/>
      <c r="BH173" s="971"/>
      <c r="BI173" s="971"/>
      <c r="BJ173" s="971"/>
      <c r="BK173" s="971"/>
      <c r="BL173" s="971"/>
      <c r="BM173" s="971"/>
      <c r="BN173" s="971"/>
      <c r="BO173" s="971"/>
      <c r="BP173" s="971"/>
      <c r="BQ173" s="971"/>
      <c r="BR173" s="971"/>
      <c r="BS173" s="971"/>
      <c r="BT173" s="971"/>
      <c r="BU173" s="971"/>
      <c r="BV173" s="971"/>
      <c r="BW173" s="971"/>
      <c r="BX173" s="971"/>
      <c r="BY173" s="971"/>
      <c r="BZ173" s="971"/>
      <c r="CA173" s="971"/>
      <c r="CB173" s="971"/>
      <c r="CC173" s="971"/>
      <c r="CD173" s="971"/>
      <c r="CE173" s="971"/>
      <c r="CF173" s="971"/>
      <c r="CG173" s="971"/>
      <c r="CH173" s="971"/>
      <c r="CI173" s="971"/>
      <c r="CJ173" s="971"/>
      <c r="CK173" s="971"/>
      <c r="CL173" s="971"/>
      <c r="CM173" s="971"/>
      <c r="CN173" s="971"/>
      <c r="CO173" s="971"/>
      <c r="CP173" s="971"/>
      <c r="CQ173" s="971"/>
      <c r="CR173" s="971"/>
      <c r="CS173" s="971"/>
    </row>
    <row r="174" spans="1:97" s="973" customFormat="1" ht="12.75">
      <c r="A174" s="69" t="s">
        <v>938</v>
      </c>
      <c r="B174" s="82">
        <v>36465640</v>
      </c>
      <c r="C174" s="82">
        <v>12955768</v>
      </c>
      <c r="D174" s="82">
        <v>10890756</v>
      </c>
      <c r="E174" s="426">
        <v>29.86580243758234</v>
      </c>
      <c r="F174" s="82">
        <v>-2880741</v>
      </c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971"/>
      <c r="AF174" s="971"/>
      <c r="AG174" s="971"/>
      <c r="AH174" s="971"/>
      <c r="AI174" s="971"/>
      <c r="AJ174" s="971"/>
      <c r="AK174" s="971"/>
      <c r="AL174" s="971"/>
      <c r="AM174" s="971"/>
      <c r="AN174" s="971"/>
      <c r="AO174" s="971"/>
      <c r="AP174" s="971"/>
      <c r="AQ174" s="971"/>
      <c r="AR174" s="971"/>
      <c r="AS174" s="971"/>
      <c r="AT174" s="971"/>
      <c r="AU174" s="971"/>
      <c r="AV174" s="971"/>
      <c r="AW174" s="971"/>
      <c r="AX174" s="971"/>
      <c r="AY174" s="971"/>
      <c r="AZ174" s="971"/>
      <c r="BA174" s="971"/>
      <c r="BB174" s="971"/>
      <c r="BC174" s="971"/>
      <c r="BD174" s="971"/>
      <c r="BE174" s="971"/>
      <c r="BF174" s="971"/>
      <c r="BG174" s="971"/>
      <c r="BH174" s="971"/>
      <c r="BI174" s="971"/>
      <c r="BJ174" s="971"/>
      <c r="BK174" s="971"/>
      <c r="BL174" s="971"/>
      <c r="BM174" s="971"/>
      <c r="BN174" s="971"/>
      <c r="BO174" s="971"/>
      <c r="BP174" s="971"/>
      <c r="BQ174" s="971"/>
      <c r="BR174" s="971"/>
      <c r="BS174" s="971"/>
      <c r="BT174" s="971"/>
      <c r="BU174" s="971"/>
      <c r="BV174" s="971"/>
      <c r="BW174" s="971"/>
      <c r="BX174" s="971"/>
      <c r="BY174" s="971"/>
      <c r="BZ174" s="971"/>
      <c r="CA174" s="971"/>
      <c r="CB174" s="971"/>
      <c r="CC174" s="971"/>
      <c r="CD174" s="971"/>
      <c r="CE174" s="971"/>
      <c r="CF174" s="971"/>
      <c r="CG174" s="971"/>
      <c r="CH174" s="971"/>
      <c r="CI174" s="971"/>
      <c r="CJ174" s="971"/>
      <c r="CK174" s="971"/>
      <c r="CL174" s="971"/>
      <c r="CM174" s="971"/>
      <c r="CN174" s="971"/>
      <c r="CO174" s="971"/>
      <c r="CP174" s="971"/>
      <c r="CQ174" s="971"/>
      <c r="CR174" s="971"/>
      <c r="CS174" s="971"/>
    </row>
    <row r="175" spans="1:97" s="973" customFormat="1" ht="12.75">
      <c r="A175" s="69" t="s">
        <v>939</v>
      </c>
      <c r="B175" s="82">
        <v>8887578</v>
      </c>
      <c r="C175" s="82">
        <v>3117578</v>
      </c>
      <c r="D175" s="82">
        <v>3117578</v>
      </c>
      <c r="E175" s="426">
        <v>35.07792561708038</v>
      </c>
      <c r="F175" s="82">
        <v>-3920000</v>
      </c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971"/>
      <c r="AF175" s="971"/>
      <c r="AG175" s="971"/>
      <c r="AH175" s="971"/>
      <c r="AI175" s="971"/>
      <c r="AJ175" s="971"/>
      <c r="AK175" s="971"/>
      <c r="AL175" s="971"/>
      <c r="AM175" s="971"/>
      <c r="AN175" s="971"/>
      <c r="AO175" s="971"/>
      <c r="AP175" s="971"/>
      <c r="AQ175" s="971"/>
      <c r="AR175" s="971"/>
      <c r="AS175" s="971"/>
      <c r="AT175" s="971"/>
      <c r="AU175" s="971"/>
      <c r="AV175" s="971"/>
      <c r="AW175" s="971"/>
      <c r="AX175" s="971"/>
      <c r="AY175" s="971"/>
      <c r="AZ175" s="971"/>
      <c r="BA175" s="971"/>
      <c r="BB175" s="971"/>
      <c r="BC175" s="971"/>
      <c r="BD175" s="971"/>
      <c r="BE175" s="971"/>
      <c r="BF175" s="971"/>
      <c r="BG175" s="971"/>
      <c r="BH175" s="971"/>
      <c r="BI175" s="971"/>
      <c r="BJ175" s="971"/>
      <c r="BK175" s="971"/>
      <c r="BL175" s="971"/>
      <c r="BM175" s="971"/>
      <c r="BN175" s="971"/>
      <c r="BO175" s="971"/>
      <c r="BP175" s="971"/>
      <c r="BQ175" s="971"/>
      <c r="BR175" s="971"/>
      <c r="BS175" s="971"/>
      <c r="BT175" s="971"/>
      <c r="BU175" s="971"/>
      <c r="BV175" s="971"/>
      <c r="BW175" s="971"/>
      <c r="BX175" s="971"/>
      <c r="BY175" s="971"/>
      <c r="BZ175" s="971"/>
      <c r="CA175" s="971"/>
      <c r="CB175" s="971"/>
      <c r="CC175" s="971"/>
      <c r="CD175" s="971"/>
      <c r="CE175" s="971"/>
      <c r="CF175" s="971"/>
      <c r="CG175" s="971"/>
      <c r="CH175" s="971"/>
      <c r="CI175" s="971"/>
      <c r="CJ175" s="971"/>
      <c r="CK175" s="971"/>
      <c r="CL175" s="971"/>
      <c r="CM175" s="971"/>
      <c r="CN175" s="971"/>
      <c r="CO175" s="971"/>
      <c r="CP175" s="971"/>
      <c r="CQ175" s="971"/>
      <c r="CR175" s="971"/>
      <c r="CS175" s="971"/>
    </row>
    <row r="176" spans="1:97" s="973" customFormat="1" ht="12.75">
      <c r="A176" s="69" t="s">
        <v>940</v>
      </c>
      <c r="B176" s="82">
        <v>100000</v>
      </c>
      <c r="C176" s="82">
        <v>100000</v>
      </c>
      <c r="D176" s="82">
        <v>50335</v>
      </c>
      <c r="E176" s="426">
        <v>50.335</v>
      </c>
      <c r="F176" s="82">
        <v>9345</v>
      </c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971"/>
      <c r="AF176" s="971"/>
      <c r="AG176" s="971"/>
      <c r="AH176" s="971"/>
      <c r="AI176" s="971"/>
      <c r="AJ176" s="971"/>
      <c r="AK176" s="971"/>
      <c r="AL176" s="971"/>
      <c r="AM176" s="971"/>
      <c r="AN176" s="971"/>
      <c r="AO176" s="971"/>
      <c r="AP176" s="971"/>
      <c r="AQ176" s="971"/>
      <c r="AR176" s="971"/>
      <c r="AS176" s="971"/>
      <c r="AT176" s="971"/>
      <c r="AU176" s="971"/>
      <c r="AV176" s="971"/>
      <c r="AW176" s="971"/>
      <c r="AX176" s="971"/>
      <c r="AY176" s="971"/>
      <c r="AZ176" s="971"/>
      <c r="BA176" s="971"/>
      <c r="BB176" s="971"/>
      <c r="BC176" s="971"/>
      <c r="BD176" s="971"/>
      <c r="BE176" s="971"/>
      <c r="BF176" s="971"/>
      <c r="BG176" s="971"/>
      <c r="BH176" s="971"/>
      <c r="BI176" s="971"/>
      <c r="BJ176" s="971"/>
      <c r="BK176" s="971"/>
      <c r="BL176" s="971"/>
      <c r="BM176" s="971"/>
      <c r="BN176" s="971"/>
      <c r="BO176" s="971"/>
      <c r="BP176" s="971"/>
      <c r="BQ176" s="971"/>
      <c r="BR176" s="971"/>
      <c r="BS176" s="971"/>
      <c r="BT176" s="971"/>
      <c r="BU176" s="971"/>
      <c r="BV176" s="971"/>
      <c r="BW176" s="971"/>
      <c r="BX176" s="971"/>
      <c r="BY176" s="971"/>
      <c r="BZ176" s="971"/>
      <c r="CA176" s="971"/>
      <c r="CB176" s="971"/>
      <c r="CC176" s="971"/>
      <c r="CD176" s="971"/>
      <c r="CE176" s="971"/>
      <c r="CF176" s="971"/>
      <c r="CG176" s="971"/>
      <c r="CH176" s="971"/>
      <c r="CI176" s="971"/>
      <c r="CJ176" s="971"/>
      <c r="CK176" s="971"/>
      <c r="CL176" s="971"/>
      <c r="CM176" s="971"/>
      <c r="CN176" s="971"/>
      <c r="CO176" s="971"/>
      <c r="CP176" s="971"/>
      <c r="CQ176" s="971"/>
      <c r="CR176" s="971"/>
      <c r="CS176" s="971"/>
    </row>
    <row r="177" spans="1:97" s="973" customFormat="1" ht="12.75">
      <c r="A177" s="69" t="s">
        <v>941</v>
      </c>
      <c r="B177" s="82">
        <v>27478062</v>
      </c>
      <c r="C177" s="82">
        <v>9738190</v>
      </c>
      <c r="D177" s="82">
        <v>7722843</v>
      </c>
      <c r="E177" s="426">
        <v>28.10548647863157</v>
      </c>
      <c r="F177" s="82">
        <v>1029914</v>
      </c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971"/>
      <c r="AF177" s="971"/>
      <c r="AG177" s="971"/>
      <c r="AH177" s="971"/>
      <c r="AI177" s="971"/>
      <c r="AJ177" s="971"/>
      <c r="AK177" s="971"/>
      <c r="AL177" s="971"/>
      <c r="AM177" s="971"/>
      <c r="AN177" s="971"/>
      <c r="AO177" s="971"/>
      <c r="AP177" s="971"/>
      <c r="AQ177" s="971"/>
      <c r="AR177" s="971"/>
      <c r="AS177" s="971"/>
      <c r="AT177" s="971"/>
      <c r="AU177" s="971"/>
      <c r="AV177" s="971"/>
      <c r="AW177" s="971"/>
      <c r="AX177" s="971"/>
      <c r="AY177" s="971"/>
      <c r="AZ177" s="971"/>
      <c r="BA177" s="971"/>
      <c r="BB177" s="971"/>
      <c r="BC177" s="971"/>
      <c r="BD177" s="971"/>
      <c r="BE177" s="971"/>
      <c r="BF177" s="971"/>
      <c r="BG177" s="971"/>
      <c r="BH177" s="971"/>
      <c r="BI177" s="971"/>
      <c r="BJ177" s="971"/>
      <c r="BK177" s="971"/>
      <c r="BL177" s="971"/>
      <c r="BM177" s="971"/>
      <c r="BN177" s="971"/>
      <c r="BO177" s="971"/>
      <c r="BP177" s="971"/>
      <c r="BQ177" s="971"/>
      <c r="BR177" s="971"/>
      <c r="BS177" s="971"/>
      <c r="BT177" s="971"/>
      <c r="BU177" s="971"/>
      <c r="BV177" s="971"/>
      <c r="BW177" s="971"/>
      <c r="BX177" s="971"/>
      <c r="BY177" s="971"/>
      <c r="BZ177" s="971"/>
      <c r="CA177" s="971"/>
      <c r="CB177" s="971"/>
      <c r="CC177" s="971"/>
      <c r="CD177" s="971"/>
      <c r="CE177" s="971"/>
      <c r="CF177" s="971"/>
      <c r="CG177" s="971"/>
      <c r="CH177" s="971"/>
      <c r="CI177" s="971"/>
      <c r="CJ177" s="971"/>
      <c r="CK177" s="971"/>
      <c r="CL177" s="971"/>
      <c r="CM177" s="971"/>
      <c r="CN177" s="971"/>
      <c r="CO177" s="971"/>
      <c r="CP177" s="971"/>
      <c r="CQ177" s="971"/>
      <c r="CR177" s="971"/>
      <c r="CS177" s="971"/>
    </row>
    <row r="178" spans="1:97" s="973" customFormat="1" ht="12.75">
      <c r="A178" s="69" t="s">
        <v>955</v>
      </c>
      <c r="B178" s="82">
        <v>36465640</v>
      </c>
      <c r="C178" s="82">
        <v>12955768</v>
      </c>
      <c r="D178" s="193">
        <v>10304948</v>
      </c>
      <c r="E178" s="426">
        <v>28.25933673452598</v>
      </c>
      <c r="F178" s="82">
        <v>1371426</v>
      </c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971"/>
      <c r="AF178" s="971"/>
      <c r="AG178" s="971"/>
      <c r="AH178" s="971"/>
      <c r="AI178" s="971"/>
      <c r="AJ178" s="971"/>
      <c r="AK178" s="971"/>
      <c r="AL178" s="971"/>
      <c r="AM178" s="971"/>
      <c r="AN178" s="971"/>
      <c r="AO178" s="971"/>
      <c r="AP178" s="971"/>
      <c r="AQ178" s="971"/>
      <c r="AR178" s="971"/>
      <c r="AS178" s="971"/>
      <c r="AT178" s="971"/>
      <c r="AU178" s="971"/>
      <c r="AV178" s="971"/>
      <c r="AW178" s="971"/>
      <c r="AX178" s="971"/>
      <c r="AY178" s="971"/>
      <c r="AZ178" s="971"/>
      <c r="BA178" s="971"/>
      <c r="BB178" s="971"/>
      <c r="BC178" s="971"/>
      <c r="BD178" s="971"/>
      <c r="BE178" s="971"/>
      <c r="BF178" s="971"/>
      <c r="BG178" s="971"/>
      <c r="BH178" s="971"/>
      <c r="BI178" s="971"/>
      <c r="BJ178" s="971"/>
      <c r="BK178" s="971"/>
      <c r="BL178" s="971"/>
      <c r="BM178" s="971"/>
      <c r="BN178" s="971"/>
      <c r="BO178" s="971"/>
      <c r="BP178" s="971"/>
      <c r="BQ178" s="971"/>
      <c r="BR178" s="971"/>
      <c r="BS178" s="971"/>
      <c r="BT178" s="971"/>
      <c r="BU178" s="971"/>
      <c r="BV178" s="971"/>
      <c r="BW178" s="971"/>
      <c r="BX178" s="971"/>
      <c r="BY178" s="971"/>
      <c r="BZ178" s="971"/>
      <c r="CA178" s="971"/>
      <c r="CB178" s="971"/>
      <c r="CC178" s="971"/>
      <c r="CD178" s="971"/>
      <c r="CE178" s="971"/>
      <c r="CF178" s="971"/>
      <c r="CG178" s="971"/>
      <c r="CH178" s="971"/>
      <c r="CI178" s="971"/>
      <c r="CJ178" s="971"/>
      <c r="CK178" s="971"/>
      <c r="CL178" s="971"/>
      <c r="CM178" s="971"/>
      <c r="CN178" s="971"/>
      <c r="CO178" s="971"/>
      <c r="CP178" s="971"/>
      <c r="CQ178" s="971"/>
      <c r="CR178" s="971"/>
      <c r="CS178" s="971"/>
    </row>
    <row r="179" spans="1:97" s="974" customFormat="1" ht="12.75">
      <c r="A179" s="69" t="s">
        <v>943</v>
      </c>
      <c r="B179" s="82">
        <v>36465640</v>
      </c>
      <c r="C179" s="82">
        <v>12955768</v>
      </c>
      <c r="D179" s="82">
        <v>10273244</v>
      </c>
      <c r="E179" s="426">
        <v>28.172394615863045</v>
      </c>
      <c r="F179" s="82">
        <v>1363072</v>
      </c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971"/>
      <c r="AF179" s="971"/>
      <c r="AG179" s="971"/>
      <c r="AH179" s="971"/>
      <c r="AI179" s="971"/>
      <c r="AJ179" s="971"/>
      <c r="AK179" s="971"/>
      <c r="AL179" s="971"/>
      <c r="AM179" s="971"/>
      <c r="AN179" s="971"/>
      <c r="AO179" s="971"/>
      <c r="AP179" s="971"/>
      <c r="AQ179" s="971"/>
      <c r="AR179" s="971"/>
      <c r="AS179" s="971"/>
      <c r="AT179" s="971"/>
      <c r="AU179" s="971"/>
      <c r="AV179" s="971"/>
      <c r="AW179" s="971"/>
      <c r="AX179" s="971"/>
      <c r="AY179" s="971"/>
      <c r="AZ179" s="971"/>
      <c r="BA179" s="971"/>
      <c r="BB179" s="971"/>
      <c r="BC179" s="971"/>
      <c r="BD179" s="971"/>
      <c r="BE179" s="971"/>
      <c r="BF179" s="971"/>
      <c r="BG179" s="971"/>
      <c r="BH179" s="971"/>
      <c r="BI179" s="971"/>
      <c r="BJ179" s="971"/>
      <c r="BK179" s="971"/>
      <c r="BL179" s="971"/>
      <c r="BM179" s="971"/>
      <c r="BN179" s="971"/>
      <c r="BO179" s="971"/>
      <c r="BP179" s="971"/>
      <c r="BQ179" s="971"/>
      <c r="BR179" s="971"/>
      <c r="BS179" s="971"/>
      <c r="BT179" s="971"/>
      <c r="BU179" s="971"/>
      <c r="BV179" s="971"/>
      <c r="BW179" s="971"/>
      <c r="BX179" s="971"/>
      <c r="BY179" s="971"/>
      <c r="BZ179" s="971"/>
      <c r="CA179" s="971"/>
      <c r="CB179" s="971"/>
      <c r="CC179" s="971"/>
      <c r="CD179" s="971"/>
      <c r="CE179" s="971"/>
      <c r="CF179" s="971"/>
      <c r="CG179" s="971"/>
      <c r="CH179" s="971"/>
      <c r="CI179" s="971"/>
      <c r="CJ179" s="971"/>
      <c r="CK179" s="971"/>
      <c r="CL179" s="971"/>
      <c r="CM179" s="971"/>
      <c r="CN179" s="971"/>
      <c r="CO179" s="971"/>
      <c r="CP179" s="971"/>
      <c r="CQ179" s="971"/>
      <c r="CR179" s="971"/>
      <c r="CS179" s="971"/>
    </row>
    <row r="180" spans="1:97" s="972" customFormat="1" ht="12.75">
      <c r="A180" s="69" t="s">
        <v>945</v>
      </c>
      <c r="B180" s="82">
        <v>36465640</v>
      </c>
      <c r="C180" s="82">
        <v>12955768</v>
      </c>
      <c r="D180" s="82">
        <v>10273244</v>
      </c>
      <c r="E180" s="426">
        <v>28.172394615863045</v>
      </c>
      <c r="F180" s="82">
        <v>1363072</v>
      </c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971"/>
      <c r="AF180" s="971"/>
      <c r="AG180" s="971"/>
      <c r="AH180" s="971"/>
      <c r="AI180" s="971"/>
      <c r="AJ180" s="971"/>
      <c r="AK180" s="971"/>
      <c r="AL180" s="971"/>
      <c r="AM180" s="971"/>
      <c r="AN180" s="971"/>
      <c r="AO180" s="971"/>
      <c r="AP180" s="971"/>
      <c r="AQ180" s="971"/>
      <c r="AR180" s="971"/>
      <c r="AS180" s="971"/>
      <c r="AT180" s="971"/>
      <c r="AU180" s="971"/>
      <c r="AV180" s="971"/>
      <c r="AW180" s="971"/>
      <c r="AX180" s="971"/>
      <c r="AY180" s="971"/>
      <c r="AZ180" s="971"/>
      <c r="BA180" s="971"/>
      <c r="BB180" s="971"/>
      <c r="BC180" s="971"/>
      <c r="BD180" s="971"/>
      <c r="BE180" s="971"/>
      <c r="BF180" s="971"/>
      <c r="BG180" s="971"/>
      <c r="BH180" s="971"/>
      <c r="BI180" s="971"/>
      <c r="BJ180" s="971"/>
      <c r="BK180" s="971"/>
      <c r="BL180" s="971"/>
      <c r="BM180" s="971"/>
      <c r="BN180" s="971"/>
      <c r="BO180" s="971"/>
      <c r="BP180" s="971"/>
      <c r="BQ180" s="971"/>
      <c r="BR180" s="971"/>
      <c r="BS180" s="971"/>
      <c r="BT180" s="971"/>
      <c r="BU180" s="971"/>
      <c r="BV180" s="971"/>
      <c r="BW180" s="971"/>
      <c r="BX180" s="971"/>
      <c r="BY180" s="971"/>
      <c r="BZ180" s="971"/>
      <c r="CA180" s="971"/>
      <c r="CB180" s="971"/>
      <c r="CC180" s="971"/>
      <c r="CD180" s="971"/>
      <c r="CE180" s="971"/>
      <c r="CF180" s="971"/>
      <c r="CG180" s="971"/>
      <c r="CH180" s="971"/>
      <c r="CI180" s="971"/>
      <c r="CJ180" s="971"/>
      <c r="CK180" s="971"/>
      <c r="CL180" s="971"/>
      <c r="CM180" s="971"/>
      <c r="CN180" s="971"/>
      <c r="CO180" s="971"/>
      <c r="CP180" s="971"/>
      <c r="CQ180" s="971"/>
      <c r="CR180" s="971"/>
      <c r="CS180" s="971"/>
    </row>
    <row r="181" spans="1:97" s="972" customFormat="1" ht="25.5">
      <c r="A181" s="423" t="s">
        <v>957</v>
      </c>
      <c r="B181" s="82"/>
      <c r="C181" s="82"/>
      <c r="D181" s="82"/>
      <c r="E181" s="426"/>
      <c r="F181" s="82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971"/>
      <c r="AF181" s="971"/>
      <c r="AG181" s="971"/>
      <c r="AH181" s="971"/>
      <c r="AI181" s="971"/>
      <c r="AJ181" s="971"/>
      <c r="AK181" s="971"/>
      <c r="AL181" s="971"/>
      <c r="AM181" s="971"/>
      <c r="AN181" s="971"/>
      <c r="AO181" s="971"/>
      <c r="AP181" s="971"/>
      <c r="AQ181" s="971"/>
      <c r="AR181" s="971"/>
      <c r="AS181" s="971"/>
      <c r="AT181" s="971"/>
      <c r="AU181" s="971"/>
      <c r="AV181" s="971"/>
      <c r="AW181" s="971"/>
      <c r="AX181" s="971"/>
      <c r="AY181" s="971"/>
      <c r="AZ181" s="971"/>
      <c r="BA181" s="971"/>
      <c r="BB181" s="971"/>
      <c r="BC181" s="971"/>
      <c r="BD181" s="971"/>
      <c r="BE181" s="971"/>
      <c r="BF181" s="971"/>
      <c r="BG181" s="971"/>
      <c r="BH181" s="971"/>
      <c r="BI181" s="971"/>
      <c r="BJ181" s="971"/>
      <c r="BK181" s="971"/>
      <c r="BL181" s="971"/>
      <c r="BM181" s="971"/>
      <c r="BN181" s="971"/>
      <c r="BO181" s="971"/>
      <c r="BP181" s="971"/>
      <c r="BQ181" s="971"/>
      <c r="BR181" s="971"/>
      <c r="BS181" s="971"/>
      <c r="BT181" s="971"/>
      <c r="BU181" s="971"/>
      <c r="BV181" s="971"/>
      <c r="BW181" s="971"/>
      <c r="BX181" s="971"/>
      <c r="BY181" s="971"/>
      <c r="BZ181" s="971"/>
      <c r="CA181" s="971"/>
      <c r="CB181" s="971"/>
      <c r="CC181" s="971"/>
      <c r="CD181" s="971"/>
      <c r="CE181" s="971"/>
      <c r="CF181" s="971"/>
      <c r="CG181" s="971"/>
      <c r="CH181" s="971"/>
      <c r="CI181" s="971"/>
      <c r="CJ181" s="971"/>
      <c r="CK181" s="971"/>
      <c r="CL181" s="971"/>
      <c r="CM181" s="971"/>
      <c r="CN181" s="971"/>
      <c r="CO181" s="971"/>
      <c r="CP181" s="971"/>
      <c r="CQ181" s="971"/>
      <c r="CR181" s="971"/>
      <c r="CS181" s="971"/>
    </row>
    <row r="182" spans="1:97" s="973" customFormat="1" ht="12.75">
      <c r="A182" s="69" t="s">
        <v>938</v>
      </c>
      <c r="B182" s="82">
        <v>1600819</v>
      </c>
      <c r="C182" s="82">
        <v>1065812</v>
      </c>
      <c r="D182" s="82">
        <v>1065812</v>
      </c>
      <c r="E182" s="426">
        <v>66.57916978746505</v>
      </c>
      <c r="F182" s="82">
        <v>500994</v>
      </c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971"/>
      <c r="AF182" s="971"/>
      <c r="AG182" s="971"/>
      <c r="AH182" s="971"/>
      <c r="AI182" s="971"/>
      <c r="AJ182" s="971"/>
      <c r="AK182" s="971"/>
      <c r="AL182" s="971"/>
      <c r="AM182" s="971"/>
      <c r="AN182" s="971"/>
      <c r="AO182" s="971"/>
      <c r="AP182" s="971"/>
      <c r="AQ182" s="971"/>
      <c r="AR182" s="971"/>
      <c r="AS182" s="971"/>
      <c r="AT182" s="971"/>
      <c r="AU182" s="971"/>
      <c r="AV182" s="971"/>
      <c r="AW182" s="971"/>
      <c r="AX182" s="971"/>
      <c r="AY182" s="971"/>
      <c r="AZ182" s="971"/>
      <c r="BA182" s="971"/>
      <c r="BB182" s="971"/>
      <c r="BC182" s="971"/>
      <c r="BD182" s="971"/>
      <c r="BE182" s="971"/>
      <c r="BF182" s="971"/>
      <c r="BG182" s="971"/>
      <c r="BH182" s="971"/>
      <c r="BI182" s="971"/>
      <c r="BJ182" s="971"/>
      <c r="BK182" s="971"/>
      <c r="BL182" s="971"/>
      <c r="BM182" s="971"/>
      <c r="BN182" s="971"/>
      <c r="BO182" s="971"/>
      <c r="BP182" s="971"/>
      <c r="BQ182" s="971"/>
      <c r="BR182" s="971"/>
      <c r="BS182" s="971"/>
      <c r="BT182" s="971"/>
      <c r="BU182" s="971"/>
      <c r="BV182" s="971"/>
      <c r="BW182" s="971"/>
      <c r="BX182" s="971"/>
      <c r="BY182" s="971"/>
      <c r="BZ182" s="971"/>
      <c r="CA182" s="971"/>
      <c r="CB182" s="971"/>
      <c r="CC182" s="971"/>
      <c r="CD182" s="971"/>
      <c r="CE182" s="971"/>
      <c r="CF182" s="971"/>
      <c r="CG182" s="971"/>
      <c r="CH182" s="971"/>
      <c r="CI182" s="971"/>
      <c r="CJ182" s="971"/>
      <c r="CK182" s="971"/>
      <c r="CL182" s="971"/>
      <c r="CM182" s="971"/>
      <c r="CN182" s="971"/>
      <c r="CO182" s="971"/>
      <c r="CP182" s="971"/>
      <c r="CQ182" s="971"/>
      <c r="CR182" s="971"/>
      <c r="CS182" s="971"/>
    </row>
    <row r="183" spans="1:97" s="973" customFormat="1" ht="12.75">
      <c r="A183" s="69" t="s">
        <v>939</v>
      </c>
      <c r="B183" s="82">
        <v>1600819</v>
      </c>
      <c r="C183" s="82">
        <v>1065812</v>
      </c>
      <c r="D183" s="82">
        <v>1065812</v>
      </c>
      <c r="E183" s="426">
        <v>66.57916978746505</v>
      </c>
      <c r="F183" s="82">
        <v>500994</v>
      </c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971"/>
      <c r="AF183" s="971"/>
      <c r="AG183" s="971"/>
      <c r="AH183" s="971"/>
      <c r="AI183" s="971"/>
      <c r="AJ183" s="971"/>
      <c r="AK183" s="971"/>
      <c r="AL183" s="971"/>
      <c r="AM183" s="971"/>
      <c r="AN183" s="971"/>
      <c r="AO183" s="971"/>
      <c r="AP183" s="971"/>
      <c r="AQ183" s="971"/>
      <c r="AR183" s="971"/>
      <c r="AS183" s="971"/>
      <c r="AT183" s="971"/>
      <c r="AU183" s="971"/>
      <c r="AV183" s="971"/>
      <c r="AW183" s="971"/>
      <c r="AX183" s="971"/>
      <c r="AY183" s="971"/>
      <c r="AZ183" s="971"/>
      <c r="BA183" s="971"/>
      <c r="BB183" s="971"/>
      <c r="BC183" s="971"/>
      <c r="BD183" s="971"/>
      <c r="BE183" s="971"/>
      <c r="BF183" s="971"/>
      <c r="BG183" s="971"/>
      <c r="BH183" s="971"/>
      <c r="BI183" s="971"/>
      <c r="BJ183" s="971"/>
      <c r="BK183" s="971"/>
      <c r="BL183" s="971"/>
      <c r="BM183" s="971"/>
      <c r="BN183" s="971"/>
      <c r="BO183" s="971"/>
      <c r="BP183" s="971"/>
      <c r="BQ183" s="971"/>
      <c r="BR183" s="971"/>
      <c r="BS183" s="971"/>
      <c r="BT183" s="971"/>
      <c r="BU183" s="971"/>
      <c r="BV183" s="971"/>
      <c r="BW183" s="971"/>
      <c r="BX183" s="971"/>
      <c r="BY183" s="971"/>
      <c r="BZ183" s="971"/>
      <c r="CA183" s="971"/>
      <c r="CB183" s="971"/>
      <c r="CC183" s="971"/>
      <c r="CD183" s="971"/>
      <c r="CE183" s="971"/>
      <c r="CF183" s="971"/>
      <c r="CG183" s="971"/>
      <c r="CH183" s="971"/>
      <c r="CI183" s="971"/>
      <c r="CJ183" s="971"/>
      <c r="CK183" s="971"/>
      <c r="CL183" s="971"/>
      <c r="CM183" s="971"/>
      <c r="CN183" s="971"/>
      <c r="CO183" s="971"/>
      <c r="CP183" s="971"/>
      <c r="CQ183" s="971"/>
      <c r="CR183" s="971"/>
      <c r="CS183" s="971"/>
    </row>
    <row r="184" spans="1:97" s="973" customFormat="1" ht="12.75">
      <c r="A184" s="69" t="s">
        <v>942</v>
      </c>
      <c r="B184" s="82">
        <v>1600819</v>
      </c>
      <c r="C184" s="82">
        <v>1065812</v>
      </c>
      <c r="D184" s="82">
        <v>589390</v>
      </c>
      <c r="E184" s="426">
        <v>36.81802877152258</v>
      </c>
      <c r="F184" s="82">
        <v>283797</v>
      </c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971"/>
      <c r="AF184" s="971"/>
      <c r="AG184" s="971"/>
      <c r="AH184" s="971"/>
      <c r="AI184" s="971"/>
      <c r="AJ184" s="971"/>
      <c r="AK184" s="971"/>
      <c r="AL184" s="971"/>
      <c r="AM184" s="971"/>
      <c r="AN184" s="971"/>
      <c r="AO184" s="971"/>
      <c r="AP184" s="971"/>
      <c r="AQ184" s="971"/>
      <c r="AR184" s="971"/>
      <c r="AS184" s="971"/>
      <c r="AT184" s="971"/>
      <c r="AU184" s="971"/>
      <c r="AV184" s="971"/>
      <c r="AW184" s="971"/>
      <c r="AX184" s="971"/>
      <c r="AY184" s="971"/>
      <c r="AZ184" s="971"/>
      <c r="BA184" s="971"/>
      <c r="BB184" s="971"/>
      <c r="BC184" s="971"/>
      <c r="BD184" s="971"/>
      <c r="BE184" s="971"/>
      <c r="BF184" s="971"/>
      <c r="BG184" s="971"/>
      <c r="BH184" s="971"/>
      <c r="BI184" s="971"/>
      <c r="BJ184" s="971"/>
      <c r="BK184" s="971"/>
      <c r="BL184" s="971"/>
      <c r="BM184" s="971"/>
      <c r="BN184" s="971"/>
      <c r="BO184" s="971"/>
      <c r="BP184" s="971"/>
      <c r="BQ184" s="971"/>
      <c r="BR184" s="971"/>
      <c r="BS184" s="971"/>
      <c r="BT184" s="971"/>
      <c r="BU184" s="971"/>
      <c r="BV184" s="971"/>
      <c r="BW184" s="971"/>
      <c r="BX184" s="971"/>
      <c r="BY184" s="971"/>
      <c r="BZ184" s="971"/>
      <c r="CA184" s="971"/>
      <c r="CB184" s="971"/>
      <c r="CC184" s="971"/>
      <c r="CD184" s="971"/>
      <c r="CE184" s="971"/>
      <c r="CF184" s="971"/>
      <c r="CG184" s="971"/>
      <c r="CH184" s="971"/>
      <c r="CI184" s="971"/>
      <c r="CJ184" s="971"/>
      <c r="CK184" s="971"/>
      <c r="CL184" s="971"/>
      <c r="CM184" s="971"/>
      <c r="CN184" s="971"/>
      <c r="CO184" s="971"/>
      <c r="CP184" s="971"/>
      <c r="CQ184" s="971"/>
      <c r="CR184" s="971"/>
      <c r="CS184" s="971"/>
    </row>
    <row r="185" spans="1:97" s="972" customFormat="1" ht="12.75">
      <c r="A185" s="69" t="s">
        <v>949</v>
      </c>
      <c r="B185" s="82">
        <v>1600819</v>
      </c>
      <c r="C185" s="82">
        <v>1065812</v>
      </c>
      <c r="D185" s="82">
        <v>589390</v>
      </c>
      <c r="E185" s="426">
        <v>36.81802877152258</v>
      </c>
      <c r="F185" s="82">
        <v>283797</v>
      </c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971"/>
      <c r="AF185" s="971"/>
      <c r="AG185" s="971"/>
      <c r="AH185" s="971"/>
      <c r="AI185" s="971"/>
      <c r="AJ185" s="971"/>
      <c r="AK185" s="971"/>
      <c r="AL185" s="971"/>
      <c r="AM185" s="971"/>
      <c r="AN185" s="971"/>
      <c r="AO185" s="971"/>
      <c r="AP185" s="971"/>
      <c r="AQ185" s="971"/>
      <c r="AR185" s="971"/>
      <c r="AS185" s="971"/>
      <c r="AT185" s="971"/>
      <c r="AU185" s="971"/>
      <c r="AV185" s="971"/>
      <c r="AW185" s="971"/>
      <c r="AX185" s="971"/>
      <c r="AY185" s="971"/>
      <c r="AZ185" s="971"/>
      <c r="BA185" s="971"/>
      <c r="BB185" s="971"/>
      <c r="BC185" s="971"/>
      <c r="BD185" s="971"/>
      <c r="BE185" s="971"/>
      <c r="BF185" s="971"/>
      <c r="BG185" s="971"/>
      <c r="BH185" s="971"/>
      <c r="BI185" s="971"/>
      <c r="BJ185" s="971"/>
      <c r="BK185" s="971"/>
      <c r="BL185" s="971"/>
      <c r="BM185" s="971"/>
      <c r="BN185" s="971"/>
      <c r="BO185" s="971"/>
      <c r="BP185" s="971"/>
      <c r="BQ185" s="971"/>
      <c r="BR185" s="971"/>
      <c r="BS185" s="971"/>
      <c r="BT185" s="971"/>
      <c r="BU185" s="971"/>
      <c r="BV185" s="971"/>
      <c r="BW185" s="971"/>
      <c r="BX185" s="971"/>
      <c r="BY185" s="971"/>
      <c r="BZ185" s="971"/>
      <c r="CA185" s="971"/>
      <c r="CB185" s="971"/>
      <c r="CC185" s="971"/>
      <c r="CD185" s="971"/>
      <c r="CE185" s="971"/>
      <c r="CF185" s="971"/>
      <c r="CG185" s="971"/>
      <c r="CH185" s="971"/>
      <c r="CI185" s="971"/>
      <c r="CJ185" s="971"/>
      <c r="CK185" s="971"/>
      <c r="CL185" s="971"/>
      <c r="CM185" s="971"/>
      <c r="CN185" s="971"/>
      <c r="CO185" s="971"/>
      <c r="CP185" s="971"/>
      <c r="CQ185" s="971"/>
      <c r="CR185" s="971"/>
      <c r="CS185" s="971"/>
    </row>
    <row r="186" spans="1:97" s="972" customFormat="1" ht="12.75">
      <c r="A186" s="69" t="s">
        <v>951</v>
      </c>
      <c r="B186" s="82">
        <v>1600819</v>
      </c>
      <c r="C186" s="82">
        <v>1065812</v>
      </c>
      <c r="D186" s="82">
        <v>589390</v>
      </c>
      <c r="E186" s="426">
        <v>36.81802877152258</v>
      </c>
      <c r="F186" s="82">
        <v>283797</v>
      </c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971"/>
      <c r="AF186" s="971"/>
      <c r="AG186" s="971"/>
      <c r="AH186" s="971"/>
      <c r="AI186" s="971"/>
      <c r="AJ186" s="971"/>
      <c r="AK186" s="971"/>
      <c r="AL186" s="971"/>
      <c r="AM186" s="971"/>
      <c r="AN186" s="971"/>
      <c r="AO186" s="971"/>
      <c r="AP186" s="971"/>
      <c r="AQ186" s="971"/>
      <c r="AR186" s="971"/>
      <c r="AS186" s="971"/>
      <c r="AT186" s="971"/>
      <c r="AU186" s="971"/>
      <c r="AV186" s="971"/>
      <c r="AW186" s="971"/>
      <c r="AX186" s="971"/>
      <c r="AY186" s="971"/>
      <c r="AZ186" s="971"/>
      <c r="BA186" s="971"/>
      <c r="BB186" s="971"/>
      <c r="BC186" s="971"/>
      <c r="BD186" s="971"/>
      <c r="BE186" s="971"/>
      <c r="BF186" s="971"/>
      <c r="BG186" s="971"/>
      <c r="BH186" s="971"/>
      <c r="BI186" s="971"/>
      <c r="BJ186" s="971"/>
      <c r="BK186" s="971"/>
      <c r="BL186" s="971"/>
      <c r="BM186" s="971"/>
      <c r="BN186" s="971"/>
      <c r="BO186" s="971"/>
      <c r="BP186" s="971"/>
      <c r="BQ186" s="971"/>
      <c r="BR186" s="971"/>
      <c r="BS186" s="971"/>
      <c r="BT186" s="971"/>
      <c r="BU186" s="971"/>
      <c r="BV186" s="971"/>
      <c r="BW186" s="971"/>
      <c r="BX186" s="971"/>
      <c r="BY186" s="971"/>
      <c r="BZ186" s="971"/>
      <c r="CA186" s="971"/>
      <c r="CB186" s="971"/>
      <c r="CC186" s="971"/>
      <c r="CD186" s="971"/>
      <c r="CE186" s="971"/>
      <c r="CF186" s="971"/>
      <c r="CG186" s="971"/>
      <c r="CH186" s="971"/>
      <c r="CI186" s="971"/>
      <c r="CJ186" s="971"/>
      <c r="CK186" s="971"/>
      <c r="CL186" s="971"/>
      <c r="CM186" s="971"/>
      <c r="CN186" s="971"/>
      <c r="CO186" s="971"/>
      <c r="CP186" s="971"/>
      <c r="CQ186" s="971"/>
      <c r="CR186" s="971"/>
      <c r="CS186" s="971"/>
    </row>
    <row r="187" spans="1:6" ht="12.75">
      <c r="A187" s="73" t="s">
        <v>971</v>
      </c>
      <c r="B187" s="422"/>
      <c r="C187" s="422"/>
      <c r="D187" s="422"/>
      <c r="E187" s="977"/>
      <c r="F187" s="82"/>
    </row>
    <row r="188" spans="1:97" s="954" customFormat="1" ht="12.75">
      <c r="A188" s="73" t="s">
        <v>961</v>
      </c>
      <c r="B188" s="82"/>
      <c r="C188" s="82"/>
      <c r="D188" s="82"/>
      <c r="E188" s="426"/>
      <c r="F188" s="82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953"/>
      <c r="AF188" s="953"/>
      <c r="AG188" s="953"/>
      <c r="AH188" s="953"/>
      <c r="AI188" s="953"/>
      <c r="AJ188" s="953"/>
      <c r="AK188" s="953"/>
      <c r="AL188" s="953"/>
      <c r="AM188" s="953"/>
      <c r="AN188" s="953"/>
      <c r="AO188" s="953"/>
      <c r="AP188" s="953"/>
      <c r="AQ188" s="953"/>
      <c r="AR188" s="953"/>
      <c r="AS188" s="953"/>
      <c r="AT188" s="953"/>
      <c r="AU188" s="953"/>
      <c r="AV188" s="953"/>
      <c r="AW188" s="953"/>
      <c r="AX188" s="953"/>
      <c r="AY188" s="953"/>
      <c r="AZ188" s="953"/>
      <c r="BA188" s="953"/>
      <c r="BB188" s="953"/>
      <c r="BC188" s="953"/>
      <c r="BD188" s="953"/>
      <c r="BE188" s="953"/>
      <c r="BF188" s="953"/>
      <c r="BG188" s="953"/>
      <c r="BH188" s="953"/>
      <c r="BI188" s="953"/>
      <c r="BJ188" s="953"/>
      <c r="BK188" s="953"/>
      <c r="BL188" s="953"/>
      <c r="BM188" s="953"/>
      <c r="BN188" s="953"/>
      <c r="BO188" s="953"/>
      <c r="BP188" s="953"/>
      <c r="BQ188" s="953"/>
      <c r="BR188" s="953"/>
      <c r="BS188" s="953"/>
      <c r="BT188" s="953"/>
      <c r="BU188" s="953"/>
      <c r="BV188" s="953"/>
      <c r="BW188" s="953"/>
      <c r="BX188" s="953"/>
      <c r="BY188" s="953"/>
      <c r="BZ188" s="953"/>
      <c r="CA188" s="953"/>
      <c r="CB188" s="953"/>
      <c r="CC188" s="953"/>
      <c r="CD188" s="953"/>
      <c r="CE188" s="953"/>
      <c r="CF188" s="953"/>
      <c r="CG188" s="953"/>
      <c r="CH188" s="953"/>
      <c r="CI188" s="953"/>
      <c r="CJ188" s="953"/>
      <c r="CK188" s="953"/>
      <c r="CL188" s="953"/>
      <c r="CM188" s="953"/>
      <c r="CN188" s="953"/>
      <c r="CO188" s="953"/>
      <c r="CP188" s="953"/>
      <c r="CQ188" s="953"/>
      <c r="CR188" s="953"/>
      <c r="CS188" s="953"/>
    </row>
    <row r="189" spans="1:97" s="968" customFormat="1" ht="12.75">
      <c r="A189" s="72" t="s">
        <v>938</v>
      </c>
      <c r="B189" s="82">
        <v>261126</v>
      </c>
      <c r="C189" s="82">
        <v>261126</v>
      </c>
      <c r="D189" s="82">
        <v>31998</v>
      </c>
      <c r="E189" s="426">
        <v>12.253854461064774</v>
      </c>
      <c r="F189" s="82">
        <v>0</v>
      </c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953"/>
      <c r="AF189" s="953"/>
      <c r="AG189" s="953"/>
      <c r="AH189" s="953"/>
      <c r="AI189" s="953"/>
      <c r="AJ189" s="953"/>
      <c r="AK189" s="953"/>
      <c r="AL189" s="953"/>
      <c r="AM189" s="953"/>
      <c r="AN189" s="953"/>
      <c r="AO189" s="953"/>
      <c r="AP189" s="953"/>
      <c r="AQ189" s="953"/>
      <c r="AR189" s="953"/>
      <c r="AS189" s="953"/>
      <c r="AT189" s="953"/>
      <c r="AU189" s="953"/>
      <c r="AV189" s="953"/>
      <c r="AW189" s="953"/>
      <c r="AX189" s="953"/>
      <c r="AY189" s="953"/>
      <c r="AZ189" s="953"/>
      <c r="BA189" s="953"/>
      <c r="BB189" s="953"/>
      <c r="BC189" s="953"/>
      <c r="BD189" s="953"/>
      <c r="BE189" s="953"/>
      <c r="BF189" s="953"/>
      <c r="BG189" s="953"/>
      <c r="BH189" s="953"/>
      <c r="BI189" s="953"/>
      <c r="BJ189" s="953"/>
      <c r="BK189" s="953"/>
      <c r="BL189" s="953"/>
      <c r="BM189" s="953"/>
      <c r="BN189" s="953"/>
      <c r="BO189" s="953"/>
      <c r="BP189" s="953"/>
      <c r="BQ189" s="953"/>
      <c r="BR189" s="953"/>
      <c r="BS189" s="953"/>
      <c r="BT189" s="953"/>
      <c r="BU189" s="953"/>
      <c r="BV189" s="953"/>
      <c r="BW189" s="953"/>
      <c r="BX189" s="953"/>
      <c r="BY189" s="953"/>
      <c r="BZ189" s="953"/>
      <c r="CA189" s="953"/>
      <c r="CB189" s="953"/>
      <c r="CC189" s="953"/>
      <c r="CD189" s="953"/>
      <c r="CE189" s="953"/>
      <c r="CF189" s="953"/>
      <c r="CG189" s="953"/>
      <c r="CH189" s="953"/>
      <c r="CI189" s="953"/>
      <c r="CJ189" s="953"/>
      <c r="CK189" s="953"/>
      <c r="CL189" s="953"/>
      <c r="CM189" s="953"/>
      <c r="CN189" s="953"/>
      <c r="CO189" s="953"/>
      <c r="CP189" s="953"/>
      <c r="CQ189" s="953"/>
      <c r="CR189" s="953"/>
      <c r="CS189" s="953"/>
    </row>
    <row r="190" spans="1:97" s="968" customFormat="1" ht="12.75">
      <c r="A190" s="72" t="s">
        <v>941</v>
      </c>
      <c r="B190" s="82">
        <v>261126</v>
      </c>
      <c r="C190" s="82">
        <v>261126</v>
      </c>
      <c r="D190" s="82">
        <v>31998</v>
      </c>
      <c r="E190" s="426">
        <v>12.253854461064774</v>
      </c>
      <c r="F190" s="82">
        <v>0</v>
      </c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953"/>
      <c r="AF190" s="953"/>
      <c r="AG190" s="953"/>
      <c r="AH190" s="953"/>
      <c r="AI190" s="953"/>
      <c r="AJ190" s="953"/>
      <c r="AK190" s="953"/>
      <c r="AL190" s="953"/>
      <c r="AM190" s="953"/>
      <c r="AN190" s="953"/>
      <c r="AO190" s="953"/>
      <c r="AP190" s="953"/>
      <c r="AQ190" s="953"/>
      <c r="AR190" s="953"/>
      <c r="AS190" s="953"/>
      <c r="AT190" s="953"/>
      <c r="AU190" s="953"/>
      <c r="AV190" s="953"/>
      <c r="AW190" s="953"/>
      <c r="AX190" s="953"/>
      <c r="AY190" s="953"/>
      <c r="AZ190" s="953"/>
      <c r="BA190" s="953"/>
      <c r="BB190" s="953"/>
      <c r="BC190" s="953"/>
      <c r="BD190" s="953"/>
      <c r="BE190" s="953"/>
      <c r="BF190" s="953"/>
      <c r="BG190" s="953"/>
      <c r="BH190" s="953"/>
      <c r="BI190" s="953"/>
      <c r="BJ190" s="953"/>
      <c r="BK190" s="953"/>
      <c r="BL190" s="953"/>
      <c r="BM190" s="953"/>
      <c r="BN190" s="953"/>
      <c r="BO190" s="953"/>
      <c r="BP190" s="953"/>
      <c r="BQ190" s="953"/>
      <c r="BR190" s="953"/>
      <c r="BS190" s="953"/>
      <c r="BT190" s="953"/>
      <c r="BU190" s="953"/>
      <c r="BV190" s="953"/>
      <c r="BW190" s="953"/>
      <c r="BX190" s="953"/>
      <c r="BY190" s="953"/>
      <c r="BZ190" s="953"/>
      <c r="CA190" s="953"/>
      <c r="CB190" s="953"/>
      <c r="CC190" s="953"/>
      <c r="CD190" s="953"/>
      <c r="CE190" s="953"/>
      <c r="CF190" s="953"/>
      <c r="CG190" s="953"/>
      <c r="CH190" s="953"/>
      <c r="CI190" s="953"/>
      <c r="CJ190" s="953"/>
      <c r="CK190" s="953"/>
      <c r="CL190" s="953"/>
      <c r="CM190" s="953"/>
      <c r="CN190" s="953"/>
      <c r="CO190" s="953"/>
      <c r="CP190" s="953"/>
      <c r="CQ190" s="953"/>
      <c r="CR190" s="953"/>
      <c r="CS190" s="953"/>
    </row>
    <row r="191" spans="1:97" s="968" customFormat="1" ht="12.75">
      <c r="A191" s="72" t="s">
        <v>942</v>
      </c>
      <c r="B191" s="82">
        <v>261126</v>
      </c>
      <c r="C191" s="82">
        <v>261126</v>
      </c>
      <c r="D191" s="82">
        <v>31998</v>
      </c>
      <c r="E191" s="426">
        <v>12.253854461064774</v>
      </c>
      <c r="F191" s="82">
        <v>0</v>
      </c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953"/>
      <c r="AF191" s="953"/>
      <c r="AG191" s="953"/>
      <c r="AH191" s="953"/>
      <c r="AI191" s="953"/>
      <c r="AJ191" s="953"/>
      <c r="AK191" s="953"/>
      <c r="AL191" s="953"/>
      <c r="AM191" s="953"/>
      <c r="AN191" s="953"/>
      <c r="AO191" s="953"/>
      <c r="AP191" s="953"/>
      <c r="AQ191" s="953"/>
      <c r="AR191" s="953"/>
      <c r="AS191" s="953"/>
      <c r="AT191" s="953"/>
      <c r="AU191" s="953"/>
      <c r="AV191" s="953"/>
      <c r="AW191" s="953"/>
      <c r="AX191" s="953"/>
      <c r="AY191" s="953"/>
      <c r="AZ191" s="953"/>
      <c r="BA191" s="953"/>
      <c r="BB191" s="953"/>
      <c r="BC191" s="953"/>
      <c r="BD191" s="953"/>
      <c r="BE191" s="953"/>
      <c r="BF191" s="953"/>
      <c r="BG191" s="953"/>
      <c r="BH191" s="953"/>
      <c r="BI191" s="953"/>
      <c r="BJ191" s="953"/>
      <c r="BK191" s="953"/>
      <c r="BL191" s="953"/>
      <c r="BM191" s="953"/>
      <c r="BN191" s="953"/>
      <c r="BO191" s="953"/>
      <c r="BP191" s="953"/>
      <c r="BQ191" s="953"/>
      <c r="BR191" s="953"/>
      <c r="BS191" s="953"/>
      <c r="BT191" s="953"/>
      <c r="BU191" s="953"/>
      <c r="BV191" s="953"/>
      <c r="BW191" s="953"/>
      <c r="BX191" s="953"/>
      <c r="BY191" s="953"/>
      <c r="BZ191" s="953"/>
      <c r="CA191" s="953"/>
      <c r="CB191" s="953"/>
      <c r="CC191" s="953"/>
      <c r="CD191" s="953"/>
      <c r="CE191" s="953"/>
      <c r="CF191" s="953"/>
      <c r="CG191" s="953"/>
      <c r="CH191" s="953"/>
      <c r="CI191" s="953"/>
      <c r="CJ191" s="953"/>
      <c r="CK191" s="953"/>
      <c r="CL191" s="953"/>
      <c r="CM191" s="953"/>
      <c r="CN191" s="953"/>
      <c r="CO191" s="953"/>
      <c r="CP191" s="953"/>
      <c r="CQ191" s="953"/>
      <c r="CR191" s="953"/>
      <c r="CS191" s="953"/>
    </row>
    <row r="192" spans="1:97" s="969" customFormat="1" ht="12.75">
      <c r="A192" s="72" t="s">
        <v>943</v>
      </c>
      <c r="B192" s="82">
        <v>98810</v>
      </c>
      <c r="C192" s="82">
        <v>98810</v>
      </c>
      <c r="D192" s="82">
        <v>31998</v>
      </c>
      <c r="E192" s="426">
        <v>32.38336200789394</v>
      </c>
      <c r="F192" s="82">
        <v>0</v>
      </c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953"/>
      <c r="AF192" s="953"/>
      <c r="AG192" s="953"/>
      <c r="AH192" s="953"/>
      <c r="AI192" s="953"/>
      <c r="AJ192" s="953"/>
      <c r="AK192" s="953"/>
      <c r="AL192" s="953"/>
      <c r="AM192" s="953"/>
      <c r="AN192" s="953"/>
      <c r="AO192" s="953"/>
      <c r="AP192" s="953"/>
      <c r="AQ192" s="953"/>
      <c r="AR192" s="953"/>
      <c r="AS192" s="953"/>
      <c r="AT192" s="953"/>
      <c r="AU192" s="953"/>
      <c r="AV192" s="953"/>
      <c r="AW192" s="953"/>
      <c r="AX192" s="953"/>
      <c r="AY192" s="953"/>
      <c r="AZ192" s="953"/>
      <c r="BA192" s="953"/>
      <c r="BB192" s="953"/>
      <c r="BC192" s="953"/>
      <c r="BD192" s="953"/>
      <c r="BE192" s="953"/>
      <c r="BF192" s="953"/>
      <c r="BG192" s="953"/>
      <c r="BH192" s="953"/>
      <c r="BI192" s="953"/>
      <c r="BJ192" s="953"/>
      <c r="BK192" s="953"/>
      <c r="BL192" s="953"/>
      <c r="BM192" s="953"/>
      <c r="BN192" s="953"/>
      <c r="BO192" s="953"/>
      <c r="BP192" s="953"/>
      <c r="BQ192" s="953"/>
      <c r="BR192" s="953"/>
      <c r="BS192" s="953"/>
      <c r="BT192" s="953"/>
      <c r="BU192" s="953"/>
      <c r="BV192" s="953"/>
      <c r="BW192" s="953"/>
      <c r="BX192" s="953"/>
      <c r="BY192" s="953"/>
      <c r="BZ192" s="953"/>
      <c r="CA192" s="953"/>
      <c r="CB192" s="953"/>
      <c r="CC192" s="953"/>
      <c r="CD192" s="953"/>
      <c r="CE192" s="953"/>
      <c r="CF192" s="953"/>
      <c r="CG192" s="953"/>
      <c r="CH192" s="953"/>
      <c r="CI192" s="953"/>
      <c r="CJ192" s="953"/>
      <c r="CK192" s="953"/>
      <c r="CL192" s="953"/>
      <c r="CM192" s="953"/>
      <c r="CN192" s="953"/>
      <c r="CO192" s="953"/>
      <c r="CP192" s="953"/>
      <c r="CQ192" s="953"/>
      <c r="CR192" s="953"/>
      <c r="CS192" s="953"/>
    </row>
    <row r="193" spans="1:97" s="969" customFormat="1" ht="12.75">
      <c r="A193" s="72" t="s">
        <v>944</v>
      </c>
      <c r="B193" s="82">
        <v>98810</v>
      </c>
      <c r="C193" s="82">
        <v>98810</v>
      </c>
      <c r="D193" s="193">
        <v>31998</v>
      </c>
      <c r="E193" s="426">
        <v>32.38336200789394</v>
      </c>
      <c r="F193" s="82">
        <v>0</v>
      </c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953"/>
      <c r="AF193" s="953"/>
      <c r="AG193" s="953"/>
      <c r="AH193" s="953"/>
      <c r="AI193" s="953"/>
      <c r="AJ193" s="953"/>
      <c r="AK193" s="953"/>
      <c r="AL193" s="953"/>
      <c r="AM193" s="953"/>
      <c r="AN193" s="953"/>
      <c r="AO193" s="953"/>
      <c r="AP193" s="953"/>
      <c r="AQ193" s="953"/>
      <c r="AR193" s="953"/>
      <c r="AS193" s="953"/>
      <c r="AT193" s="953"/>
      <c r="AU193" s="953"/>
      <c r="AV193" s="953"/>
      <c r="AW193" s="953"/>
      <c r="AX193" s="953"/>
      <c r="AY193" s="953"/>
      <c r="AZ193" s="953"/>
      <c r="BA193" s="953"/>
      <c r="BB193" s="953"/>
      <c r="BC193" s="953"/>
      <c r="BD193" s="953"/>
      <c r="BE193" s="953"/>
      <c r="BF193" s="953"/>
      <c r="BG193" s="953"/>
      <c r="BH193" s="953"/>
      <c r="BI193" s="953"/>
      <c r="BJ193" s="953"/>
      <c r="BK193" s="953"/>
      <c r="BL193" s="953"/>
      <c r="BM193" s="953"/>
      <c r="BN193" s="953"/>
      <c r="BO193" s="953"/>
      <c r="BP193" s="953"/>
      <c r="BQ193" s="953"/>
      <c r="BR193" s="953"/>
      <c r="BS193" s="953"/>
      <c r="BT193" s="953"/>
      <c r="BU193" s="953"/>
      <c r="BV193" s="953"/>
      <c r="BW193" s="953"/>
      <c r="BX193" s="953"/>
      <c r="BY193" s="953"/>
      <c r="BZ193" s="953"/>
      <c r="CA193" s="953"/>
      <c r="CB193" s="953"/>
      <c r="CC193" s="953"/>
      <c r="CD193" s="953"/>
      <c r="CE193" s="953"/>
      <c r="CF193" s="953"/>
      <c r="CG193" s="953"/>
      <c r="CH193" s="953"/>
      <c r="CI193" s="953"/>
      <c r="CJ193" s="953"/>
      <c r="CK193" s="953"/>
      <c r="CL193" s="953"/>
      <c r="CM193" s="953"/>
      <c r="CN193" s="953"/>
      <c r="CO193" s="953"/>
      <c r="CP193" s="953"/>
      <c r="CQ193" s="953"/>
      <c r="CR193" s="953"/>
      <c r="CS193" s="953"/>
    </row>
    <row r="194" spans="1:97" s="976" customFormat="1" ht="12.75">
      <c r="A194" s="69" t="s">
        <v>949</v>
      </c>
      <c r="B194" s="82">
        <v>162316</v>
      </c>
      <c r="C194" s="82">
        <v>162316</v>
      </c>
      <c r="D194" s="82">
        <v>0</v>
      </c>
      <c r="E194" s="426">
        <v>0</v>
      </c>
      <c r="F194" s="82">
        <v>0</v>
      </c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975"/>
      <c r="AF194" s="975"/>
      <c r="AG194" s="975"/>
      <c r="AH194" s="975"/>
      <c r="AI194" s="975"/>
      <c r="AJ194" s="975"/>
      <c r="AK194" s="975"/>
      <c r="AL194" s="975"/>
      <c r="AM194" s="975"/>
      <c r="AN194" s="975"/>
      <c r="AO194" s="975"/>
      <c r="AP194" s="975"/>
      <c r="AQ194" s="975"/>
      <c r="AR194" s="975"/>
      <c r="AS194" s="975"/>
      <c r="AT194" s="975"/>
      <c r="AU194" s="975"/>
      <c r="AV194" s="975"/>
      <c r="AW194" s="975"/>
      <c r="AX194" s="975"/>
      <c r="AY194" s="975"/>
      <c r="AZ194" s="975"/>
      <c r="BA194" s="975"/>
      <c r="BB194" s="975"/>
      <c r="BC194" s="975"/>
      <c r="BD194" s="975"/>
      <c r="BE194" s="975"/>
      <c r="BF194" s="975"/>
      <c r="BG194" s="975"/>
      <c r="BH194" s="975"/>
      <c r="BI194" s="975"/>
      <c r="BJ194" s="975"/>
      <c r="BK194" s="975"/>
      <c r="BL194" s="975"/>
      <c r="BM194" s="975"/>
      <c r="BN194" s="975"/>
      <c r="BO194" s="975"/>
      <c r="BP194" s="975"/>
      <c r="BQ194" s="975"/>
      <c r="BR194" s="975"/>
      <c r="BS194" s="975"/>
      <c r="BT194" s="975"/>
      <c r="BU194" s="975"/>
      <c r="BV194" s="975"/>
      <c r="BW194" s="975"/>
      <c r="BX194" s="975"/>
      <c r="BY194" s="975"/>
      <c r="BZ194" s="975"/>
      <c r="CA194" s="975"/>
      <c r="CB194" s="975"/>
      <c r="CC194" s="975"/>
      <c r="CD194" s="975"/>
      <c r="CE194" s="975"/>
      <c r="CF194" s="975"/>
      <c r="CG194" s="975"/>
      <c r="CH194" s="975"/>
      <c r="CI194" s="975"/>
      <c r="CJ194" s="975"/>
      <c r="CK194" s="975"/>
      <c r="CL194" s="975"/>
      <c r="CM194" s="975"/>
      <c r="CN194" s="975"/>
      <c r="CO194" s="975"/>
      <c r="CP194" s="975"/>
      <c r="CQ194" s="975"/>
      <c r="CR194" s="975"/>
      <c r="CS194" s="975"/>
    </row>
    <row r="195" spans="1:97" s="976" customFormat="1" ht="12.75">
      <c r="A195" s="69" t="s">
        <v>950</v>
      </c>
      <c r="B195" s="82">
        <v>162316</v>
      </c>
      <c r="C195" s="82">
        <v>162316</v>
      </c>
      <c r="D195" s="82">
        <v>0</v>
      </c>
      <c r="E195" s="426">
        <v>0</v>
      </c>
      <c r="F195" s="82">
        <v>0</v>
      </c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975"/>
      <c r="AF195" s="975"/>
      <c r="AG195" s="975"/>
      <c r="AH195" s="975"/>
      <c r="AI195" s="975"/>
      <c r="AJ195" s="975"/>
      <c r="AK195" s="975"/>
      <c r="AL195" s="975"/>
      <c r="AM195" s="975"/>
      <c r="AN195" s="975"/>
      <c r="AO195" s="975"/>
      <c r="AP195" s="975"/>
      <c r="AQ195" s="975"/>
      <c r="AR195" s="975"/>
      <c r="AS195" s="975"/>
      <c r="AT195" s="975"/>
      <c r="AU195" s="975"/>
      <c r="AV195" s="975"/>
      <c r="AW195" s="975"/>
      <c r="AX195" s="975"/>
      <c r="AY195" s="975"/>
      <c r="AZ195" s="975"/>
      <c r="BA195" s="975"/>
      <c r="BB195" s="975"/>
      <c r="BC195" s="975"/>
      <c r="BD195" s="975"/>
      <c r="BE195" s="975"/>
      <c r="BF195" s="975"/>
      <c r="BG195" s="975"/>
      <c r="BH195" s="975"/>
      <c r="BI195" s="975"/>
      <c r="BJ195" s="975"/>
      <c r="BK195" s="975"/>
      <c r="BL195" s="975"/>
      <c r="BM195" s="975"/>
      <c r="BN195" s="975"/>
      <c r="BO195" s="975"/>
      <c r="BP195" s="975"/>
      <c r="BQ195" s="975"/>
      <c r="BR195" s="975"/>
      <c r="BS195" s="975"/>
      <c r="BT195" s="975"/>
      <c r="BU195" s="975"/>
      <c r="BV195" s="975"/>
      <c r="BW195" s="975"/>
      <c r="BX195" s="975"/>
      <c r="BY195" s="975"/>
      <c r="BZ195" s="975"/>
      <c r="CA195" s="975"/>
      <c r="CB195" s="975"/>
      <c r="CC195" s="975"/>
      <c r="CD195" s="975"/>
      <c r="CE195" s="975"/>
      <c r="CF195" s="975"/>
      <c r="CG195" s="975"/>
      <c r="CH195" s="975"/>
      <c r="CI195" s="975"/>
      <c r="CJ195" s="975"/>
      <c r="CK195" s="975"/>
      <c r="CL195" s="975"/>
      <c r="CM195" s="975"/>
      <c r="CN195" s="975"/>
      <c r="CO195" s="975"/>
      <c r="CP195" s="975"/>
      <c r="CQ195" s="975"/>
      <c r="CR195" s="975"/>
      <c r="CS195" s="975"/>
    </row>
    <row r="196" spans="1:97" s="954" customFormat="1" ht="12.75">
      <c r="A196" s="73" t="s">
        <v>956</v>
      </c>
      <c r="B196" s="24"/>
      <c r="C196" s="24"/>
      <c r="D196" s="24"/>
      <c r="E196" s="967"/>
      <c r="F196" s="82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953"/>
      <c r="AF196" s="953"/>
      <c r="AG196" s="953"/>
      <c r="AH196" s="953"/>
      <c r="AI196" s="953"/>
      <c r="AJ196" s="953"/>
      <c r="AK196" s="953"/>
      <c r="AL196" s="953"/>
      <c r="AM196" s="953"/>
      <c r="AN196" s="953"/>
      <c r="AO196" s="953"/>
      <c r="AP196" s="953"/>
      <c r="AQ196" s="953"/>
      <c r="AR196" s="953"/>
      <c r="AS196" s="953"/>
      <c r="AT196" s="953"/>
      <c r="AU196" s="953"/>
      <c r="AV196" s="953"/>
      <c r="AW196" s="953"/>
      <c r="AX196" s="953"/>
      <c r="AY196" s="953"/>
      <c r="AZ196" s="953"/>
      <c r="BA196" s="953"/>
      <c r="BB196" s="953"/>
      <c r="BC196" s="953"/>
      <c r="BD196" s="953"/>
      <c r="BE196" s="953"/>
      <c r="BF196" s="953"/>
      <c r="BG196" s="953"/>
      <c r="BH196" s="953"/>
      <c r="BI196" s="953"/>
      <c r="BJ196" s="953"/>
      <c r="BK196" s="953"/>
      <c r="BL196" s="953"/>
      <c r="BM196" s="953"/>
      <c r="BN196" s="953"/>
      <c r="BO196" s="953"/>
      <c r="BP196" s="953"/>
      <c r="BQ196" s="953"/>
      <c r="BR196" s="953"/>
      <c r="BS196" s="953"/>
      <c r="BT196" s="953"/>
      <c r="BU196" s="953"/>
      <c r="BV196" s="953"/>
      <c r="BW196" s="953"/>
      <c r="BX196" s="953"/>
      <c r="BY196" s="953"/>
      <c r="BZ196" s="953"/>
      <c r="CA196" s="953"/>
      <c r="CB196" s="953"/>
      <c r="CC196" s="953"/>
      <c r="CD196" s="953"/>
      <c r="CE196" s="953"/>
      <c r="CF196" s="953"/>
      <c r="CG196" s="953"/>
      <c r="CH196" s="953"/>
      <c r="CI196" s="953"/>
      <c r="CJ196" s="953"/>
      <c r="CK196" s="953"/>
      <c r="CL196" s="953"/>
      <c r="CM196" s="953"/>
      <c r="CN196" s="953"/>
      <c r="CO196" s="953"/>
      <c r="CP196" s="953"/>
      <c r="CQ196" s="953"/>
      <c r="CR196" s="953"/>
      <c r="CS196" s="953"/>
    </row>
    <row r="197" spans="1:97" s="968" customFormat="1" ht="12.75">
      <c r="A197" s="72" t="s">
        <v>938</v>
      </c>
      <c r="B197" s="82">
        <v>37004100</v>
      </c>
      <c r="C197" s="82">
        <v>17296550</v>
      </c>
      <c r="D197" s="82">
        <v>8119657</v>
      </c>
      <c r="E197" s="426">
        <v>21.94258744301307</v>
      </c>
      <c r="F197" s="82">
        <v>1104285</v>
      </c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953"/>
      <c r="AF197" s="953"/>
      <c r="AG197" s="953"/>
      <c r="AH197" s="953"/>
      <c r="AI197" s="953"/>
      <c r="AJ197" s="953"/>
      <c r="AK197" s="953"/>
      <c r="AL197" s="953"/>
      <c r="AM197" s="953"/>
      <c r="AN197" s="953"/>
      <c r="AO197" s="953"/>
      <c r="AP197" s="953"/>
      <c r="AQ197" s="953"/>
      <c r="AR197" s="953"/>
      <c r="AS197" s="953"/>
      <c r="AT197" s="953"/>
      <c r="AU197" s="953"/>
      <c r="AV197" s="953"/>
      <c r="AW197" s="953"/>
      <c r="AX197" s="953"/>
      <c r="AY197" s="953"/>
      <c r="AZ197" s="953"/>
      <c r="BA197" s="953"/>
      <c r="BB197" s="953"/>
      <c r="BC197" s="953"/>
      <c r="BD197" s="953"/>
      <c r="BE197" s="953"/>
      <c r="BF197" s="953"/>
      <c r="BG197" s="953"/>
      <c r="BH197" s="953"/>
      <c r="BI197" s="953"/>
      <c r="BJ197" s="953"/>
      <c r="BK197" s="953"/>
      <c r="BL197" s="953"/>
      <c r="BM197" s="953"/>
      <c r="BN197" s="953"/>
      <c r="BO197" s="953"/>
      <c r="BP197" s="953"/>
      <c r="BQ197" s="953"/>
      <c r="BR197" s="953"/>
      <c r="BS197" s="953"/>
      <c r="BT197" s="953"/>
      <c r="BU197" s="953"/>
      <c r="BV197" s="953"/>
      <c r="BW197" s="953"/>
      <c r="BX197" s="953"/>
      <c r="BY197" s="953"/>
      <c r="BZ197" s="953"/>
      <c r="CA197" s="953"/>
      <c r="CB197" s="953"/>
      <c r="CC197" s="953"/>
      <c r="CD197" s="953"/>
      <c r="CE197" s="953"/>
      <c r="CF197" s="953"/>
      <c r="CG197" s="953"/>
      <c r="CH197" s="953"/>
      <c r="CI197" s="953"/>
      <c r="CJ197" s="953"/>
      <c r="CK197" s="953"/>
      <c r="CL197" s="953"/>
      <c r="CM197" s="953"/>
      <c r="CN197" s="953"/>
      <c r="CO197" s="953"/>
      <c r="CP197" s="953"/>
      <c r="CQ197" s="953"/>
      <c r="CR197" s="953"/>
      <c r="CS197" s="953"/>
    </row>
    <row r="198" spans="1:97" s="968" customFormat="1" ht="12.75">
      <c r="A198" s="72" t="s">
        <v>939</v>
      </c>
      <c r="B198" s="82">
        <v>9307640</v>
      </c>
      <c r="C198" s="82">
        <v>1846790</v>
      </c>
      <c r="D198" s="82">
        <v>1846790</v>
      </c>
      <c r="E198" s="426">
        <v>19.841656961377964</v>
      </c>
      <c r="F198" s="82">
        <v>623000</v>
      </c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953"/>
      <c r="AF198" s="953"/>
      <c r="AG198" s="953"/>
      <c r="AH198" s="953"/>
      <c r="AI198" s="953"/>
      <c r="AJ198" s="953"/>
      <c r="AK198" s="953"/>
      <c r="AL198" s="953"/>
      <c r="AM198" s="953"/>
      <c r="AN198" s="953"/>
      <c r="AO198" s="953"/>
      <c r="AP198" s="953"/>
      <c r="AQ198" s="953"/>
      <c r="AR198" s="953"/>
      <c r="AS198" s="953"/>
      <c r="AT198" s="953"/>
      <c r="AU198" s="953"/>
      <c r="AV198" s="953"/>
      <c r="AW198" s="953"/>
      <c r="AX198" s="953"/>
      <c r="AY198" s="953"/>
      <c r="AZ198" s="953"/>
      <c r="BA198" s="953"/>
      <c r="BB198" s="953"/>
      <c r="BC198" s="953"/>
      <c r="BD198" s="953"/>
      <c r="BE198" s="953"/>
      <c r="BF198" s="953"/>
      <c r="BG198" s="953"/>
      <c r="BH198" s="953"/>
      <c r="BI198" s="953"/>
      <c r="BJ198" s="953"/>
      <c r="BK198" s="953"/>
      <c r="BL198" s="953"/>
      <c r="BM198" s="953"/>
      <c r="BN198" s="953"/>
      <c r="BO198" s="953"/>
      <c r="BP198" s="953"/>
      <c r="BQ198" s="953"/>
      <c r="BR198" s="953"/>
      <c r="BS198" s="953"/>
      <c r="BT198" s="953"/>
      <c r="BU198" s="953"/>
      <c r="BV198" s="953"/>
      <c r="BW198" s="953"/>
      <c r="BX198" s="953"/>
      <c r="BY198" s="953"/>
      <c r="BZ198" s="953"/>
      <c r="CA198" s="953"/>
      <c r="CB198" s="953"/>
      <c r="CC198" s="953"/>
      <c r="CD198" s="953"/>
      <c r="CE198" s="953"/>
      <c r="CF198" s="953"/>
      <c r="CG198" s="953"/>
      <c r="CH198" s="953"/>
      <c r="CI198" s="953"/>
      <c r="CJ198" s="953"/>
      <c r="CK198" s="953"/>
      <c r="CL198" s="953"/>
      <c r="CM198" s="953"/>
      <c r="CN198" s="953"/>
      <c r="CO198" s="953"/>
      <c r="CP198" s="953"/>
      <c r="CQ198" s="953"/>
      <c r="CR198" s="953"/>
      <c r="CS198" s="953"/>
    </row>
    <row r="199" spans="1:97" s="968" customFormat="1" ht="12.75">
      <c r="A199" s="72" t="s">
        <v>941</v>
      </c>
      <c r="B199" s="82">
        <v>27696460</v>
      </c>
      <c r="C199" s="82">
        <v>15449760</v>
      </c>
      <c r="D199" s="82">
        <v>6272867</v>
      </c>
      <c r="E199" s="426">
        <v>22.648623686926054</v>
      </c>
      <c r="F199" s="82">
        <v>481285</v>
      </c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953"/>
      <c r="AF199" s="953"/>
      <c r="AG199" s="953"/>
      <c r="AH199" s="953"/>
      <c r="AI199" s="953"/>
      <c r="AJ199" s="953"/>
      <c r="AK199" s="953"/>
      <c r="AL199" s="953"/>
      <c r="AM199" s="953"/>
      <c r="AN199" s="953"/>
      <c r="AO199" s="953"/>
      <c r="AP199" s="953"/>
      <c r="AQ199" s="953"/>
      <c r="AR199" s="953"/>
      <c r="AS199" s="953"/>
      <c r="AT199" s="953"/>
      <c r="AU199" s="953"/>
      <c r="AV199" s="953"/>
      <c r="AW199" s="953"/>
      <c r="AX199" s="953"/>
      <c r="AY199" s="953"/>
      <c r="AZ199" s="953"/>
      <c r="BA199" s="953"/>
      <c r="BB199" s="953"/>
      <c r="BC199" s="953"/>
      <c r="BD199" s="953"/>
      <c r="BE199" s="953"/>
      <c r="BF199" s="953"/>
      <c r="BG199" s="953"/>
      <c r="BH199" s="953"/>
      <c r="BI199" s="953"/>
      <c r="BJ199" s="953"/>
      <c r="BK199" s="953"/>
      <c r="BL199" s="953"/>
      <c r="BM199" s="953"/>
      <c r="BN199" s="953"/>
      <c r="BO199" s="953"/>
      <c r="BP199" s="953"/>
      <c r="BQ199" s="953"/>
      <c r="BR199" s="953"/>
      <c r="BS199" s="953"/>
      <c r="BT199" s="953"/>
      <c r="BU199" s="953"/>
      <c r="BV199" s="953"/>
      <c r="BW199" s="953"/>
      <c r="BX199" s="953"/>
      <c r="BY199" s="953"/>
      <c r="BZ199" s="953"/>
      <c r="CA199" s="953"/>
      <c r="CB199" s="953"/>
      <c r="CC199" s="953"/>
      <c r="CD199" s="953"/>
      <c r="CE199" s="953"/>
      <c r="CF199" s="953"/>
      <c r="CG199" s="953"/>
      <c r="CH199" s="953"/>
      <c r="CI199" s="953"/>
      <c r="CJ199" s="953"/>
      <c r="CK199" s="953"/>
      <c r="CL199" s="953"/>
      <c r="CM199" s="953"/>
      <c r="CN199" s="953"/>
      <c r="CO199" s="953"/>
      <c r="CP199" s="953"/>
      <c r="CQ199" s="953"/>
      <c r="CR199" s="953"/>
      <c r="CS199" s="953"/>
    </row>
    <row r="200" spans="1:97" s="968" customFormat="1" ht="12.75">
      <c r="A200" s="72" t="s">
        <v>942</v>
      </c>
      <c r="B200" s="82">
        <v>29948221</v>
      </c>
      <c r="C200" s="82">
        <v>16396129</v>
      </c>
      <c r="D200" s="82">
        <v>6275744</v>
      </c>
      <c r="E200" s="426">
        <v>20.955314841572726</v>
      </c>
      <c r="F200" s="82">
        <v>857945</v>
      </c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953"/>
      <c r="AF200" s="953"/>
      <c r="AG200" s="953"/>
      <c r="AH200" s="953"/>
      <c r="AI200" s="953"/>
      <c r="AJ200" s="953"/>
      <c r="AK200" s="953"/>
      <c r="AL200" s="953"/>
      <c r="AM200" s="953"/>
      <c r="AN200" s="953"/>
      <c r="AO200" s="953"/>
      <c r="AP200" s="953"/>
      <c r="AQ200" s="953"/>
      <c r="AR200" s="953"/>
      <c r="AS200" s="953"/>
      <c r="AT200" s="953"/>
      <c r="AU200" s="953"/>
      <c r="AV200" s="953"/>
      <c r="AW200" s="953"/>
      <c r="AX200" s="953"/>
      <c r="AY200" s="953"/>
      <c r="AZ200" s="953"/>
      <c r="BA200" s="953"/>
      <c r="BB200" s="953"/>
      <c r="BC200" s="953"/>
      <c r="BD200" s="953"/>
      <c r="BE200" s="953"/>
      <c r="BF200" s="953"/>
      <c r="BG200" s="953"/>
      <c r="BH200" s="953"/>
      <c r="BI200" s="953"/>
      <c r="BJ200" s="953"/>
      <c r="BK200" s="953"/>
      <c r="BL200" s="953"/>
      <c r="BM200" s="953"/>
      <c r="BN200" s="953"/>
      <c r="BO200" s="953"/>
      <c r="BP200" s="953"/>
      <c r="BQ200" s="953"/>
      <c r="BR200" s="953"/>
      <c r="BS200" s="953"/>
      <c r="BT200" s="953"/>
      <c r="BU200" s="953"/>
      <c r="BV200" s="953"/>
      <c r="BW200" s="953"/>
      <c r="BX200" s="953"/>
      <c r="BY200" s="953"/>
      <c r="BZ200" s="953"/>
      <c r="CA200" s="953"/>
      <c r="CB200" s="953"/>
      <c r="CC200" s="953"/>
      <c r="CD200" s="953"/>
      <c r="CE200" s="953"/>
      <c r="CF200" s="953"/>
      <c r="CG200" s="953"/>
      <c r="CH200" s="953"/>
      <c r="CI200" s="953"/>
      <c r="CJ200" s="953"/>
      <c r="CK200" s="953"/>
      <c r="CL200" s="953"/>
      <c r="CM200" s="953"/>
      <c r="CN200" s="953"/>
      <c r="CO200" s="953"/>
      <c r="CP200" s="953"/>
      <c r="CQ200" s="953"/>
      <c r="CR200" s="953"/>
      <c r="CS200" s="953"/>
    </row>
    <row r="201" spans="1:97" s="969" customFormat="1" ht="12" customHeight="1">
      <c r="A201" s="72" t="s">
        <v>943</v>
      </c>
      <c r="B201" s="82">
        <v>419981</v>
      </c>
      <c r="C201" s="82">
        <v>107199</v>
      </c>
      <c r="D201" s="82">
        <v>0</v>
      </c>
      <c r="E201" s="426">
        <v>0</v>
      </c>
      <c r="F201" s="82">
        <v>0</v>
      </c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953"/>
      <c r="AF201" s="953"/>
      <c r="AG201" s="953"/>
      <c r="AH201" s="953"/>
      <c r="AI201" s="953"/>
      <c r="AJ201" s="953"/>
      <c r="AK201" s="953"/>
      <c r="AL201" s="953"/>
      <c r="AM201" s="953"/>
      <c r="AN201" s="953"/>
      <c r="AO201" s="953"/>
      <c r="AP201" s="953"/>
      <c r="AQ201" s="953"/>
      <c r="AR201" s="953"/>
      <c r="AS201" s="953"/>
      <c r="AT201" s="953"/>
      <c r="AU201" s="953"/>
      <c r="AV201" s="953"/>
      <c r="AW201" s="953"/>
      <c r="AX201" s="953"/>
      <c r="AY201" s="953"/>
      <c r="AZ201" s="953"/>
      <c r="BA201" s="953"/>
      <c r="BB201" s="953"/>
      <c r="BC201" s="953"/>
      <c r="BD201" s="953"/>
      <c r="BE201" s="953"/>
      <c r="BF201" s="953"/>
      <c r="BG201" s="953"/>
      <c r="BH201" s="953"/>
      <c r="BI201" s="953"/>
      <c r="BJ201" s="953"/>
      <c r="BK201" s="953"/>
      <c r="BL201" s="953"/>
      <c r="BM201" s="953"/>
      <c r="BN201" s="953"/>
      <c r="BO201" s="953"/>
      <c r="BP201" s="953"/>
      <c r="BQ201" s="953"/>
      <c r="BR201" s="953"/>
      <c r="BS201" s="953"/>
      <c r="BT201" s="953"/>
      <c r="BU201" s="953"/>
      <c r="BV201" s="953"/>
      <c r="BW201" s="953"/>
      <c r="BX201" s="953"/>
      <c r="BY201" s="953"/>
      <c r="BZ201" s="953"/>
      <c r="CA201" s="953"/>
      <c r="CB201" s="953"/>
      <c r="CC201" s="953"/>
      <c r="CD201" s="953"/>
      <c r="CE201" s="953"/>
      <c r="CF201" s="953"/>
      <c r="CG201" s="953"/>
      <c r="CH201" s="953"/>
      <c r="CI201" s="953"/>
      <c r="CJ201" s="953"/>
      <c r="CK201" s="953"/>
      <c r="CL201" s="953"/>
      <c r="CM201" s="953"/>
      <c r="CN201" s="953"/>
      <c r="CO201" s="953"/>
      <c r="CP201" s="953"/>
      <c r="CQ201" s="953"/>
      <c r="CR201" s="953"/>
      <c r="CS201" s="953"/>
    </row>
    <row r="202" spans="1:97" s="954" customFormat="1" ht="12.75">
      <c r="A202" s="72" t="s">
        <v>945</v>
      </c>
      <c r="B202" s="82">
        <v>419981</v>
      </c>
      <c r="C202" s="82">
        <v>107199</v>
      </c>
      <c r="D202" s="82">
        <v>0</v>
      </c>
      <c r="E202" s="426">
        <v>0</v>
      </c>
      <c r="F202" s="82">
        <v>0</v>
      </c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953"/>
      <c r="AF202" s="953"/>
      <c r="AG202" s="953"/>
      <c r="AH202" s="953"/>
      <c r="AI202" s="953"/>
      <c r="AJ202" s="953"/>
      <c r="AK202" s="953"/>
      <c r="AL202" s="953"/>
      <c r="AM202" s="953"/>
      <c r="AN202" s="953"/>
      <c r="AO202" s="953"/>
      <c r="AP202" s="953"/>
      <c r="AQ202" s="953"/>
      <c r="AR202" s="953"/>
      <c r="AS202" s="953"/>
      <c r="AT202" s="953"/>
      <c r="AU202" s="953"/>
      <c r="AV202" s="953"/>
      <c r="AW202" s="953"/>
      <c r="AX202" s="953"/>
      <c r="AY202" s="953"/>
      <c r="AZ202" s="953"/>
      <c r="BA202" s="953"/>
      <c r="BB202" s="953"/>
      <c r="BC202" s="953"/>
      <c r="BD202" s="953"/>
      <c r="BE202" s="953"/>
      <c r="BF202" s="953"/>
      <c r="BG202" s="953"/>
      <c r="BH202" s="953"/>
      <c r="BI202" s="953"/>
      <c r="BJ202" s="953"/>
      <c r="BK202" s="953"/>
      <c r="BL202" s="953"/>
      <c r="BM202" s="953"/>
      <c r="BN202" s="953"/>
      <c r="BO202" s="953"/>
      <c r="BP202" s="953"/>
      <c r="BQ202" s="953"/>
      <c r="BR202" s="953"/>
      <c r="BS202" s="953"/>
      <c r="BT202" s="953"/>
      <c r="BU202" s="953"/>
      <c r="BV202" s="953"/>
      <c r="BW202" s="953"/>
      <c r="BX202" s="953"/>
      <c r="BY202" s="953"/>
      <c r="BZ202" s="953"/>
      <c r="CA202" s="953"/>
      <c r="CB202" s="953"/>
      <c r="CC202" s="953"/>
      <c r="CD202" s="953"/>
      <c r="CE202" s="953"/>
      <c r="CF202" s="953"/>
      <c r="CG202" s="953"/>
      <c r="CH202" s="953"/>
      <c r="CI202" s="953"/>
      <c r="CJ202" s="953"/>
      <c r="CK202" s="953"/>
      <c r="CL202" s="953"/>
      <c r="CM202" s="953"/>
      <c r="CN202" s="953"/>
      <c r="CO202" s="953"/>
      <c r="CP202" s="953"/>
      <c r="CQ202" s="953"/>
      <c r="CR202" s="953"/>
      <c r="CS202" s="953"/>
    </row>
    <row r="203" spans="1:97" s="954" customFormat="1" ht="12.75">
      <c r="A203" s="72" t="s">
        <v>949</v>
      </c>
      <c r="B203" s="82">
        <v>29528240</v>
      </c>
      <c r="C203" s="82">
        <v>16288930</v>
      </c>
      <c r="D203" s="82">
        <v>6275744</v>
      </c>
      <c r="E203" s="426">
        <v>21.253362882447448</v>
      </c>
      <c r="F203" s="82">
        <v>857945</v>
      </c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953"/>
      <c r="AF203" s="953"/>
      <c r="AG203" s="953"/>
      <c r="AH203" s="953"/>
      <c r="AI203" s="953"/>
      <c r="AJ203" s="953"/>
      <c r="AK203" s="953"/>
      <c r="AL203" s="953"/>
      <c r="AM203" s="953"/>
      <c r="AN203" s="953"/>
      <c r="AO203" s="953"/>
      <c r="AP203" s="953"/>
      <c r="AQ203" s="953"/>
      <c r="AR203" s="953"/>
      <c r="AS203" s="953"/>
      <c r="AT203" s="953"/>
      <c r="AU203" s="953"/>
      <c r="AV203" s="953"/>
      <c r="AW203" s="953"/>
      <c r="AX203" s="953"/>
      <c r="AY203" s="953"/>
      <c r="AZ203" s="953"/>
      <c r="BA203" s="953"/>
      <c r="BB203" s="953"/>
      <c r="BC203" s="953"/>
      <c r="BD203" s="953"/>
      <c r="BE203" s="953"/>
      <c r="BF203" s="953"/>
      <c r="BG203" s="953"/>
      <c r="BH203" s="953"/>
      <c r="BI203" s="953"/>
      <c r="BJ203" s="953"/>
      <c r="BK203" s="953"/>
      <c r="BL203" s="953"/>
      <c r="BM203" s="953"/>
      <c r="BN203" s="953"/>
      <c r="BO203" s="953"/>
      <c r="BP203" s="953"/>
      <c r="BQ203" s="953"/>
      <c r="BR203" s="953"/>
      <c r="BS203" s="953"/>
      <c r="BT203" s="953"/>
      <c r="BU203" s="953"/>
      <c r="BV203" s="953"/>
      <c r="BW203" s="953"/>
      <c r="BX203" s="953"/>
      <c r="BY203" s="953"/>
      <c r="BZ203" s="953"/>
      <c r="CA203" s="953"/>
      <c r="CB203" s="953"/>
      <c r="CC203" s="953"/>
      <c r="CD203" s="953"/>
      <c r="CE203" s="953"/>
      <c r="CF203" s="953"/>
      <c r="CG203" s="953"/>
      <c r="CH203" s="953"/>
      <c r="CI203" s="953"/>
      <c r="CJ203" s="953"/>
      <c r="CK203" s="953"/>
      <c r="CL203" s="953"/>
      <c r="CM203" s="953"/>
      <c r="CN203" s="953"/>
      <c r="CO203" s="953"/>
      <c r="CP203" s="953"/>
      <c r="CQ203" s="953"/>
      <c r="CR203" s="953"/>
      <c r="CS203" s="953"/>
    </row>
    <row r="204" spans="1:97" s="954" customFormat="1" ht="12.75">
      <c r="A204" s="72" t="s">
        <v>950</v>
      </c>
      <c r="B204" s="82">
        <v>165490</v>
      </c>
      <c r="C204" s="82">
        <v>158000</v>
      </c>
      <c r="D204" s="82">
        <v>32423</v>
      </c>
      <c r="E204" s="426">
        <v>19.592120369810864</v>
      </c>
      <c r="F204" s="82">
        <v>170</v>
      </c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953"/>
      <c r="AF204" s="953"/>
      <c r="AG204" s="953"/>
      <c r="AH204" s="953"/>
      <c r="AI204" s="953"/>
      <c r="AJ204" s="953"/>
      <c r="AK204" s="953"/>
      <c r="AL204" s="953"/>
      <c r="AM204" s="953"/>
      <c r="AN204" s="953"/>
      <c r="AO204" s="953"/>
      <c r="AP204" s="953"/>
      <c r="AQ204" s="953"/>
      <c r="AR204" s="953"/>
      <c r="AS204" s="953"/>
      <c r="AT204" s="953"/>
      <c r="AU204" s="953"/>
      <c r="AV204" s="953"/>
      <c r="AW204" s="953"/>
      <c r="AX204" s="953"/>
      <c r="AY204" s="953"/>
      <c r="AZ204" s="953"/>
      <c r="BA204" s="953"/>
      <c r="BB204" s="953"/>
      <c r="BC204" s="953"/>
      <c r="BD204" s="953"/>
      <c r="BE204" s="953"/>
      <c r="BF204" s="953"/>
      <c r="BG204" s="953"/>
      <c r="BH204" s="953"/>
      <c r="BI204" s="953"/>
      <c r="BJ204" s="953"/>
      <c r="BK204" s="953"/>
      <c r="BL204" s="953"/>
      <c r="BM204" s="953"/>
      <c r="BN204" s="953"/>
      <c r="BO204" s="953"/>
      <c r="BP204" s="953"/>
      <c r="BQ204" s="953"/>
      <c r="BR204" s="953"/>
      <c r="BS204" s="953"/>
      <c r="BT204" s="953"/>
      <c r="BU204" s="953"/>
      <c r="BV204" s="953"/>
      <c r="BW204" s="953"/>
      <c r="BX204" s="953"/>
      <c r="BY204" s="953"/>
      <c r="BZ204" s="953"/>
      <c r="CA204" s="953"/>
      <c r="CB204" s="953"/>
      <c r="CC204" s="953"/>
      <c r="CD204" s="953"/>
      <c r="CE204" s="953"/>
      <c r="CF204" s="953"/>
      <c r="CG204" s="953"/>
      <c r="CH204" s="953"/>
      <c r="CI204" s="953"/>
      <c r="CJ204" s="953"/>
      <c r="CK204" s="953"/>
      <c r="CL204" s="953"/>
      <c r="CM204" s="953"/>
      <c r="CN204" s="953"/>
      <c r="CO204" s="953"/>
      <c r="CP204" s="953"/>
      <c r="CQ204" s="953"/>
      <c r="CR204" s="953"/>
      <c r="CS204" s="953"/>
    </row>
    <row r="205" spans="1:97" s="954" customFormat="1" ht="12.75">
      <c r="A205" s="72" t="s">
        <v>951</v>
      </c>
      <c r="B205" s="82">
        <v>29362750</v>
      </c>
      <c r="C205" s="82">
        <v>16130930</v>
      </c>
      <c r="D205" s="82">
        <v>6243321</v>
      </c>
      <c r="E205" s="426">
        <v>21.2627257324331</v>
      </c>
      <c r="F205" s="82">
        <v>857775</v>
      </c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953"/>
      <c r="AF205" s="953"/>
      <c r="AG205" s="953"/>
      <c r="AH205" s="953"/>
      <c r="AI205" s="953"/>
      <c r="AJ205" s="953"/>
      <c r="AK205" s="953"/>
      <c r="AL205" s="953"/>
      <c r="AM205" s="953"/>
      <c r="AN205" s="953"/>
      <c r="AO205" s="953"/>
      <c r="AP205" s="953"/>
      <c r="AQ205" s="953"/>
      <c r="AR205" s="953"/>
      <c r="AS205" s="953"/>
      <c r="AT205" s="953"/>
      <c r="AU205" s="953"/>
      <c r="AV205" s="953"/>
      <c r="AW205" s="953"/>
      <c r="AX205" s="953"/>
      <c r="AY205" s="953"/>
      <c r="AZ205" s="953"/>
      <c r="BA205" s="953"/>
      <c r="BB205" s="953"/>
      <c r="BC205" s="953"/>
      <c r="BD205" s="953"/>
      <c r="BE205" s="953"/>
      <c r="BF205" s="953"/>
      <c r="BG205" s="953"/>
      <c r="BH205" s="953"/>
      <c r="BI205" s="953"/>
      <c r="BJ205" s="953"/>
      <c r="BK205" s="953"/>
      <c r="BL205" s="953"/>
      <c r="BM205" s="953"/>
      <c r="BN205" s="953"/>
      <c r="BO205" s="953"/>
      <c r="BP205" s="953"/>
      <c r="BQ205" s="953"/>
      <c r="BR205" s="953"/>
      <c r="BS205" s="953"/>
      <c r="BT205" s="953"/>
      <c r="BU205" s="953"/>
      <c r="BV205" s="953"/>
      <c r="BW205" s="953"/>
      <c r="BX205" s="953"/>
      <c r="BY205" s="953"/>
      <c r="BZ205" s="953"/>
      <c r="CA205" s="953"/>
      <c r="CB205" s="953"/>
      <c r="CC205" s="953"/>
      <c r="CD205" s="953"/>
      <c r="CE205" s="953"/>
      <c r="CF205" s="953"/>
      <c r="CG205" s="953"/>
      <c r="CH205" s="953"/>
      <c r="CI205" s="953"/>
      <c r="CJ205" s="953"/>
      <c r="CK205" s="953"/>
      <c r="CL205" s="953"/>
      <c r="CM205" s="953"/>
      <c r="CN205" s="953"/>
      <c r="CO205" s="953"/>
      <c r="CP205" s="953"/>
      <c r="CQ205" s="953"/>
      <c r="CR205" s="953"/>
      <c r="CS205" s="953"/>
    </row>
    <row r="206" spans="1:97" s="954" customFormat="1" ht="12.75">
      <c r="A206" s="72" t="s">
        <v>952</v>
      </c>
      <c r="B206" s="82">
        <v>7055879</v>
      </c>
      <c r="C206" s="82">
        <v>900421</v>
      </c>
      <c r="D206" s="82">
        <v>1843913</v>
      </c>
      <c r="E206" s="426" t="s">
        <v>1187</v>
      </c>
      <c r="F206" s="82">
        <v>246340</v>
      </c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953"/>
      <c r="AF206" s="953"/>
      <c r="AG206" s="953"/>
      <c r="AH206" s="953"/>
      <c r="AI206" s="953"/>
      <c r="AJ206" s="953"/>
      <c r="AK206" s="953"/>
      <c r="AL206" s="953"/>
      <c r="AM206" s="953"/>
      <c r="AN206" s="953"/>
      <c r="AO206" s="953"/>
      <c r="AP206" s="953"/>
      <c r="AQ206" s="953"/>
      <c r="AR206" s="953"/>
      <c r="AS206" s="953"/>
      <c r="AT206" s="953"/>
      <c r="AU206" s="953"/>
      <c r="AV206" s="953"/>
      <c r="AW206" s="953"/>
      <c r="AX206" s="953"/>
      <c r="AY206" s="953"/>
      <c r="AZ206" s="953"/>
      <c r="BA206" s="953"/>
      <c r="BB206" s="953"/>
      <c r="BC206" s="953"/>
      <c r="BD206" s="953"/>
      <c r="BE206" s="953"/>
      <c r="BF206" s="953"/>
      <c r="BG206" s="953"/>
      <c r="BH206" s="953"/>
      <c r="BI206" s="953"/>
      <c r="BJ206" s="953"/>
      <c r="BK206" s="953"/>
      <c r="BL206" s="953"/>
      <c r="BM206" s="953"/>
      <c r="BN206" s="953"/>
      <c r="BO206" s="953"/>
      <c r="BP206" s="953"/>
      <c r="BQ206" s="953"/>
      <c r="BR206" s="953"/>
      <c r="BS206" s="953"/>
      <c r="BT206" s="953"/>
      <c r="BU206" s="953"/>
      <c r="BV206" s="953"/>
      <c r="BW206" s="953"/>
      <c r="BX206" s="953"/>
      <c r="BY206" s="953"/>
      <c r="BZ206" s="953"/>
      <c r="CA206" s="953"/>
      <c r="CB206" s="953"/>
      <c r="CC206" s="953"/>
      <c r="CD206" s="953"/>
      <c r="CE206" s="953"/>
      <c r="CF206" s="953"/>
      <c r="CG206" s="953"/>
      <c r="CH206" s="953"/>
      <c r="CI206" s="953"/>
      <c r="CJ206" s="953"/>
      <c r="CK206" s="953"/>
      <c r="CL206" s="953"/>
      <c r="CM206" s="953"/>
      <c r="CN206" s="953"/>
      <c r="CO206" s="953"/>
      <c r="CP206" s="953"/>
      <c r="CQ206" s="953"/>
      <c r="CR206" s="953"/>
      <c r="CS206" s="953"/>
    </row>
    <row r="207" spans="1:97" s="954" customFormat="1" ht="24.75" customHeight="1">
      <c r="A207" s="234" t="s">
        <v>953</v>
      </c>
      <c r="B207" s="82">
        <v>-7055879</v>
      </c>
      <c r="C207" s="82">
        <v>-900421</v>
      </c>
      <c r="D207" s="82">
        <v>0</v>
      </c>
      <c r="E207" s="426" t="s">
        <v>1187</v>
      </c>
      <c r="F207" s="82">
        <v>0</v>
      </c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953"/>
      <c r="AF207" s="953"/>
      <c r="AG207" s="953"/>
      <c r="AH207" s="953"/>
      <c r="AI207" s="953"/>
      <c r="AJ207" s="953"/>
      <c r="AK207" s="953"/>
      <c r="AL207" s="953"/>
      <c r="AM207" s="953"/>
      <c r="AN207" s="953"/>
      <c r="AO207" s="953"/>
      <c r="AP207" s="953"/>
      <c r="AQ207" s="953"/>
      <c r="AR207" s="953"/>
      <c r="AS207" s="953"/>
      <c r="AT207" s="953"/>
      <c r="AU207" s="953"/>
      <c r="AV207" s="953"/>
      <c r="AW207" s="953"/>
      <c r="AX207" s="953"/>
      <c r="AY207" s="953"/>
      <c r="AZ207" s="953"/>
      <c r="BA207" s="953"/>
      <c r="BB207" s="953"/>
      <c r="BC207" s="953"/>
      <c r="BD207" s="953"/>
      <c r="BE207" s="953"/>
      <c r="BF207" s="953"/>
      <c r="BG207" s="953"/>
      <c r="BH207" s="953"/>
      <c r="BI207" s="953"/>
      <c r="BJ207" s="953"/>
      <c r="BK207" s="953"/>
      <c r="BL207" s="953"/>
      <c r="BM207" s="953"/>
      <c r="BN207" s="953"/>
      <c r="BO207" s="953"/>
      <c r="BP207" s="953"/>
      <c r="BQ207" s="953"/>
      <c r="BR207" s="953"/>
      <c r="BS207" s="953"/>
      <c r="BT207" s="953"/>
      <c r="BU207" s="953"/>
      <c r="BV207" s="953"/>
      <c r="BW207" s="953"/>
      <c r="BX207" s="953"/>
      <c r="BY207" s="953"/>
      <c r="BZ207" s="953"/>
      <c r="CA207" s="953"/>
      <c r="CB207" s="953"/>
      <c r="CC207" s="953"/>
      <c r="CD207" s="953"/>
      <c r="CE207" s="953"/>
      <c r="CF207" s="953"/>
      <c r="CG207" s="953"/>
      <c r="CH207" s="953"/>
      <c r="CI207" s="953"/>
      <c r="CJ207" s="953"/>
      <c r="CK207" s="953"/>
      <c r="CL207" s="953"/>
      <c r="CM207" s="953"/>
      <c r="CN207" s="953"/>
      <c r="CO207" s="953"/>
      <c r="CP207" s="953"/>
      <c r="CQ207" s="953"/>
      <c r="CR207" s="953"/>
      <c r="CS207" s="953"/>
    </row>
    <row r="208" spans="1:97" s="954" customFormat="1" ht="25.5">
      <c r="A208" s="423" t="s">
        <v>957</v>
      </c>
      <c r="B208" s="24"/>
      <c r="C208" s="24"/>
      <c r="D208" s="24"/>
      <c r="E208" s="967"/>
      <c r="F208" s="82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953"/>
      <c r="AF208" s="953"/>
      <c r="AG208" s="953"/>
      <c r="AH208" s="953"/>
      <c r="AI208" s="953"/>
      <c r="AJ208" s="953"/>
      <c r="AK208" s="953"/>
      <c r="AL208" s="953"/>
      <c r="AM208" s="953"/>
      <c r="AN208" s="953"/>
      <c r="AO208" s="953"/>
      <c r="AP208" s="953"/>
      <c r="AQ208" s="953"/>
      <c r="AR208" s="953"/>
      <c r="AS208" s="953"/>
      <c r="AT208" s="953"/>
      <c r="AU208" s="953"/>
      <c r="AV208" s="953"/>
      <c r="AW208" s="953"/>
      <c r="AX208" s="953"/>
      <c r="AY208" s="953"/>
      <c r="AZ208" s="953"/>
      <c r="BA208" s="953"/>
      <c r="BB208" s="953"/>
      <c r="BC208" s="953"/>
      <c r="BD208" s="953"/>
      <c r="BE208" s="953"/>
      <c r="BF208" s="953"/>
      <c r="BG208" s="953"/>
      <c r="BH208" s="953"/>
      <c r="BI208" s="953"/>
      <c r="BJ208" s="953"/>
      <c r="BK208" s="953"/>
      <c r="BL208" s="953"/>
      <c r="BM208" s="953"/>
      <c r="BN208" s="953"/>
      <c r="BO208" s="953"/>
      <c r="BP208" s="953"/>
      <c r="BQ208" s="953"/>
      <c r="BR208" s="953"/>
      <c r="BS208" s="953"/>
      <c r="BT208" s="953"/>
      <c r="BU208" s="953"/>
      <c r="BV208" s="953"/>
      <c r="BW208" s="953"/>
      <c r="BX208" s="953"/>
      <c r="BY208" s="953"/>
      <c r="BZ208" s="953"/>
      <c r="CA208" s="953"/>
      <c r="CB208" s="953"/>
      <c r="CC208" s="953"/>
      <c r="CD208" s="953"/>
      <c r="CE208" s="953"/>
      <c r="CF208" s="953"/>
      <c r="CG208" s="953"/>
      <c r="CH208" s="953"/>
      <c r="CI208" s="953"/>
      <c r="CJ208" s="953"/>
      <c r="CK208" s="953"/>
      <c r="CL208" s="953"/>
      <c r="CM208" s="953"/>
      <c r="CN208" s="953"/>
      <c r="CO208" s="953"/>
      <c r="CP208" s="953"/>
      <c r="CQ208" s="953"/>
      <c r="CR208" s="953"/>
      <c r="CS208" s="953"/>
    </row>
    <row r="209" spans="1:97" s="968" customFormat="1" ht="12.75">
      <c r="A209" s="72" t="s">
        <v>938</v>
      </c>
      <c r="B209" s="82">
        <v>250000</v>
      </c>
      <c r="C209" s="82">
        <v>50000</v>
      </c>
      <c r="D209" s="82">
        <v>50000</v>
      </c>
      <c r="E209" s="426">
        <v>20</v>
      </c>
      <c r="F209" s="82">
        <v>50000</v>
      </c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953"/>
      <c r="AF209" s="953"/>
      <c r="AG209" s="953"/>
      <c r="AH209" s="953"/>
      <c r="AI209" s="953"/>
      <c r="AJ209" s="953"/>
      <c r="AK209" s="953"/>
      <c r="AL209" s="953"/>
      <c r="AM209" s="953"/>
      <c r="AN209" s="953"/>
      <c r="AO209" s="953"/>
      <c r="AP209" s="953"/>
      <c r="AQ209" s="953"/>
      <c r="AR209" s="953"/>
      <c r="AS209" s="953"/>
      <c r="AT209" s="953"/>
      <c r="AU209" s="953"/>
      <c r="AV209" s="953"/>
      <c r="AW209" s="953"/>
      <c r="AX209" s="953"/>
      <c r="AY209" s="953"/>
      <c r="AZ209" s="953"/>
      <c r="BA209" s="953"/>
      <c r="BB209" s="953"/>
      <c r="BC209" s="953"/>
      <c r="BD209" s="953"/>
      <c r="BE209" s="953"/>
      <c r="BF209" s="953"/>
      <c r="BG209" s="953"/>
      <c r="BH209" s="953"/>
      <c r="BI209" s="953"/>
      <c r="BJ209" s="953"/>
      <c r="BK209" s="953"/>
      <c r="BL209" s="953"/>
      <c r="BM209" s="953"/>
      <c r="BN209" s="953"/>
      <c r="BO209" s="953"/>
      <c r="BP209" s="953"/>
      <c r="BQ209" s="953"/>
      <c r="BR209" s="953"/>
      <c r="BS209" s="953"/>
      <c r="BT209" s="953"/>
      <c r="BU209" s="953"/>
      <c r="BV209" s="953"/>
      <c r="BW209" s="953"/>
      <c r="BX209" s="953"/>
      <c r="BY209" s="953"/>
      <c r="BZ209" s="953"/>
      <c r="CA209" s="953"/>
      <c r="CB209" s="953"/>
      <c r="CC209" s="953"/>
      <c r="CD209" s="953"/>
      <c r="CE209" s="953"/>
      <c r="CF209" s="953"/>
      <c r="CG209" s="953"/>
      <c r="CH209" s="953"/>
      <c r="CI209" s="953"/>
      <c r="CJ209" s="953"/>
      <c r="CK209" s="953"/>
      <c r="CL209" s="953"/>
      <c r="CM209" s="953"/>
      <c r="CN209" s="953"/>
      <c r="CO209" s="953"/>
      <c r="CP209" s="953"/>
      <c r="CQ209" s="953"/>
      <c r="CR209" s="953"/>
      <c r="CS209" s="953"/>
    </row>
    <row r="210" spans="1:97" s="968" customFormat="1" ht="12.75">
      <c r="A210" s="72" t="s">
        <v>939</v>
      </c>
      <c r="B210" s="82">
        <v>250000</v>
      </c>
      <c r="C210" s="82">
        <v>50000</v>
      </c>
      <c r="D210" s="82">
        <v>50000</v>
      </c>
      <c r="E210" s="426">
        <v>20</v>
      </c>
      <c r="F210" s="82">
        <v>50000</v>
      </c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953"/>
      <c r="AF210" s="953"/>
      <c r="AG210" s="953"/>
      <c r="AH210" s="953"/>
      <c r="AI210" s="953"/>
      <c r="AJ210" s="953"/>
      <c r="AK210" s="953"/>
      <c r="AL210" s="953"/>
      <c r="AM210" s="953"/>
      <c r="AN210" s="953"/>
      <c r="AO210" s="953"/>
      <c r="AP210" s="953"/>
      <c r="AQ210" s="953"/>
      <c r="AR210" s="953"/>
      <c r="AS210" s="953"/>
      <c r="AT210" s="953"/>
      <c r="AU210" s="953"/>
      <c r="AV210" s="953"/>
      <c r="AW210" s="953"/>
      <c r="AX210" s="953"/>
      <c r="AY210" s="953"/>
      <c r="AZ210" s="953"/>
      <c r="BA210" s="953"/>
      <c r="BB210" s="953"/>
      <c r="BC210" s="953"/>
      <c r="BD210" s="953"/>
      <c r="BE210" s="953"/>
      <c r="BF210" s="953"/>
      <c r="BG210" s="953"/>
      <c r="BH210" s="953"/>
      <c r="BI210" s="953"/>
      <c r="BJ210" s="953"/>
      <c r="BK210" s="953"/>
      <c r="BL210" s="953"/>
      <c r="BM210" s="953"/>
      <c r="BN210" s="953"/>
      <c r="BO210" s="953"/>
      <c r="BP210" s="953"/>
      <c r="BQ210" s="953"/>
      <c r="BR210" s="953"/>
      <c r="BS210" s="953"/>
      <c r="BT210" s="953"/>
      <c r="BU210" s="953"/>
      <c r="BV210" s="953"/>
      <c r="BW210" s="953"/>
      <c r="BX210" s="953"/>
      <c r="BY210" s="953"/>
      <c r="BZ210" s="953"/>
      <c r="CA210" s="953"/>
      <c r="CB210" s="953"/>
      <c r="CC210" s="953"/>
      <c r="CD210" s="953"/>
      <c r="CE210" s="953"/>
      <c r="CF210" s="953"/>
      <c r="CG210" s="953"/>
      <c r="CH210" s="953"/>
      <c r="CI210" s="953"/>
      <c r="CJ210" s="953"/>
      <c r="CK210" s="953"/>
      <c r="CL210" s="953"/>
      <c r="CM210" s="953"/>
      <c r="CN210" s="953"/>
      <c r="CO210" s="953"/>
      <c r="CP210" s="953"/>
      <c r="CQ210" s="953"/>
      <c r="CR210" s="953"/>
      <c r="CS210" s="953"/>
    </row>
    <row r="211" spans="1:97" s="968" customFormat="1" ht="12.75">
      <c r="A211" s="72" t="s">
        <v>942</v>
      </c>
      <c r="B211" s="82">
        <v>250000</v>
      </c>
      <c r="C211" s="82">
        <v>50000</v>
      </c>
      <c r="D211" s="82">
        <v>0</v>
      </c>
      <c r="E211" s="426">
        <v>0</v>
      </c>
      <c r="F211" s="82">
        <v>0</v>
      </c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953"/>
      <c r="AF211" s="953"/>
      <c r="AG211" s="953"/>
      <c r="AH211" s="953"/>
      <c r="AI211" s="953"/>
      <c r="AJ211" s="953"/>
      <c r="AK211" s="953"/>
      <c r="AL211" s="953"/>
      <c r="AM211" s="953"/>
      <c r="AN211" s="953"/>
      <c r="AO211" s="953"/>
      <c r="AP211" s="953"/>
      <c r="AQ211" s="953"/>
      <c r="AR211" s="953"/>
      <c r="AS211" s="953"/>
      <c r="AT211" s="953"/>
      <c r="AU211" s="953"/>
      <c r="AV211" s="953"/>
      <c r="AW211" s="953"/>
      <c r="AX211" s="953"/>
      <c r="AY211" s="953"/>
      <c r="AZ211" s="953"/>
      <c r="BA211" s="953"/>
      <c r="BB211" s="953"/>
      <c r="BC211" s="953"/>
      <c r="BD211" s="953"/>
      <c r="BE211" s="953"/>
      <c r="BF211" s="953"/>
      <c r="BG211" s="953"/>
      <c r="BH211" s="953"/>
      <c r="BI211" s="953"/>
      <c r="BJ211" s="953"/>
      <c r="BK211" s="953"/>
      <c r="BL211" s="953"/>
      <c r="BM211" s="953"/>
      <c r="BN211" s="953"/>
      <c r="BO211" s="953"/>
      <c r="BP211" s="953"/>
      <c r="BQ211" s="953"/>
      <c r="BR211" s="953"/>
      <c r="BS211" s="953"/>
      <c r="BT211" s="953"/>
      <c r="BU211" s="953"/>
      <c r="BV211" s="953"/>
      <c r="BW211" s="953"/>
      <c r="BX211" s="953"/>
      <c r="BY211" s="953"/>
      <c r="BZ211" s="953"/>
      <c r="CA211" s="953"/>
      <c r="CB211" s="953"/>
      <c r="CC211" s="953"/>
      <c r="CD211" s="953"/>
      <c r="CE211" s="953"/>
      <c r="CF211" s="953"/>
      <c r="CG211" s="953"/>
      <c r="CH211" s="953"/>
      <c r="CI211" s="953"/>
      <c r="CJ211" s="953"/>
      <c r="CK211" s="953"/>
      <c r="CL211" s="953"/>
      <c r="CM211" s="953"/>
      <c r="CN211" s="953"/>
      <c r="CO211" s="953"/>
      <c r="CP211" s="953"/>
      <c r="CQ211" s="953"/>
      <c r="CR211" s="953"/>
      <c r="CS211" s="953"/>
    </row>
    <row r="212" spans="1:97" s="954" customFormat="1" ht="12.75">
      <c r="A212" s="72" t="s">
        <v>949</v>
      </c>
      <c r="B212" s="82">
        <v>250000</v>
      </c>
      <c r="C212" s="82">
        <v>50000</v>
      </c>
      <c r="D212" s="82">
        <v>0</v>
      </c>
      <c r="E212" s="426">
        <v>0</v>
      </c>
      <c r="F212" s="82">
        <v>0</v>
      </c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953"/>
      <c r="AF212" s="953"/>
      <c r="AG212" s="953"/>
      <c r="AH212" s="953"/>
      <c r="AI212" s="953"/>
      <c r="AJ212" s="953"/>
      <c r="AK212" s="953"/>
      <c r="AL212" s="953"/>
      <c r="AM212" s="953"/>
      <c r="AN212" s="953"/>
      <c r="AO212" s="953"/>
      <c r="AP212" s="953"/>
      <c r="AQ212" s="953"/>
      <c r="AR212" s="953"/>
      <c r="AS212" s="953"/>
      <c r="AT212" s="953"/>
      <c r="AU212" s="953"/>
      <c r="AV212" s="953"/>
      <c r="AW212" s="953"/>
      <c r="AX212" s="953"/>
      <c r="AY212" s="953"/>
      <c r="AZ212" s="953"/>
      <c r="BA212" s="953"/>
      <c r="BB212" s="953"/>
      <c r="BC212" s="953"/>
      <c r="BD212" s="953"/>
      <c r="BE212" s="953"/>
      <c r="BF212" s="953"/>
      <c r="BG212" s="953"/>
      <c r="BH212" s="953"/>
      <c r="BI212" s="953"/>
      <c r="BJ212" s="953"/>
      <c r="BK212" s="953"/>
      <c r="BL212" s="953"/>
      <c r="BM212" s="953"/>
      <c r="BN212" s="953"/>
      <c r="BO212" s="953"/>
      <c r="BP212" s="953"/>
      <c r="BQ212" s="953"/>
      <c r="BR212" s="953"/>
      <c r="BS212" s="953"/>
      <c r="BT212" s="953"/>
      <c r="BU212" s="953"/>
      <c r="BV212" s="953"/>
      <c r="BW212" s="953"/>
      <c r="BX212" s="953"/>
      <c r="BY212" s="953"/>
      <c r="BZ212" s="953"/>
      <c r="CA212" s="953"/>
      <c r="CB212" s="953"/>
      <c r="CC212" s="953"/>
      <c r="CD212" s="953"/>
      <c r="CE212" s="953"/>
      <c r="CF212" s="953"/>
      <c r="CG212" s="953"/>
      <c r="CH212" s="953"/>
      <c r="CI212" s="953"/>
      <c r="CJ212" s="953"/>
      <c r="CK212" s="953"/>
      <c r="CL212" s="953"/>
      <c r="CM212" s="953"/>
      <c r="CN212" s="953"/>
      <c r="CO212" s="953"/>
      <c r="CP212" s="953"/>
      <c r="CQ212" s="953"/>
      <c r="CR212" s="953"/>
      <c r="CS212" s="953"/>
    </row>
    <row r="213" spans="1:97" s="954" customFormat="1" ht="12.75">
      <c r="A213" s="72" t="s">
        <v>951</v>
      </c>
      <c r="B213" s="82">
        <v>250000</v>
      </c>
      <c r="C213" s="82">
        <v>50000</v>
      </c>
      <c r="D213" s="82">
        <v>0</v>
      </c>
      <c r="E213" s="426">
        <v>0</v>
      </c>
      <c r="F213" s="82">
        <v>0</v>
      </c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953"/>
      <c r="AF213" s="953"/>
      <c r="AG213" s="953"/>
      <c r="AH213" s="953"/>
      <c r="AI213" s="953"/>
      <c r="AJ213" s="953"/>
      <c r="AK213" s="953"/>
      <c r="AL213" s="953"/>
      <c r="AM213" s="953"/>
      <c r="AN213" s="953"/>
      <c r="AO213" s="953"/>
      <c r="AP213" s="953"/>
      <c r="AQ213" s="953"/>
      <c r="AR213" s="953"/>
      <c r="AS213" s="953"/>
      <c r="AT213" s="953"/>
      <c r="AU213" s="953"/>
      <c r="AV213" s="953"/>
      <c r="AW213" s="953"/>
      <c r="AX213" s="953"/>
      <c r="AY213" s="953"/>
      <c r="AZ213" s="953"/>
      <c r="BA213" s="953"/>
      <c r="BB213" s="953"/>
      <c r="BC213" s="953"/>
      <c r="BD213" s="953"/>
      <c r="BE213" s="953"/>
      <c r="BF213" s="953"/>
      <c r="BG213" s="953"/>
      <c r="BH213" s="953"/>
      <c r="BI213" s="953"/>
      <c r="BJ213" s="953"/>
      <c r="BK213" s="953"/>
      <c r="BL213" s="953"/>
      <c r="BM213" s="953"/>
      <c r="BN213" s="953"/>
      <c r="BO213" s="953"/>
      <c r="BP213" s="953"/>
      <c r="BQ213" s="953"/>
      <c r="BR213" s="953"/>
      <c r="BS213" s="953"/>
      <c r="BT213" s="953"/>
      <c r="BU213" s="953"/>
      <c r="BV213" s="953"/>
      <c r="BW213" s="953"/>
      <c r="BX213" s="953"/>
      <c r="BY213" s="953"/>
      <c r="BZ213" s="953"/>
      <c r="CA213" s="953"/>
      <c r="CB213" s="953"/>
      <c r="CC213" s="953"/>
      <c r="CD213" s="953"/>
      <c r="CE213" s="953"/>
      <c r="CF213" s="953"/>
      <c r="CG213" s="953"/>
      <c r="CH213" s="953"/>
      <c r="CI213" s="953"/>
      <c r="CJ213" s="953"/>
      <c r="CK213" s="953"/>
      <c r="CL213" s="953"/>
      <c r="CM213" s="953"/>
      <c r="CN213" s="953"/>
      <c r="CO213" s="953"/>
      <c r="CP213" s="953"/>
      <c r="CQ213" s="953"/>
      <c r="CR213" s="953"/>
      <c r="CS213" s="953"/>
    </row>
    <row r="214" spans="1:97" s="954" customFormat="1" ht="12.75">
      <c r="A214" s="423" t="s">
        <v>959</v>
      </c>
      <c r="B214" s="24"/>
      <c r="C214" s="24"/>
      <c r="D214" s="24"/>
      <c r="E214" s="967"/>
      <c r="F214" s="82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953"/>
      <c r="AF214" s="953"/>
      <c r="AG214" s="953"/>
      <c r="AH214" s="953"/>
      <c r="AI214" s="953"/>
      <c r="AJ214" s="953"/>
      <c r="AK214" s="953"/>
      <c r="AL214" s="953"/>
      <c r="AM214" s="953"/>
      <c r="AN214" s="953"/>
      <c r="AO214" s="953"/>
      <c r="AP214" s="953"/>
      <c r="AQ214" s="953"/>
      <c r="AR214" s="953"/>
      <c r="AS214" s="953"/>
      <c r="AT214" s="953"/>
      <c r="AU214" s="953"/>
      <c r="AV214" s="953"/>
      <c r="AW214" s="953"/>
      <c r="AX214" s="953"/>
      <c r="AY214" s="953"/>
      <c r="AZ214" s="953"/>
      <c r="BA214" s="953"/>
      <c r="BB214" s="953"/>
      <c r="BC214" s="953"/>
      <c r="BD214" s="953"/>
      <c r="BE214" s="953"/>
      <c r="BF214" s="953"/>
      <c r="BG214" s="953"/>
      <c r="BH214" s="953"/>
      <c r="BI214" s="953"/>
      <c r="BJ214" s="953"/>
      <c r="BK214" s="953"/>
      <c r="BL214" s="953"/>
      <c r="BM214" s="953"/>
      <c r="BN214" s="953"/>
      <c r="BO214" s="953"/>
      <c r="BP214" s="953"/>
      <c r="BQ214" s="953"/>
      <c r="BR214" s="953"/>
      <c r="BS214" s="953"/>
      <c r="BT214" s="953"/>
      <c r="BU214" s="953"/>
      <c r="BV214" s="953"/>
      <c r="BW214" s="953"/>
      <c r="BX214" s="953"/>
      <c r="BY214" s="953"/>
      <c r="BZ214" s="953"/>
      <c r="CA214" s="953"/>
      <c r="CB214" s="953"/>
      <c r="CC214" s="953"/>
      <c r="CD214" s="953"/>
      <c r="CE214" s="953"/>
      <c r="CF214" s="953"/>
      <c r="CG214" s="953"/>
      <c r="CH214" s="953"/>
      <c r="CI214" s="953"/>
      <c r="CJ214" s="953"/>
      <c r="CK214" s="953"/>
      <c r="CL214" s="953"/>
      <c r="CM214" s="953"/>
      <c r="CN214" s="953"/>
      <c r="CO214" s="953"/>
      <c r="CP214" s="953"/>
      <c r="CQ214" s="953"/>
      <c r="CR214" s="953"/>
      <c r="CS214" s="953"/>
    </row>
    <row r="215" spans="1:97" s="968" customFormat="1" ht="12.75">
      <c r="A215" s="72" t="s">
        <v>938</v>
      </c>
      <c r="B215" s="82">
        <v>9173200</v>
      </c>
      <c r="C215" s="82">
        <v>1559830</v>
      </c>
      <c r="D215" s="82">
        <v>1559830</v>
      </c>
      <c r="E215" s="426">
        <v>17.00420790999869</v>
      </c>
      <c r="F215" s="82">
        <v>162080</v>
      </c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953"/>
      <c r="AF215" s="953"/>
      <c r="AG215" s="953"/>
      <c r="AH215" s="953"/>
      <c r="AI215" s="953"/>
      <c r="AJ215" s="953"/>
      <c r="AK215" s="953"/>
      <c r="AL215" s="953"/>
      <c r="AM215" s="953"/>
      <c r="AN215" s="953"/>
      <c r="AO215" s="953"/>
      <c r="AP215" s="953"/>
      <c r="AQ215" s="953"/>
      <c r="AR215" s="953"/>
      <c r="AS215" s="953"/>
      <c r="AT215" s="953"/>
      <c r="AU215" s="953"/>
      <c r="AV215" s="953"/>
      <c r="AW215" s="953"/>
      <c r="AX215" s="953"/>
      <c r="AY215" s="953"/>
      <c r="AZ215" s="953"/>
      <c r="BA215" s="953"/>
      <c r="BB215" s="953"/>
      <c r="BC215" s="953"/>
      <c r="BD215" s="953"/>
      <c r="BE215" s="953"/>
      <c r="BF215" s="953"/>
      <c r="BG215" s="953"/>
      <c r="BH215" s="953"/>
      <c r="BI215" s="953"/>
      <c r="BJ215" s="953"/>
      <c r="BK215" s="953"/>
      <c r="BL215" s="953"/>
      <c r="BM215" s="953"/>
      <c r="BN215" s="953"/>
      <c r="BO215" s="953"/>
      <c r="BP215" s="953"/>
      <c r="BQ215" s="953"/>
      <c r="BR215" s="953"/>
      <c r="BS215" s="953"/>
      <c r="BT215" s="953"/>
      <c r="BU215" s="953"/>
      <c r="BV215" s="953"/>
      <c r="BW215" s="953"/>
      <c r="BX215" s="953"/>
      <c r="BY215" s="953"/>
      <c r="BZ215" s="953"/>
      <c r="CA215" s="953"/>
      <c r="CB215" s="953"/>
      <c r="CC215" s="953"/>
      <c r="CD215" s="953"/>
      <c r="CE215" s="953"/>
      <c r="CF215" s="953"/>
      <c r="CG215" s="953"/>
      <c r="CH215" s="953"/>
      <c r="CI215" s="953"/>
      <c r="CJ215" s="953"/>
      <c r="CK215" s="953"/>
      <c r="CL215" s="953"/>
      <c r="CM215" s="953"/>
      <c r="CN215" s="953"/>
      <c r="CO215" s="953"/>
      <c r="CP215" s="953"/>
      <c r="CQ215" s="953"/>
      <c r="CR215" s="953"/>
      <c r="CS215" s="953"/>
    </row>
    <row r="216" spans="1:97" s="968" customFormat="1" ht="12.75">
      <c r="A216" s="72" t="s">
        <v>939</v>
      </c>
      <c r="B216" s="82">
        <v>3173200</v>
      </c>
      <c r="C216" s="82">
        <v>1559830</v>
      </c>
      <c r="D216" s="82">
        <v>1559830</v>
      </c>
      <c r="E216" s="426">
        <v>49.15637211647548</v>
      </c>
      <c r="F216" s="82">
        <v>162080</v>
      </c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953"/>
      <c r="AF216" s="953"/>
      <c r="AG216" s="953"/>
      <c r="AH216" s="953"/>
      <c r="AI216" s="953"/>
      <c r="AJ216" s="953"/>
      <c r="AK216" s="953"/>
      <c r="AL216" s="953"/>
      <c r="AM216" s="953"/>
      <c r="AN216" s="953"/>
      <c r="AO216" s="953"/>
      <c r="AP216" s="953"/>
      <c r="AQ216" s="953"/>
      <c r="AR216" s="953"/>
      <c r="AS216" s="953"/>
      <c r="AT216" s="953"/>
      <c r="AU216" s="953"/>
      <c r="AV216" s="953"/>
      <c r="AW216" s="953"/>
      <c r="AX216" s="953"/>
      <c r="AY216" s="953"/>
      <c r="AZ216" s="953"/>
      <c r="BA216" s="953"/>
      <c r="BB216" s="953"/>
      <c r="BC216" s="953"/>
      <c r="BD216" s="953"/>
      <c r="BE216" s="953"/>
      <c r="BF216" s="953"/>
      <c r="BG216" s="953"/>
      <c r="BH216" s="953"/>
      <c r="BI216" s="953"/>
      <c r="BJ216" s="953"/>
      <c r="BK216" s="953"/>
      <c r="BL216" s="953"/>
      <c r="BM216" s="953"/>
      <c r="BN216" s="953"/>
      <c r="BO216" s="953"/>
      <c r="BP216" s="953"/>
      <c r="BQ216" s="953"/>
      <c r="BR216" s="953"/>
      <c r="BS216" s="953"/>
      <c r="BT216" s="953"/>
      <c r="BU216" s="953"/>
      <c r="BV216" s="953"/>
      <c r="BW216" s="953"/>
      <c r="BX216" s="953"/>
      <c r="BY216" s="953"/>
      <c r="BZ216" s="953"/>
      <c r="CA216" s="953"/>
      <c r="CB216" s="953"/>
      <c r="CC216" s="953"/>
      <c r="CD216" s="953"/>
      <c r="CE216" s="953"/>
      <c r="CF216" s="953"/>
      <c r="CG216" s="953"/>
      <c r="CH216" s="953"/>
      <c r="CI216" s="953"/>
      <c r="CJ216" s="953"/>
      <c r="CK216" s="953"/>
      <c r="CL216" s="953"/>
      <c r="CM216" s="953"/>
      <c r="CN216" s="953"/>
      <c r="CO216" s="953"/>
      <c r="CP216" s="953"/>
      <c r="CQ216" s="953"/>
      <c r="CR216" s="953"/>
      <c r="CS216" s="953"/>
    </row>
    <row r="217" spans="1:97" s="968" customFormat="1" ht="12.75">
      <c r="A217" s="72" t="s">
        <v>941</v>
      </c>
      <c r="B217" s="82">
        <v>6000000</v>
      </c>
      <c r="C217" s="82">
        <v>0</v>
      </c>
      <c r="D217" s="82">
        <v>0</v>
      </c>
      <c r="E217" s="426">
        <v>0</v>
      </c>
      <c r="F217" s="82">
        <v>0</v>
      </c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953"/>
      <c r="AF217" s="953"/>
      <c r="AG217" s="953"/>
      <c r="AH217" s="953"/>
      <c r="AI217" s="953"/>
      <c r="AJ217" s="953"/>
      <c r="AK217" s="953"/>
      <c r="AL217" s="953"/>
      <c r="AM217" s="953"/>
      <c r="AN217" s="953"/>
      <c r="AO217" s="953"/>
      <c r="AP217" s="953"/>
      <c r="AQ217" s="953"/>
      <c r="AR217" s="953"/>
      <c r="AS217" s="953"/>
      <c r="AT217" s="953"/>
      <c r="AU217" s="953"/>
      <c r="AV217" s="953"/>
      <c r="AW217" s="953"/>
      <c r="AX217" s="953"/>
      <c r="AY217" s="953"/>
      <c r="AZ217" s="953"/>
      <c r="BA217" s="953"/>
      <c r="BB217" s="953"/>
      <c r="BC217" s="953"/>
      <c r="BD217" s="953"/>
      <c r="BE217" s="953"/>
      <c r="BF217" s="953"/>
      <c r="BG217" s="953"/>
      <c r="BH217" s="953"/>
      <c r="BI217" s="953"/>
      <c r="BJ217" s="953"/>
      <c r="BK217" s="953"/>
      <c r="BL217" s="953"/>
      <c r="BM217" s="953"/>
      <c r="BN217" s="953"/>
      <c r="BO217" s="953"/>
      <c r="BP217" s="953"/>
      <c r="BQ217" s="953"/>
      <c r="BR217" s="953"/>
      <c r="BS217" s="953"/>
      <c r="BT217" s="953"/>
      <c r="BU217" s="953"/>
      <c r="BV217" s="953"/>
      <c r="BW217" s="953"/>
      <c r="BX217" s="953"/>
      <c r="BY217" s="953"/>
      <c r="BZ217" s="953"/>
      <c r="CA217" s="953"/>
      <c r="CB217" s="953"/>
      <c r="CC217" s="953"/>
      <c r="CD217" s="953"/>
      <c r="CE217" s="953"/>
      <c r="CF217" s="953"/>
      <c r="CG217" s="953"/>
      <c r="CH217" s="953"/>
      <c r="CI217" s="953"/>
      <c r="CJ217" s="953"/>
      <c r="CK217" s="953"/>
      <c r="CL217" s="953"/>
      <c r="CM217" s="953"/>
      <c r="CN217" s="953"/>
      <c r="CO217" s="953"/>
      <c r="CP217" s="953"/>
      <c r="CQ217" s="953"/>
      <c r="CR217" s="953"/>
      <c r="CS217" s="953"/>
    </row>
    <row r="218" spans="1:97" s="968" customFormat="1" ht="12.75">
      <c r="A218" s="72" t="s">
        <v>942</v>
      </c>
      <c r="B218" s="82">
        <v>3173200</v>
      </c>
      <c r="C218" s="82">
        <v>1559830</v>
      </c>
      <c r="D218" s="82">
        <v>773728</v>
      </c>
      <c r="E218" s="426">
        <v>24.383209378545317</v>
      </c>
      <c r="F218" s="82">
        <v>200138</v>
      </c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953"/>
      <c r="AF218" s="953"/>
      <c r="AG218" s="953"/>
      <c r="AH218" s="953"/>
      <c r="AI218" s="953"/>
      <c r="AJ218" s="953"/>
      <c r="AK218" s="953"/>
      <c r="AL218" s="953"/>
      <c r="AM218" s="953"/>
      <c r="AN218" s="953"/>
      <c r="AO218" s="953"/>
      <c r="AP218" s="953"/>
      <c r="AQ218" s="953"/>
      <c r="AR218" s="953"/>
      <c r="AS218" s="953"/>
      <c r="AT218" s="953"/>
      <c r="AU218" s="953"/>
      <c r="AV218" s="953"/>
      <c r="AW218" s="953"/>
      <c r="AX218" s="953"/>
      <c r="AY218" s="953"/>
      <c r="AZ218" s="953"/>
      <c r="BA218" s="953"/>
      <c r="BB218" s="953"/>
      <c r="BC218" s="953"/>
      <c r="BD218" s="953"/>
      <c r="BE218" s="953"/>
      <c r="BF218" s="953"/>
      <c r="BG218" s="953"/>
      <c r="BH218" s="953"/>
      <c r="BI218" s="953"/>
      <c r="BJ218" s="953"/>
      <c r="BK218" s="953"/>
      <c r="BL218" s="953"/>
      <c r="BM218" s="953"/>
      <c r="BN218" s="953"/>
      <c r="BO218" s="953"/>
      <c r="BP218" s="953"/>
      <c r="BQ218" s="953"/>
      <c r="BR218" s="953"/>
      <c r="BS218" s="953"/>
      <c r="BT218" s="953"/>
      <c r="BU218" s="953"/>
      <c r="BV218" s="953"/>
      <c r="BW218" s="953"/>
      <c r="BX218" s="953"/>
      <c r="BY218" s="953"/>
      <c r="BZ218" s="953"/>
      <c r="CA218" s="953"/>
      <c r="CB218" s="953"/>
      <c r="CC218" s="953"/>
      <c r="CD218" s="953"/>
      <c r="CE218" s="953"/>
      <c r="CF218" s="953"/>
      <c r="CG218" s="953"/>
      <c r="CH218" s="953"/>
      <c r="CI218" s="953"/>
      <c r="CJ218" s="953"/>
      <c r="CK218" s="953"/>
      <c r="CL218" s="953"/>
      <c r="CM218" s="953"/>
      <c r="CN218" s="953"/>
      <c r="CO218" s="953"/>
      <c r="CP218" s="953"/>
      <c r="CQ218" s="953"/>
      <c r="CR218" s="953"/>
      <c r="CS218" s="953"/>
    </row>
    <row r="219" spans="1:97" s="954" customFormat="1" ht="12.75">
      <c r="A219" s="72" t="s">
        <v>949</v>
      </c>
      <c r="B219" s="82">
        <v>3173200</v>
      </c>
      <c r="C219" s="82">
        <v>1559830</v>
      </c>
      <c r="D219" s="82">
        <v>773728</v>
      </c>
      <c r="E219" s="426">
        <v>24.383209378545317</v>
      </c>
      <c r="F219" s="82">
        <v>200138</v>
      </c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953"/>
      <c r="AF219" s="953"/>
      <c r="AG219" s="953"/>
      <c r="AH219" s="953"/>
      <c r="AI219" s="953"/>
      <c r="AJ219" s="953"/>
      <c r="AK219" s="953"/>
      <c r="AL219" s="953"/>
      <c r="AM219" s="953"/>
      <c r="AN219" s="953"/>
      <c r="AO219" s="953"/>
      <c r="AP219" s="953"/>
      <c r="AQ219" s="953"/>
      <c r="AR219" s="953"/>
      <c r="AS219" s="953"/>
      <c r="AT219" s="953"/>
      <c r="AU219" s="953"/>
      <c r="AV219" s="953"/>
      <c r="AW219" s="953"/>
      <c r="AX219" s="953"/>
      <c r="AY219" s="953"/>
      <c r="AZ219" s="953"/>
      <c r="BA219" s="953"/>
      <c r="BB219" s="953"/>
      <c r="BC219" s="953"/>
      <c r="BD219" s="953"/>
      <c r="BE219" s="953"/>
      <c r="BF219" s="953"/>
      <c r="BG219" s="953"/>
      <c r="BH219" s="953"/>
      <c r="BI219" s="953"/>
      <c r="BJ219" s="953"/>
      <c r="BK219" s="953"/>
      <c r="BL219" s="953"/>
      <c r="BM219" s="953"/>
      <c r="BN219" s="953"/>
      <c r="BO219" s="953"/>
      <c r="BP219" s="953"/>
      <c r="BQ219" s="953"/>
      <c r="BR219" s="953"/>
      <c r="BS219" s="953"/>
      <c r="BT219" s="953"/>
      <c r="BU219" s="953"/>
      <c r="BV219" s="953"/>
      <c r="BW219" s="953"/>
      <c r="BX219" s="953"/>
      <c r="BY219" s="953"/>
      <c r="BZ219" s="953"/>
      <c r="CA219" s="953"/>
      <c r="CB219" s="953"/>
      <c r="CC219" s="953"/>
      <c r="CD219" s="953"/>
      <c r="CE219" s="953"/>
      <c r="CF219" s="953"/>
      <c r="CG219" s="953"/>
      <c r="CH219" s="953"/>
      <c r="CI219" s="953"/>
      <c r="CJ219" s="953"/>
      <c r="CK219" s="953"/>
      <c r="CL219" s="953"/>
      <c r="CM219" s="953"/>
      <c r="CN219" s="953"/>
      <c r="CO219" s="953"/>
      <c r="CP219" s="953"/>
      <c r="CQ219" s="953"/>
      <c r="CR219" s="953"/>
      <c r="CS219" s="953"/>
    </row>
    <row r="220" spans="1:97" s="954" customFormat="1" ht="12.75">
      <c r="A220" s="72" t="s">
        <v>951</v>
      </c>
      <c r="B220" s="82">
        <v>3173200</v>
      </c>
      <c r="C220" s="82">
        <v>1559830</v>
      </c>
      <c r="D220" s="82">
        <v>773728</v>
      </c>
      <c r="E220" s="426">
        <v>24.383209378545317</v>
      </c>
      <c r="F220" s="82">
        <v>200138</v>
      </c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953"/>
      <c r="AF220" s="953"/>
      <c r="AG220" s="953"/>
      <c r="AH220" s="953"/>
      <c r="AI220" s="953"/>
      <c r="AJ220" s="953"/>
      <c r="AK220" s="953"/>
      <c r="AL220" s="953"/>
      <c r="AM220" s="953"/>
      <c r="AN220" s="953"/>
      <c r="AO220" s="953"/>
      <c r="AP220" s="953"/>
      <c r="AQ220" s="953"/>
      <c r="AR220" s="953"/>
      <c r="AS220" s="953"/>
      <c r="AT220" s="953"/>
      <c r="AU220" s="953"/>
      <c r="AV220" s="953"/>
      <c r="AW220" s="953"/>
      <c r="AX220" s="953"/>
      <c r="AY220" s="953"/>
      <c r="AZ220" s="953"/>
      <c r="BA220" s="953"/>
      <c r="BB220" s="953"/>
      <c r="BC220" s="953"/>
      <c r="BD220" s="953"/>
      <c r="BE220" s="953"/>
      <c r="BF220" s="953"/>
      <c r="BG220" s="953"/>
      <c r="BH220" s="953"/>
      <c r="BI220" s="953"/>
      <c r="BJ220" s="953"/>
      <c r="BK220" s="953"/>
      <c r="BL220" s="953"/>
      <c r="BM220" s="953"/>
      <c r="BN220" s="953"/>
      <c r="BO220" s="953"/>
      <c r="BP220" s="953"/>
      <c r="BQ220" s="953"/>
      <c r="BR220" s="953"/>
      <c r="BS220" s="953"/>
      <c r="BT220" s="953"/>
      <c r="BU220" s="953"/>
      <c r="BV220" s="953"/>
      <c r="BW220" s="953"/>
      <c r="BX220" s="953"/>
      <c r="BY220" s="953"/>
      <c r="BZ220" s="953"/>
      <c r="CA220" s="953"/>
      <c r="CB220" s="953"/>
      <c r="CC220" s="953"/>
      <c r="CD220" s="953"/>
      <c r="CE220" s="953"/>
      <c r="CF220" s="953"/>
      <c r="CG220" s="953"/>
      <c r="CH220" s="953"/>
      <c r="CI220" s="953"/>
      <c r="CJ220" s="953"/>
      <c r="CK220" s="953"/>
      <c r="CL220" s="953"/>
      <c r="CM220" s="953"/>
      <c r="CN220" s="953"/>
      <c r="CO220" s="953"/>
      <c r="CP220" s="953"/>
      <c r="CQ220" s="953"/>
      <c r="CR220" s="953"/>
      <c r="CS220" s="953"/>
    </row>
    <row r="221" spans="1:97" s="954" customFormat="1" ht="12.75">
      <c r="A221" s="72" t="s">
        <v>952</v>
      </c>
      <c r="B221" s="82">
        <v>6000000</v>
      </c>
      <c r="C221" s="82">
        <v>0</v>
      </c>
      <c r="D221" s="82">
        <v>786102</v>
      </c>
      <c r="E221" s="426" t="s">
        <v>1187</v>
      </c>
      <c r="F221" s="82">
        <v>-38058</v>
      </c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953"/>
      <c r="AF221" s="953"/>
      <c r="AG221" s="953"/>
      <c r="AH221" s="953"/>
      <c r="AI221" s="953"/>
      <c r="AJ221" s="953"/>
      <c r="AK221" s="953"/>
      <c r="AL221" s="953"/>
      <c r="AM221" s="953"/>
      <c r="AN221" s="953"/>
      <c r="AO221" s="953"/>
      <c r="AP221" s="953"/>
      <c r="AQ221" s="953"/>
      <c r="AR221" s="953"/>
      <c r="AS221" s="953"/>
      <c r="AT221" s="953"/>
      <c r="AU221" s="953"/>
      <c r="AV221" s="953"/>
      <c r="AW221" s="953"/>
      <c r="AX221" s="953"/>
      <c r="AY221" s="953"/>
      <c r="AZ221" s="953"/>
      <c r="BA221" s="953"/>
      <c r="BB221" s="953"/>
      <c r="BC221" s="953"/>
      <c r="BD221" s="953"/>
      <c r="BE221" s="953"/>
      <c r="BF221" s="953"/>
      <c r="BG221" s="953"/>
      <c r="BH221" s="953"/>
      <c r="BI221" s="953"/>
      <c r="BJ221" s="953"/>
      <c r="BK221" s="953"/>
      <c r="BL221" s="953"/>
      <c r="BM221" s="953"/>
      <c r="BN221" s="953"/>
      <c r="BO221" s="953"/>
      <c r="BP221" s="953"/>
      <c r="BQ221" s="953"/>
      <c r="BR221" s="953"/>
      <c r="BS221" s="953"/>
      <c r="BT221" s="953"/>
      <c r="BU221" s="953"/>
      <c r="BV221" s="953"/>
      <c r="BW221" s="953"/>
      <c r="BX221" s="953"/>
      <c r="BY221" s="953"/>
      <c r="BZ221" s="953"/>
      <c r="CA221" s="953"/>
      <c r="CB221" s="953"/>
      <c r="CC221" s="953"/>
      <c r="CD221" s="953"/>
      <c r="CE221" s="953"/>
      <c r="CF221" s="953"/>
      <c r="CG221" s="953"/>
      <c r="CH221" s="953"/>
      <c r="CI221" s="953"/>
      <c r="CJ221" s="953"/>
      <c r="CK221" s="953"/>
      <c r="CL221" s="953"/>
      <c r="CM221" s="953"/>
      <c r="CN221" s="953"/>
      <c r="CO221" s="953"/>
      <c r="CP221" s="953"/>
      <c r="CQ221" s="953"/>
      <c r="CR221" s="953"/>
      <c r="CS221" s="953"/>
    </row>
    <row r="222" spans="1:97" s="954" customFormat="1" ht="24.75" customHeight="1">
      <c r="A222" s="234" t="s">
        <v>953</v>
      </c>
      <c r="B222" s="82">
        <v>-6000000</v>
      </c>
      <c r="C222" s="82">
        <v>0</v>
      </c>
      <c r="D222" s="82">
        <v>0</v>
      </c>
      <c r="E222" s="426" t="s">
        <v>1187</v>
      </c>
      <c r="F222" s="82">
        <v>0</v>
      </c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953"/>
      <c r="AF222" s="953"/>
      <c r="AG222" s="953"/>
      <c r="AH222" s="953"/>
      <c r="AI222" s="953"/>
      <c r="AJ222" s="953"/>
      <c r="AK222" s="953"/>
      <c r="AL222" s="953"/>
      <c r="AM222" s="953"/>
      <c r="AN222" s="953"/>
      <c r="AO222" s="953"/>
      <c r="AP222" s="953"/>
      <c r="AQ222" s="953"/>
      <c r="AR222" s="953"/>
      <c r="AS222" s="953"/>
      <c r="AT222" s="953"/>
      <c r="AU222" s="953"/>
      <c r="AV222" s="953"/>
      <c r="AW222" s="953"/>
      <c r="AX222" s="953"/>
      <c r="AY222" s="953"/>
      <c r="AZ222" s="953"/>
      <c r="BA222" s="953"/>
      <c r="BB222" s="953"/>
      <c r="BC222" s="953"/>
      <c r="BD222" s="953"/>
      <c r="BE222" s="953"/>
      <c r="BF222" s="953"/>
      <c r="BG222" s="953"/>
      <c r="BH222" s="953"/>
      <c r="BI222" s="953"/>
      <c r="BJ222" s="953"/>
      <c r="BK222" s="953"/>
      <c r="BL222" s="953"/>
      <c r="BM222" s="953"/>
      <c r="BN222" s="953"/>
      <c r="BO222" s="953"/>
      <c r="BP222" s="953"/>
      <c r="BQ222" s="953"/>
      <c r="BR222" s="953"/>
      <c r="BS222" s="953"/>
      <c r="BT222" s="953"/>
      <c r="BU222" s="953"/>
      <c r="BV222" s="953"/>
      <c r="BW222" s="953"/>
      <c r="BX222" s="953"/>
      <c r="BY222" s="953"/>
      <c r="BZ222" s="953"/>
      <c r="CA222" s="953"/>
      <c r="CB222" s="953"/>
      <c r="CC222" s="953"/>
      <c r="CD222" s="953"/>
      <c r="CE222" s="953"/>
      <c r="CF222" s="953"/>
      <c r="CG222" s="953"/>
      <c r="CH222" s="953"/>
      <c r="CI222" s="953"/>
      <c r="CJ222" s="953"/>
      <c r="CK222" s="953"/>
      <c r="CL222" s="953"/>
      <c r="CM222" s="953"/>
      <c r="CN222" s="953"/>
      <c r="CO222" s="953"/>
      <c r="CP222" s="953"/>
      <c r="CQ222" s="953"/>
      <c r="CR222" s="953"/>
      <c r="CS222" s="953"/>
    </row>
    <row r="223" spans="1:97" s="973" customFormat="1" ht="12.75">
      <c r="A223" s="73" t="s">
        <v>972</v>
      </c>
      <c r="B223" s="82"/>
      <c r="C223" s="82"/>
      <c r="D223" s="82"/>
      <c r="E223" s="426"/>
      <c r="F223" s="82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971"/>
      <c r="AF223" s="971"/>
      <c r="AG223" s="971"/>
      <c r="AH223" s="971"/>
      <c r="AI223" s="971"/>
      <c r="AJ223" s="971"/>
      <c r="AK223" s="971"/>
      <c r="AL223" s="971"/>
      <c r="AM223" s="971"/>
      <c r="AN223" s="971"/>
      <c r="AO223" s="971"/>
      <c r="AP223" s="971"/>
      <c r="AQ223" s="971"/>
      <c r="AR223" s="971"/>
      <c r="AS223" s="971"/>
      <c r="AT223" s="971"/>
      <c r="AU223" s="971"/>
      <c r="AV223" s="971"/>
      <c r="AW223" s="971"/>
      <c r="AX223" s="971"/>
      <c r="AY223" s="971"/>
      <c r="AZ223" s="971"/>
      <c r="BA223" s="971"/>
      <c r="BB223" s="971"/>
      <c r="BC223" s="971"/>
      <c r="BD223" s="971"/>
      <c r="BE223" s="971"/>
      <c r="BF223" s="971"/>
      <c r="BG223" s="971"/>
      <c r="BH223" s="971"/>
      <c r="BI223" s="971"/>
      <c r="BJ223" s="971"/>
      <c r="BK223" s="971"/>
      <c r="BL223" s="971"/>
      <c r="BM223" s="971"/>
      <c r="BN223" s="971"/>
      <c r="BO223" s="971"/>
      <c r="BP223" s="971"/>
      <c r="BQ223" s="971"/>
      <c r="BR223" s="971"/>
      <c r="BS223" s="971"/>
      <c r="BT223" s="971"/>
      <c r="BU223" s="971"/>
      <c r="BV223" s="971"/>
      <c r="BW223" s="971"/>
      <c r="BX223" s="971"/>
      <c r="BY223" s="971"/>
      <c r="BZ223" s="971"/>
      <c r="CA223" s="971"/>
      <c r="CB223" s="971"/>
      <c r="CC223" s="971"/>
      <c r="CD223" s="971"/>
      <c r="CE223" s="971"/>
      <c r="CF223" s="971"/>
      <c r="CG223" s="971"/>
      <c r="CH223" s="971"/>
      <c r="CI223" s="971"/>
      <c r="CJ223" s="971"/>
      <c r="CK223" s="971"/>
      <c r="CL223" s="971"/>
      <c r="CM223" s="971"/>
      <c r="CN223" s="971"/>
      <c r="CO223" s="971"/>
      <c r="CP223" s="971"/>
      <c r="CQ223" s="971"/>
      <c r="CR223" s="971"/>
      <c r="CS223" s="971"/>
    </row>
    <row r="224" spans="1:97" s="954" customFormat="1" ht="12.75">
      <c r="A224" s="73" t="s">
        <v>961</v>
      </c>
      <c r="B224" s="82"/>
      <c r="C224" s="82"/>
      <c r="D224" s="82"/>
      <c r="E224" s="426"/>
      <c r="F224" s="82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953"/>
      <c r="AF224" s="953"/>
      <c r="AG224" s="953"/>
      <c r="AH224" s="953"/>
      <c r="AI224" s="953"/>
      <c r="AJ224" s="953"/>
      <c r="AK224" s="953"/>
      <c r="AL224" s="953"/>
      <c r="AM224" s="953"/>
      <c r="AN224" s="953"/>
      <c r="AO224" s="953"/>
      <c r="AP224" s="953"/>
      <c r="AQ224" s="953"/>
      <c r="AR224" s="953"/>
      <c r="AS224" s="953"/>
      <c r="AT224" s="953"/>
      <c r="AU224" s="953"/>
      <c r="AV224" s="953"/>
      <c r="AW224" s="953"/>
      <c r="AX224" s="953"/>
      <c r="AY224" s="953"/>
      <c r="AZ224" s="953"/>
      <c r="BA224" s="953"/>
      <c r="BB224" s="953"/>
      <c r="BC224" s="953"/>
      <c r="BD224" s="953"/>
      <c r="BE224" s="953"/>
      <c r="BF224" s="953"/>
      <c r="BG224" s="953"/>
      <c r="BH224" s="953"/>
      <c r="BI224" s="953"/>
      <c r="BJ224" s="953"/>
      <c r="BK224" s="953"/>
      <c r="BL224" s="953"/>
      <c r="BM224" s="953"/>
      <c r="BN224" s="953"/>
      <c r="BO224" s="953"/>
      <c r="BP224" s="953"/>
      <c r="BQ224" s="953"/>
      <c r="BR224" s="953"/>
      <c r="BS224" s="953"/>
      <c r="BT224" s="953"/>
      <c r="BU224" s="953"/>
      <c r="BV224" s="953"/>
      <c r="BW224" s="953"/>
      <c r="BX224" s="953"/>
      <c r="BY224" s="953"/>
      <c r="BZ224" s="953"/>
      <c r="CA224" s="953"/>
      <c r="CB224" s="953"/>
      <c r="CC224" s="953"/>
      <c r="CD224" s="953"/>
      <c r="CE224" s="953"/>
      <c r="CF224" s="953"/>
      <c r="CG224" s="953"/>
      <c r="CH224" s="953"/>
      <c r="CI224" s="953"/>
      <c r="CJ224" s="953"/>
      <c r="CK224" s="953"/>
      <c r="CL224" s="953"/>
      <c r="CM224" s="953"/>
      <c r="CN224" s="953"/>
      <c r="CO224" s="953"/>
      <c r="CP224" s="953"/>
      <c r="CQ224" s="953"/>
      <c r="CR224" s="953"/>
      <c r="CS224" s="953"/>
    </row>
    <row r="225" spans="1:97" s="968" customFormat="1" ht="12.75">
      <c r="A225" s="72" t="s">
        <v>938</v>
      </c>
      <c r="B225" s="82">
        <v>3385453</v>
      </c>
      <c r="C225" s="82">
        <v>1177886</v>
      </c>
      <c r="D225" s="82">
        <v>485649</v>
      </c>
      <c r="E225" s="426">
        <v>14.345170350910202</v>
      </c>
      <c r="F225" s="82">
        <v>38762</v>
      </c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953"/>
      <c r="AF225" s="953"/>
      <c r="AG225" s="953"/>
      <c r="AH225" s="953"/>
      <c r="AI225" s="953"/>
      <c r="AJ225" s="953"/>
      <c r="AK225" s="953"/>
      <c r="AL225" s="953"/>
      <c r="AM225" s="953"/>
      <c r="AN225" s="953"/>
      <c r="AO225" s="953"/>
      <c r="AP225" s="953"/>
      <c r="AQ225" s="953"/>
      <c r="AR225" s="953"/>
      <c r="AS225" s="953"/>
      <c r="AT225" s="953"/>
      <c r="AU225" s="953"/>
      <c r="AV225" s="953"/>
      <c r="AW225" s="953"/>
      <c r="AX225" s="953"/>
      <c r="AY225" s="953"/>
      <c r="AZ225" s="953"/>
      <c r="BA225" s="953"/>
      <c r="BB225" s="953"/>
      <c r="BC225" s="953"/>
      <c r="BD225" s="953"/>
      <c r="BE225" s="953"/>
      <c r="BF225" s="953"/>
      <c r="BG225" s="953"/>
      <c r="BH225" s="953"/>
      <c r="BI225" s="953"/>
      <c r="BJ225" s="953"/>
      <c r="BK225" s="953"/>
      <c r="BL225" s="953"/>
      <c r="BM225" s="953"/>
      <c r="BN225" s="953"/>
      <c r="BO225" s="953"/>
      <c r="BP225" s="953"/>
      <c r="BQ225" s="953"/>
      <c r="BR225" s="953"/>
      <c r="BS225" s="953"/>
      <c r="BT225" s="953"/>
      <c r="BU225" s="953"/>
      <c r="BV225" s="953"/>
      <c r="BW225" s="953"/>
      <c r="BX225" s="953"/>
      <c r="BY225" s="953"/>
      <c r="BZ225" s="953"/>
      <c r="CA225" s="953"/>
      <c r="CB225" s="953"/>
      <c r="CC225" s="953"/>
      <c r="CD225" s="953"/>
      <c r="CE225" s="953"/>
      <c r="CF225" s="953"/>
      <c r="CG225" s="953"/>
      <c r="CH225" s="953"/>
      <c r="CI225" s="953"/>
      <c r="CJ225" s="953"/>
      <c r="CK225" s="953"/>
      <c r="CL225" s="953"/>
      <c r="CM225" s="953"/>
      <c r="CN225" s="953"/>
      <c r="CO225" s="953"/>
      <c r="CP225" s="953"/>
      <c r="CQ225" s="953"/>
      <c r="CR225" s="953"/>
      <c r="CS225" s="953"/>
    </row>
    <row r="226" spans="1:97" s="968" customFormat="1" ht="12.75">
      <c r="A226" s="72" t="s">
        <v>939</v>
      </c>
      <c r="B226" s="82">
        <v>851967</v>
      </c>
      <c r="C226" s="82">
        <v>56352</v>
      </c>
      <c r="D226" s="82">
        <v>56352</v>
      </c>
      <c r="E226" s="426">
        <v>6.614340696294575</v>
      </c>
      <c r="F226" s="82">
        <v>5828</v>
      </c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953"/>
      <c r="AF226" s="953"/>
      <c r="AG226" s="953"/>
      <c r="AH226" s="953"/>
      <c r="AI226" s="953"/>
      <c r="AJ226" s="953"/>
      <c r="AK226" s="953"/>
      <c r="AL226" s="953"/>
      <c r="AM226" s="953"/>
      <c r="AN226" s="953"/>
      <c r="AO226" s="953"/>
      <c r="AP226" s="953"/>
      <c r="AQ226" s="953"/>
      <c r="AR226" s="953"/>
      <c r="AS226" s="953"/>
      <c r="AT226" s="953"/>
      <c r="AU226" s="953"/>
      <c r="AV226" s="953"/>
      <c r="AW226" s="953"/>
      <c r="AX226" s="953"/>
      <c r="AY226" s="953"/>
      <c r="AZ226" s="953"/>
      <c r="BA226" s="953"/>
      <c r="BB226" s="953"/>
      <c r="BC226" s="953"/>
      <c r="BD226" s="953"/>
      <c r="BE226" s="953"/>
      <c r="BF226" s="953"/>
      <c r="BG226" s="953"/>
      <c r="BH226" s="953"/>
      <c r="BI226" s="953"/>
      <c r="BJ226" s="953"/>
      <c r="BK226" s="953"/>
      <c r="BL226" s="953"/>
      <c r="BM226" s="953"/>
      <c r="BN226" s="953"/>
      <c r="BO226" s="953"/>
      <c r="BP226" s="953"/>
      <c r="BQ226" s="953"/>
      <c r="BR226" s="953"/>
      <c r="BS226" s="953"/>
      <c r="BT226" s="953"/>
      <c r="BU226" s="953"/>
      <c r="BV226" s="953"/>
      <c r="BW226" s="953"/>
      <c r="BX226" s="953"/>
      <c r="BY226" s="953"/>
      <c r="BZ226" s="953"/>
      <c r="CA226" s="953"/>
      <c r="CB226" s="953"/>
      <c r="CC226" s="953"/>
      <c r="CD226" s="953"/>
      <c r="CE226" s="953"/>
      <c r="CF226" s="953"/>
      <c r="CG226" s="953"/>
      <c r="CH226" s="953"/>
      <c r="CI226" s="953"/>
      <c r="CJ226" s="953"/>
      <c r="CK226" s="953"/>
      <c r="CL226" s="953"/>
      <c r="CM226" s="953"/>
      <c r="CN226" s="953"/>
      <c r="CO226" s="953"/>
      <c r="CP226" s="953"/>
      <c r="CQ226" s="953"/>
      <c r="CR226" s="953"/>
      <c r="CS226" s="953"/>
    </row>
    <row r="227" spans="1:97" s="968" customFormat="1" ht="12.75">
      <c r="A227" s="72" t="s">
        <v>941</v>
      </c>
      <c r="B227" s="82">
        <v>2533486</v>
      </c>
      <c r="C227" s="82">
        <v>1121534</v>
      </c>
      <c r="D227" s="82">
        <v>429297</v>
      </c>
      <c r="E227" s="426">
        <v>16.944913056555276</v>
      </c>
      <c r="F227" s="82">
        <v>32934</v>
      </c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953"/>
      <c r="AF227" s="953"/>
      <c r="AG227" s="953"/>
      <c r="AH227" s="953"/>
      <c r="AI227" s="953"/>
      <c r="AJ227" s="953"/>
      <c r="AK227" s="953"/>
      <c r="AL227" s="953"/>
      <c r="AM227" s="953"/>
      <c r="AN227" s="953"/>
      <c r="AO227" s="953"/>
      <c r="AP227" s="953"/>
      <c r="AQ227" s="953"/>
      <c r="AR227" s="953"/>
      <c r="AS227" s="953"/>
      <c r="AT227" s="953"/>
      <c r="AU227" s="953"/>
      <c r="AV227" s="953"/>
      <c r="AW227" s="953"/>
      <c r="AX227" s="953"/>
      <c r="AY227" s="953"/>
      <c r="AZ227" s="953"/>
      <c r="BA227" s="953"/>
      <c r="BB227" s="953"/>
      <c r="BC227" s="953"/>
      <c r="BD227" s="953"/>
      <c r="BE227" s="953"/>
      <c r="BF227" s="953"/>
      <c r="BG227" s="953"/>
      <c r="BH227" s="953"/>
      <c r="BI227" s="953"/>
      <c r="BJ227" s="953"/>
      <c r="BK227" s="953"/>
      <c r="BL227" s="953"/>
      <c r="BM227" s="953"/>
      <c r="BN227" s="953"/>
      <c r="BO227" s="953"/>
      <c r="BP227" s="953"/>
      <c r="BQ227" s="953"/>
      <c r="BR227" s="953"/>
      <c r="BS227" s="953"/>
      <c r="BT227" s="953"/>
      <c r="BU227" s="953"/>
      <c r="BV227" s="953"/>
      <c r="BW227" s="953"/>
      <c r="BX227" s="953"/>
      <c r="BY227" s="953"/>
      <c r="BZ227" s="953"/>
      <c r="CA227" s="953"/>
      <c r="CB227" s="953"/>
      <c r="CC227" s="953"/>
      <c r="CD227" s="953"/>
      <c r="CE227" s="953"/>
      <c r="CF227" s="953"/>
      <c r="CG227" s="953"/>
      <c r="CH227" s="953"/>
      <c r="CI227" s="953"/>
      <c r="CJ227" s="953"/>
      <c r="CK227" s="953"/>
      <c r="CL227" s="953"/>
      <c r="CM227" s="953"/>
      <c r="CN227" s="953"/>
      <c r="CO227" s="953"/>
      <c r="CP227" s="953"/>
      <c r="CQ227" s="953"/>
      <c r="CR227" s="953"/>
      <c r="CS227" s="953"/>
    </row>
    <row r="228" spans="1:97" s="968" customFormat="1" ht="12.75">
      <c r="A228" s="72" t="s">
        <v>942</v>
      </c>
      <c r="B228" s="82">
        <v>3385453</v>
      </c>
      <c r="C228" s="82">
        <v>1177886</v>
      </c>
      <c r="D228" s="82">
        <v>454123</v>
      </c>
      <c r="E228" s="426">
        <v>13.413950806583344</v>
      </c>
      <c r="F228" s="82">
        <v>38221</v>
      </c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953"/>
      <c r="AF228" s="953"/>
      <c r="AG228" s="953"/>
      <c r="AH228" s="953"/>
      <c r="AI228" s="953"/>
      <c r="AJ228" s="953"/>
      <c r="AK228" s="953"/>
      <c r="AL228" s="953"/>
      <c r="AM228" s="953"/>
      <c r="AN228" s="953"/>
      <c r="AO228" s="953"/>
      <c r="AP228" s="953"/>
      <c r="AQ228" s="953"/>
      <c r="AR228" s="953"/>
      <c r="AS228" s="953"/>
      <c r="AT228" s="953"/>
      <c r="AU228" s="953"/>
      <c r="AV228" s="953"/>
      <c r="AW228" s="953"/>
      <c r="AX228" s="953"/>
      <c r="AY228" s="953"/>
      <c r="AZ228" s="953"/>
      <c r="BA228" s="953"/>
      <c r="BB228" s="953"/>
      <c r="BC228" s="953"/>
      <c r="BD228" s="953"/>
      <c r="BE228" s="953"/>
      <c r="BF228" s="953"/>
      <c r="BG228" s="953"/>
      <c r="BH228" s="953"/>
      <c r="BI228" s="953"/>
      <c r="BJ228" s="953"/>
      <c r="BK228" s="953"/>
      <c r="BL228" s="953"/>
      <c r="BM228" s="953"/>
      <c r="BN228" s="953"/>
      <c r="BO228" s="953"/>
      <c r="BP228" s="953"/>
      <c r="BQ228" s="953"/>
      <c r="BR228" s="953"/>
      <c r="BS228" s="953"/>
      <c r="BT228" s="953"/>
      <c r="BU228" s="953"/>
      <c r="BV228" s="953"/>
      <c r="BW228" s="953"/>
      <c r="BX228" s="953"/>
      <c r="BY228" s="953"/>
      <c r="BZ228" s="953"/>
      <c r="CA228" s="953"/>
      <c r="CB228" s="953"/>
      <c r="CC228" s="953"/>
      <c r="CD228" s="953"/>
      <c r="CE228" s="953"/>
      <c r="CF228" s="953"/>
      <c r="CG228" s="953"/>
      <c r="CH228" s="953"/>
      <c r="CI228" s="953"/>
      <c r="CJ228" s="953"/>
      <c r="CK228" s="953"/>
      <c r="CL228" s="953"/>
      <c r="CM228" s="953"/>
      <c r="CN228" s="953"/>
      <c r="CO228" s="953"/>
      <c r="CP228" s="953"/>
      <c r="CQ228" s="953"/>
      <c r="CR228" s="953"/>
      <c r="CS228" s="953"/>
    </row>
    <row r="229" spans="1:97" s="969" customFormat="1" ht="12.75">
      <c r="A229" s="72" t="s">
        <v>943</v>
      </c>
      <c r="B229" s="82">
        <v>1673082</v>
      </c>
      <c r="C229" s="82">
        <v>1074810</v>
      </c>
      <c r="D229" s="82">
        <v>399557</v>
      </c>
      <c r="E229" s="426">
        <v>23.881495348106068</v>
      </c>
      <c r="F229" s="82">
        <v>3523</v>
      </c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953"/>
      <c r="AF229" s="953"/>
      <c r="AG229" s="953"/>
      <c r="AH229" s="953"/>
      <c r="AI229" s="953"/>
      <c r="AJ229" s="953"/>
      <c r="AK229" s="953"/>
      <c r="AL229" s="953"/>
      <c r="AM229" s="953"/>
      <c r="AN229" s="953"/>
      <c r="AO229" s="953"/>
      <c r="AP229" s="953"/>
      <c r="AQ229" s="953"/>
      <c r="AR229" s="953"/>
      <c r="AS229" s="953"/>
      <c r="AT229" s="953"/>
      <c r="AU229" s="953"/>
      <c r="AV229" s="953"/>
      <c r="AW229" s="953"/>
      <c r="AX229" s="953"/>
      <c r="AY229" s="953"/>
      <c r="AZ229" s="953"/>
      <c r="BA229" s="953"/>
      <c r="BB229" s="953"/>
      <c r="BC229" s="953"/>
      <c r="BD229" s="953"/>
      <c r="BE229" s="953"/>
      <c r="BF229" s="953"/>
      <c r="BG229" s="953"/>
      <c r="BH229" s="953"/>
      <c r="BI229" s="953"/>
      <c r="BJ229" s="953"/>
      <c r="BK229" s="953"/>
      <c r="BL229" s="953"/>
      <c r="BM229" s="953"/>
      <c r="BN229" s="953"/>
      <c r="BO229" s="953"/>
      <c r="BP229" s="953"/>
      <c r="BQ229" s="953"/>
      <c r="BR229" s="953"/>
      <c r="BS229" s="953"/>
      <c r="BT229" s="953"/>
      <c r="BU229" s="953"/>
      <c r="BV229" s="953"/>
      <c r="BW229" s="953"/>
      <c r="BX229" s="953"/>
      <c r="BY229" s="953"/>
      <c r="BZ229" s="953"/>
      <c r="CA229" s="953"/>
      <c r="CB229" s="953"/>
      <c r="CC229" s="953"/>
      <c r="CD229" s="953"/>
      <c r="CE229" s="953"/>
      <c r="CF229" s="953"/>
      <c r="CG229" s="953"/>
      <c r="CH229" s="953"/>
      <c r="CI229" s="953"/>
      <c r="CJ229" s="953"/>
      <c r="CK229" s="953"/>
      <c r="CL229" s="953"/>
      <c r="CM229" s="953"/>
      <c r="CN229" s="953"/>
      <c r="CO229" s="953"/>
      <c r="CP229" s="953"/>
      <c r="CQ229" s="953"/>
      <c r="CR229" s="953"/>
      <c r="CS229" s="953"/>
    </row>
    <row r="230" spans="1:97" s="969" customFormat="1" ht="12.75">
      <c r="A230" s="72" t="s">
        <v>944</v>
      </c>
      <c r="B230" s="82">
        <v>1393432</v>
      </c>
      <c r="C230" s="82">
        <v>1074810</v>
      </c>
      <c r="D230" s="82">
        <v>399557</v>
      </c>
      <c r="E230" s="426">
        <v>28.674309187674744</v>
      </c>
      <c r="F230" s="82">
        <v>3523</v>
      </c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953"/>
      <c r="AF230" s="953"/>
      <c r="AG230" s="953"/>
      <c r="AH230" s="953"/>
      <c r="AI230" s="953"/>
      <c r="AJ230" s="953"/>
      <c r="AK230" s="953"/>
      <c r="AL230" s="953"/>
      <c r="AM230" s="953"/>
      <c r="AN230" s="953"/>
      <c r="AO230" s="953"/>
      <c r="AP230" s="953"/>
      <c r="AQ230" s="953"/>
      <c r="AR230" s="953"/>
      <c r="AS230" s="953"/>
      <c r="AT230" s="953"/>
      <c r="AU230" s="953"/>
      <c r="AV230" s="953"/>
      <c r="AW230" s="953"/>
      <c r="AX230" s="953"/>
      <c r="AY230" s="953"/>
      <c r="AZ230" s="953"/>
      <c r="BA230" s="953"/>
      <c r="BB230" s="953"/>
      <c r="BC230" s="953"/>
      <c r="BD230" s="953"/>
      <c r="BE230" s="953"/>
      <c r="BF230" s="953"/>
      <c r="BG230" s="953"/>
      <c r="BH230" s="953"/>
      <c r="BI230" s="953"/>
      <c r="BJ230" s="953"/>
      <c r="BK230" s="953"/>
      <c r="BL230" s="953"/>
      <c r="BM230" s="953"/>
      <c r="BN230" s="953"/>
      <c r="BO230" s="953"/>
      <c r="BP230" s="953"/>
      <c r="BQ230" s="953"/>
      <c r="BR230" s="953"/>
      <c r="BS230" s="953"/>
      <c r="BT230" s="953"/>
      <c r="BU230" s="953"/>
      <c r="BV230" s="953"/>
      <c r="BW230" s="953"/>
      <c r="BX230" s="953"/>
      <c r="BY230" s="953"/>
      <c r="BZ230" s="953"/>
      <c r="CA230" s="953"/>
      <c r="CB230" s="953"/>
      <c r="CC230" s="953"/>
      <c r="CD230" s="953"/>
      <c r="CE230" s="953"/>
      <c r="CF230" s="953"/>
      <c r="CG230" s="953"/>
      <c r="CH230" s="953"/>
      <c r="CI230" s="953"/>
      <c r="CJ230" s="953"/>
      <c r="CK230" s="953"/>
      <c r="CL230" s="953"/>
      <c r="CM230" s="953"/>
      <c r="CN230" s="953"/>
      <c r="CO230" s="953"/>
      <c r="CP230" s="953"/>
      <c r="CQ230" s="953"/>
      <c r="CR230" s="953"/>
      <c r="CS230" s="953"/>
    </row>
    <row r="231" spans="1:97" s="954" customFormat="1" ht="11.25" customHeight="1">
      <c r="A231" s="72" t="s">
        <v>945</v>
      </c>
      <c r="B231" s="82">
        <v>279650</v>
      </c>
      <c r="C231" s="82">
        <v>0</v>
      </c>
      <c r="D231" s="82">
        <v>0</v>
      </c>
      <c r="E231" s="426">
        <v>0</v>
      </c>
      <c r="F231" s="82">
        <v>0</v>
      </c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953"/>
      <c r="AF231" s="953"/>
      <c r="AG231" s="953"/>
      <c r="AH231" s="953"/>
      <c r="AI231" s="953"/>
      <c r="AJ231" s="953"/>
      <c r="AK231" s="953"/>
      <c r="AL231" s="953"/>
      <c r="AM231" s="953"/>
      <c r="AN231" s="953"/>
      <c r="AO231" s="953"/>
      <c r="AP231" s="953"/>
      <c r="AQ231" s="953"/>
      <c r="AR231" s="953"/>
      <c r="AS231" s="953"/>
      <c r="AT231" s="953"/>
      <c r="AU231" s="953"/>
      <c r="AV231" s="953"/>
      <c r="AW231" s="953"/>
      <c r="AX231" s="953"/>
      <c r="AY231" s="953"/>
      <c r="AZ231" s="953"/>
      <c r="BA231" s="953"/>
      <c r="BB231" s="953"/>
      <c r="BC231" s="953"/>
      <c r="BD231" s="953"/>
      <c r="BE231" s="953"/>
      <c r="BF231" s="953"/>
      <c r="BG231" s="953"/>
      <c r="BH231" s="953"/>
      <c r="BI231" s="953"/>
      <c r="BJ231" s="953"/>
      <c r="BK231" s="953"/>
      <c r="BL231" s="953"/>
      <c r="BM231" s="953"/>
      <c r="BN231" s="953"/>
      <c r="BO231" s="953"/>
      <c r="BP231" s="953"/>
      <c r="BQ231" s="953"/>
      <c r="BR231" s="953"/>
      <c r="BS231" s="953"/>
      <c r="BT231" s="953"/>
      <c r="BU231" s="953"/>
      <c r="BV231" s="953"/>
      <c r="BW231" s="953"/>
      <c r="BX231" s="953"/>
      <c r="BY231" s="953"/>
      <c r="BZ231" s="953"/>
      <c r="CA231" s="953"/>
      <c r="CB231" s="953"/>
      <c r="CC231" s="953"/>
      <c r="CD231" s="953"/>
      <c r="CE231" s="953"/>
      <c r="CF231" s="953"/>
      <c r="CG231" s="953"/>
      <c r="CH231" s="953"/>
      <c r="CI231" s="953"/>
      <c r="CJ231" s="953"/>
      <c r="CK231" s="953"/>
      <c r="CL231" s="953"/>
      <c r="CM231" s="953"/>
      <c r="CN231" s="953"/>
      <c r="CO231" s="953"/>
      <c r="CP231" s="953"/>
      <c r="CQ231" s="953"/>
      <c r="CR231" s="953"/>
      <c r="CS231" s="953"/>
    </row>
    <row r="232" spans="1:97" s="954" customFormat="1" ht="12.75">
      <c r="A232" s="72" t="s">
        <v>947</v>
      </c>
      <c r="B232" s="82">
        <v>279650</v>
      </c>
      <c r="C232" s="82">
        <v>0</v>
      </c>
      <c r="D232" s="82">
        <v>0</v>
      </c>
      <c r="E232" s="426">
        <v>0</v>
      </c>
      <c r="F232" s="82">
        <v>0</v>
      </c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953"/>
      <c r="AF232" s="953"/>
      <c r="AG232" s="953"/>
      <c r="AH232" s="953"/>
      <c r="AI232" s="953"/>
      <c r="AJ232" s="953"/>
      <c r="AK232" s="953"/>
      <c r="AL232" s="953"/>
      <c r="AM232" s="953"/>
      <c r="AN232" s="953"/>
      <c r="AO232" s="953"/>
      <c r="AP232" s="953"/>
      <c r="AQ232" s="953"/>
      <c r="AR232" s="953"/>
      <c r="AS232" s="953"/>
      <c r="AT232" s="953"/>
      <c r="AU232" s="953"/>
      <c r="AV232" s="953"/>
      <c r="AW232" s="953"/>
      <c r="AX232" s="953"/>
      <c r="AY232" s="953"/>
      <c r="AZ232" s="953"/>
      <c r="BA232" s="953"/>
      <c r="BB232" s="953"/>
      <c r="BC232" s="953"/>
      <c r="BD232" s="953"/>
      <c r="BE232" s="953"/>
      <c r="BF232" s="953"/>
      <c r="BG232" s="953"/>
      <c r="BH232" s="953"/>
      <c r="BI232" s="953"/>
      <c r="BJ232" s="953"/>
      <c r="BK232" s="953"/>
      <c r="BL232" s="953"/>
      <c r="BM232" s="953"/>
      <c r="BN232" s="953"/>
      <c r="BO232" s="953"/>
      <c r="BP232" s="953"/>
      <c r="BQ232" s="953"/>
      <c r="BR232" s="953"/>
      <c r="BS232" s="953"/>
      <c r="BT232" s="953"/>
      <c r="BU232" s="953"/>
      <c r="BV232" s="953"/>
      <c r="BW232" s="953"/>
      <c r="BX232" s="953"/>
      <c r="BY232" s="953"/>
      <c r="BZ232" s="953"/>
      <c r="CA232" s="953"/>
      <c r="CB232" s="953"/>
      <c r="CC232" s="953"/>
      <c r="CD232" s="953"/>
      <c r="CE232" s="953"/>
      <c r="CF232" s="953"/>
      <c r="CG232" s="953"/>
      <c r="CH232" s="953"/>
      <c r="CI232" s="953"/>
      <c r="CJ232" s="953"/>
      <c r="CK232" s="953"/>
      <c r="CL232" s="953"/>
      <c r="CM232" s="953"/>
      <c r="CN232" s="953"/>
      <c r="CO232" s="953"/>
      <c r="CP232" s="953"/>
      <c r="CQ232" s="953"/>
      <c r="CR232" s="953"/>
      <c r="CS232" s="953"/>
    </row>
    <row r="233" spans="1:97" s="954" customFormat="1" ht="12.75">
      <c r="A233" s="72" t="s">
        <v>949</v>
      </c>
      <c r="B233" s="82">
        <v>1712371</v>
      </c>
      <c r="C233" s="82">
        <v>103076</v>
      </c>
      <c r="D233" s="82">
        <v>54566</v>
      </c>
      <c r="E233" s="426">
        <v>3.186575806294314</v>
      </c>
      <c r="F233" s="82">
        <v>34698</v>
      </c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953"/>
      <c r="AF233" s="953"/>
      <c r="AG233" s="953"/>
      <c r="AH233" s="953"/>
      <c r="AI233" s="953"/>
      <c r="AJ233" s="953"/>
      <c r="AK233" s="953"/>
      <c r="AL233" s="953"/>
      <c r="AM233" s="953"/>
      <c r="AN233" s="953"/>
      <c r="AO233" s="953"/>
      <c r="AP233" s="953"/>
      <c r="AQ233" s="953"/>
      <c r="AR233" s="953"/>
      <c r="AS233" s="953"/>
      <c r="AT233" s="953"/>
      <c r="AU233" s="953"/>
      <c r="AV233" s="953"/>
      <c r="AW233" s="953"/>
      <c r="AX233" s="953"/>
      <c r="AY233" s="953"/>
      <c r="AZ233" s="953"/>
      <c r="BA233" s="953"/>
      <c r="BB233" s="953"/>
      <c r="BC233" s="953"/>
      <c r="BD233" s="953"/>
      <c r="BE233" s="953"/>
      <c r="BF233" s="953"/>
      <c r="BG233" s="953"/>
      <c r="BH233" s="953"/>
      <c r="BI233" s="953"/>
      <c r="BJ233" s="953"/>
      <c r="BK233" s="953"/>
      <c r="BL233" s="953"/>
      <c r="BM233" s="953"/>
      <c r="BN233" s="953"/>
      <c r="BO233" s="953"/>
      <c r="BP233" s="953"/>
      <c r="BQ233" s="953"/>
      <c r="BR233" s="953"/>
      <c r="BS233" s="953"/>
      <c r="BT233" s="953"/>
      <c r="BU233" s="953"/>
      <c r="BV233" s="953"/>
      <c r="BW233" s="953"/>
      <c r="BX233" s="953"/>
      <c r="BY233" s="953"/>
      <c r="BZ233" s="953"/>
      <c r="CA233" s="953"/>
      <c r="CB233" s="953"/>
      <c r="CC233" s="953"/>
      <c r="CD233" s="953"/>
      <c r="CE233" s="953"/>
      <c r="CF233" s="953"/>
      <c r="CG233" s="953"/>
      <c r="CH233" s="953"/>
      <c r="CI233" s="953"/>
      <c r="CJ233" s="953"/>
      <c r="CK233" s="953"/>
      <c r="CL233" s="953"/>
      <c r="CM233" s="953"/>
      <c r="CN233" s="953"/>
      <c r="CO233" s="953"/>
      <c r="CP233" s="953"/>
      <c r="CQ233" s="953"/>
      <c r="CR233" s="953"/>
      <c r="CS233" s="953"/>
    </row>
    <row r="234" spans="1:97" s="954" customFormat="1" ht="12" customHeight="1">
      <c r="A234" s="72" t="s">
        <v>950</v>
      </c>
      <c r="B234" s="82">
        <v>1570621</v>
      </c>
      <c r="C234" s="82">
        <v>103076</v>
      </c>
      <c r="D234" s="82">
        <v>54566</v>
      </c>
      <c r="E234" s="426">
        <v>3.474167224301725</v>
      </c>
      <c r="F234" s="82">
        <v>34698</v>
      </c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953"/>
      <c r="AF234" s="953"/>
      <c r="AG234" s="953"/>
      <c r="AH234" s="953"/>
      <c r="AI234" s="953"/>
      <c r="AJ234" s="953"/>
      <c r="AK234" s="953"/>
      <c r="AL234" s="953"/>
      <c r="AM234" s="953"/>
      <c r="AN234" s="953"/>
      <c r="AO234" s="953"/>
      <c r="AP234" s="953"/>
      <c r="AQ234" s="953"/>
      <c r="AR234" s="953"/>
      <c r="AS234" s="953"/>
      <c r="AT234" s="953"/>
      <c r="AU234" s="953"/>
      <c r="AV234" s="953"/>
      <c r="AW234" s="953"/>
      <c r="AX234" s="953"/>
      <c r="AY234" s="953"/>
      <c r="AZ234" s="953"/>
      <c r="BA234" s="953"/>
      <c r="BB234" s="953"/>
      <c r="BC234" s="953"/>
      <c r="BD234" s="953"/>
      <c r="BE234" s="953"/>
      <c r="BF234" s="953"/>
      <c r="BG234" s="953"/>
      <c r="BH234" s="953"/>
      <c r="BI234" s="953"/>
      <c r="BJ234" s="953"/>
      <c r="BK234" s="953"/>
      <c r="BL234" s="953"/>
      <c r="BM234" s="953"/>
      <c r="BN234" s="953"/>
      <c r="BO234" s="953"/>
      <c r="BP234" s="953"/>
      <c r="BQ234" s="953"/>
      <c r="BR234" s="953"/>
      <c r="BS234" s="953"/>
      <c r="BT234" s="953"/>
      <c r="BU234" s="953"/>
      <c r="BV234" s="953"/>
      <c r="BW234" s="953"/>
      <c r="BX234" s="953"/>
      <c r="BY234" s="953"/>
      <c r="BZ234" s="953"/>
      <c r="CA234" s="953"/>
      <c r="CB234" s="953"/>
      <c r="CC234" s="953"/>
      <c r="CD234" s="953"/>
      <c r="CE234" s="953"/>
      <c r="CF234" s="953"/>
      <c r="CG234" s="953"/>
      <c r="CH234" s="953"/>
      <c r="CI234" s="953"/>
      <c r="CJ234" s="953"/>
      <c r="CK234" s="953"/>
      <c r="CL234" s="953"/>
      <c r="CM234" s="953"/>
      <c r="CN234" s="953"/>
      <c r="CO234" s="953"/>
      <c r="CP234" s="953"/>
      <c r="CQ234" s="953"/>
      <c r="CR234" s="953"/>
      <c r="CS234" s="953"/>
    </row>
    <row r="235" spans="1:97" s="954" customFormat="1" ht="12.75">
      <c r="A235" s="72" t="s">
        <v>951</v>
      </c>
      <c r="B235" s="82">
        <v>141750</v>
      </c>
      <c r="C235" s="82">
        <v>0</v>
      </c>
      <c r="D235" s="82">
        <v>0</v>
      </c>
      <c r="E235" s="426">
        <v>0</v>
      </c>
      <c r="F235" s="82">
        <v>0</v>
      </c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953"/>
      <c r="AF235" s="953"/>
      <c r="AG235" s="953"/>
      <c r="AH235" s="953"/>
      <c r="AI235" s="953"/>
      <c r="AJ235" s="953"/>
      <c r="AK235" s="953"/>
      <c r="AL235" s="953"/>
      <c r="AM235" s="953"/>
      <c r="AN235" s="953"/>
      <c r="AO235" s="953"/>
      <c r="AP235" s="953"/>
      <c r="AQ235" s="953"/>
      <c r="AR235" s="953"/>
      <c r="AS235" s="953"/>
      <c r="AT235" s="953"/>
      <c r="AU235" s="953"/>
      <c r="AV235" s="953"/>
      <c r="AW235" s="953"/>
      <c r="AX235" s="953"/>
      <c r="AY235" s="953"/>
      <c r="AZ235" s="953"/>
      <c r="BA235" s="953"/>
      <c r="BB235" s="953"/>
      <c r="BC235" s="953"/>
      <c r="BD235" s="953"/>
      <c r="BE235" s="953"/>
      <c r="BF235" s="953"/>
      <c r="BG235" s="953"/>
      <c r="BH235" s="953"/>
      <c r="BI235" s="953"/>
      <c r="BJ235" s="953"/>
      <c r="BK235" s="953"/>
      <c r="BL235" s="953"/>
      <c r="BM235" s="953"/>
      <c r="BN235" s="953"/>
      <c r="BO235" s="953"/>
      <c r="BP235" s="953"/>
      <c r="BQ235" s="953"/>
      <c r="BR235" s="953"/>
      <c r="BS235" s="953"/>
      <c r="BT235" s="953"/>
      <c r="BU235" s="953"/>
      <c r="BV235" s="953"/>
      <c r="BW235" s="953"/>
      <c r="BX235" s="953"/>
      <c r="BY235" s="953"/>
      <c r="BZ235" s="953"/>
      <c r="CA235" s="953"/>
      <c r="CB235" s="953"/>
      <c r="CC235" s="953"/>
      <c r="CD235" s="953"/>
      <c r="CE235" s="953"/>
      <c r="CF235" s="953"/>
      <c r="CG235" s="953"/>
      <c r="CH235" s="953"/>
      <c r="CI235" s="953"/>
      <c r="CJ235" s="953"/>
      <c r="CK235" s="953"/>
      <c r="CL235" s="953"/>
      <c r="CM235" s="953"/>
      <c r="CN235" s="953"/>
      <c r="CO235" s="953"/>
      <c r="CP235" s="953"/>
      <c r="CQ235" s="953"/>
      <c r="CR235" s="953"/>
      <c r="CS235" s="953"/>
    </row>
    <row r="236" spans="1:97" s="973" customFormat="1" ht="12.75">
      <c r="A236" s="73" t="s">
        <v>973</v>
      </c>
      <c r="B236" s="82"/>
      <c r="C236" s="82"/>
      <c r="D236" s="82"/>
      <c r="E236" s="426"/>
      <c r="F236" s="82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971"/>
      <c r="AF236" s="971"/>
      <c r="AG236" s="971"/>
      <c r="AH236" s="971"/>
      <c r="AI236" s="971"/>
      <c r="AJ236" s="971"/>
      <c r="AK236" s="971"/>
      <c r="AL236" s="971"/>
      <c r="AM236" s="971"/>
      <c r="AN236" s="971"/>
      <c r="AO236" s="971"/>
      <c r="AP236" s="971"/>
      <c r="AQ236" s="971"/>
      <c r="AR236" s="971"/>
      <c r="AS236" s="971"/>
      <c r="AT236" s="971"/>
      <c r="AU236" s="971"/>
      <c r="AV236" s="971"/>
      <c r="AW236" s="971"/>
      <c r="AX236" s="971"/>
      <c r="AY236" s="971"/>
      <c r="AZ236" s="971"/>
      <c r="BA236" s="971"/>
      <c r="BB236" s="971"/>
      <c r="BC236" s="971"/>
      <c r="BD236" s="971"/>
      <c r="BE236" s="971"/>
      <c r="BF236" s="971"/>
      <c r="BG236" s="971"/>
      <c r="BH236" s="971"/>
      <c r="BI236" s="971"/>
      <c r="BJ236" s="971"/>
      <c r="BK236" s="971"/>
      <c r="BL236" s="971"/>
      <c r="BM236" s="971"/>
      <c r="BN236" s="971"/>
      <c r="BO236" s="971"/>
      <c r="BP236" s="971"/>
      <c r="BQ236" s="971"/>
      <c r="BR236" s="971"/>
      <c r="BS236" s="971"/>
      <c r="BT236" s="971"/>
      <c r="BU236" s="971"/>
      <c r="BV236" s="971"/>
      <c r="BW236" s="971"/>
      <c r="BX236" s="971"/>
      <c r="BY236" s="971"/>
      <c r="BZ236" s="971"/>
      <c r="CA236" s="971"/>
      <c r="CB236" s="971"/>
      <c r="CC236" s="971"/>
      <c r="CD236" s="971"/>
      <c r="CE236" s="971"/>
      <c r="CF236" s="971"/>
      <c r="CG236" s="971"/>
      <c r="CH236" s="971"/>
      <c r="CI236" s="971"/>
      <c r="CJ236" s="971"/>
      <c r="CK236" s="971"/>
      <c r="CL236" s="971"/>
      <c r="CM236" s="971"/>
      <c r="CN236" s="971"/>
      <c r="CO236" s="971"/>
      <c r="CP236" s="971"/>
      <c r="CQ236" s="971"/>
      <c r="CR236" s="971"/>
      <c r="CS236" s="971"/>
    </row>
    <row r="237" spans="1:97" s="954" customFormat="1" ht="12.75">
      <c r="A237" s="73" t="s">
        <v>961</v>
      </c>
      <c r="B237" s="82"/>
      <c r="C237" s="82"/>
      <c r="D237" s="82"/>
      <c r="E237" s="426"/>
      <c r="F237" s="82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953"/>
      <c r="AF237" s="953"/>
      <c r="AG237" s="953"/>
      <c r="AH237" s="953"/>
      <c r="AI237" s="953"/>
      <c r="AJ237" s="953"/>
      <c r="AK237" s="953"/>
      <c r="AL237" s="953"/>
      <c r="AM237" s="953"/>
      <c r="AN237" s="953"/>
      <c r="AO237" s="953"/>
      <c r="AP237" s="953"/>
      <c r="AQ237" s="953"/>
      <c r="AR237" s="953"/>
      <c r="AS237" s="953"/>
      <c r="AT237" s="953"/>
      <c r="AU237" s="953"/>
      <c r="AV237" s="953"/>
      <c r="AW237" s="953"/>
      <c r="AX237" s="953"/>
      <c r="AY237" s="953"/>
      <c r="AZ237" s="953"/>
      <c r="BA237" s="953"/>
      <c r="BB237" s="953"/>
      <c r="BC237" s="953"/>
      <c r="BD237" s="953"/>
      <c r="BE237" s="953"/>
      <c r="BF237" s="953"/>
      <c r="BG237" s="953"/>
      <c r="BH237" s="953"/>
      <c r="BI237" s="953"/>
      <c r="BJ237" s="953"/>
      <c r="BK237" s="953"/>
      <c r="BL237" s="953"/>
      <c r="BM237" s="953"/>
      <c r="BN237" s="953"/>
      <c r="BO237" s="953"/>
      <c r="BP237" s="953"/>
      <c r="BQ237" s="953"/>
      <c r="BR237" s="953"/>
      <c r="BS237" s="953"/>
      <c r="BT237" s="953"/>
      <c r="BU237" s="953"/>
      <c r="BV237" s="953"/>
      <c r="BW237" s="953"/>
      <c r="BX237" s="953"/>
      <c r="BY237" s="953"/>
      <c r="BZ237" s="953"/>
      <c r="CA237" s="953"/>
      <c r="CB237" s="953"/>
      <c r="CC237" s="953"/>
      <c r="CD237" s="953"/>
      <c r="CE237" s="953"/>
      <c r="CF237" s="953"/>
      <c r="CG237" s="953"/>
      <c r="CH237" s="953"/>
      <c r="CI237" s="953"/>
      <c r="CJ237" s="953"/>
      <c r="CK237" s="953"/>
      <c r="CL237" s="953"/>
      <c r="CM237" s="953"/>
      <c r="CN237" s="953"/>
      <c r="CO237" s="953"/>
      <c r="CP237" s="953"/>
      <c r="CQ237" s="953"/>
      <c r="CR237" s="953"/>
      <c r="CS237" s="953"/>
    </row>
    <row r="238" spans="1:97" s="968" customFormat="1" ht="12.75">
      <c r="A238" s="72" t="s">
        <v>938</v>
      </c>
      <c r="B238" s="82">
        <v>2025900</v>
      </c>
      <c r="C238" s="82">
        <v>940115</v>
      </c>
      <c r="D238" s="82">
        <v>124496</v>
      </c>
      <c r="E238" s="426">
        <v>6.14521940865788</v>
      </c>
      <c r="F238" s="82">
        <v>10465</v>
      </c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953"/>
      <c r="AF238" s="953"/>
      <c r="AG238" s="953"/>
      <c r="AH238" s="953"/>
      <c r="AI238" s="953"/>
      <c r="AJ238" s="953"/>
      <c r="AK238" s="953"/>
      <c r="AL238" s="953"/>
      <c r="AM238" s="953"/>
      <c r="AN238" s="953"/>
      <c r="AO238" s="953"/>
      <c r="AP238" s="953"/>
      <c r="AQ238" s="953"/>
      <c r="AR238" s="953"/>
      <c r="AS238" s="953"/>
      <c r="AT238" s="953"/>
      <c r="AU238" s="953"/>
      <c r="AV238" s="953"/>
      <c r="AW238" s="953"/>
      <c r="AX238" s="953"/>
      <c r="AY238" s="953"/>
      <c r="AZ238" s="953"/>
      <c r="BA238" s="953"/>
      <c r="BB238" s="953"/>
      <c r="BC238" s="953"/>
      <c r="BD238" s="953"/>
      <c r="BE238" s="953"/>
      <c r="BF238" s="953"/>
      <c r="BG238" s="953"/>
      <c r="BH238" s="953"/>
      <c r="BI238" s="953"/>
      <c r="BJ238" s="953"/>
      <c r="BK238" s="953"/>
      <c r="BL238" s="953"/>
      <c r="BM238" s="953"/>
      <c r="BN238" s="953"/>
      <c r="BO238" s="953"/>
      <c r="BP238" s="953"/>
      <c r="BQ238" s="953"/>
      <c r="BR238" s="953"/>
      <c r="BS238" s="953"/>
      <c r="BT238" s="953"/>
      <c r="BU238" s="953"/>
      <c r="BV238" s="953"/>
      <c r="BW238" s="953"/>
      <c r="BX238" s="953"/>
      <c r="BY238" s="953"/>
      <c r="BZ238" s="953"/>
      <c r="CA238" s="953"/>
      <c r="CB238" s="953"/>
      <c r="CC238" s="953"/>
      <c r="CD238" s="953"/>
      <c r="CE238" s="953"/>
      <c r="CF238" s="953"/>
      <c r="CG238" s="953"/>
      <c r="CH238" s="953"/>
      <c r="CI238" s="953"/>
      <c r="CJ238" s="953"/>
      <c r="CK238" s="953"/>
      <c r="CL238" s="953"/>
      <c r="CM238" s="953"/>
      <c r="CN238" s="953"/>
      <c r="CO238" s="953"/>
      <c r="CP238" s="953"/>
      <c r="CQ238" s="953"/>
      <c r="CR238" s="953"/>
      <c r="CS238" s="953"/>
    </row>
    <row r="239" spans="1:97" s="968" customFormat="1" ht="12.75">
      <c r="A239" s="72" t="s">
        <v>939</v>
      </c>
      <c r="B239" s="82">
        <v>345874</v>
      </c>
      <c r="C239" s="82">
        <v>109539</v>
      </c>
      <c r="D239" s="82">
        <v>109539</v>
      </c>
      <c r="E239" s="426">
        <v>31.670203600154974</v>
      </c>
      <c r="F239" s="82">
        <v>10465</v>
      </c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953"/>
      <c r="AF239" s="953"/>
      <c r="AG239" s="953"/>
      <c r="AH239" s="953"/>
      <c r="AI239" s="953"/>
      <c r="AJ239" s="953"/>
      <c r="AK239" s="953"/>
      <c r="AL239" s="953"/>
      <c r="AM239" s="953"/>
      <c r="AN239" s="953"/>
      <c r="AO239" s="953"/>
      <c r="AP239" s="953"/>
      <c r="AQ239" s="953"/>
      <c r="AR239" s="953"/>
      <c r="AS239" s="953"/>
      <c r="AT239" s="953"/>
      <c r="AU239" s="953"/>
      <c r="AV239" s="953"/>
      <c r="AW239" s="953"/>
      <c r="AX239" s="953"/>
      <c r="AY239" s="953"/>
      <c r="AZ239" s="953"/>
      <c r="BA239" s="953"/>
      <c r="BB239" s="953"/>
      <c r="BC239" s="953"/>
      <c r="BD239" s="953"/>
      <c r="BE239" s="953"/>
      <c r="BF239" s="953"/>
      <c r="BG239" s="953"/>
      <c r="BH239" s="953"/>
      <c r="BI239" s="953"/>
      <c r="BJ239" s="953"/>
      <c r="BK239" s="953"/>
      <c r="BL239" s="953"/>
      <c r="BM239" s="953"/>
      <c r="BN239" s="953"/>
      <c r="BO239" s="953"/>
      <c r="BP239" s="953"/>
      <c r="BQ239" s="953"/>
      <c r="BR239" s="953"/>
      <c r="BS239" s="953"/>
      <c r="BT239" s="953"/>
      <c r="BU239" s="953"/>
      <c r="BV239" s="953"/>
      <c r="BW239" s="953"/>
      <c r="BX239" s="953"/>
      <c r="BY239" s="953"/>
      <c r="BZ239" s="953"/>
      <c r="CA239" s="953"/>
      <c r="CB239" s="953"/>
      <c r="CC239" s="953"/>
      <c r="CD239" s="953"/>
      <c r="CE239" s="953"/>
      <c r="CF239" s="953"/>
      <c r="CG239" s="953"/>
      <c r="CH239" s="953"/>
      <c r="CI239" s="953"/>
      <c r="CJ239" s="953"/>
      <c r="CK239" s="953"/>
      <c r="CL239" s="953"/>
      <c r="CM239" s="953"/>
      <c r="CN239" s="953"/>
      <c r="CO239" s="953"/>
      <c r="CP239" s="953"/>
      <c r="CQ239" s="953"/>
      <c r="CR239" s="953"/>
      <c r="CS239" s="953"/>
    </row>
    <row r="240" spans="1:97" s="968" customFormat="1" ht="12.75">
      <c r="A240" s="72" t="s">
        <v>941</v>
      </c>
      <c r="B240" s="82">
        <v>1680026</v>
      </c>
      <c r="C240" s="82">
        <v>830576</v>
      </c>
      <c r="D240" s="82">
        <v>14957</v>
      </c>
      <c r="E240" s="426">
        <v>0.8902838408453203</v>
      </c>
      <c r="F240" s="82">
        <v>0</v>
      </c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3"/>
      <c r="BL240" s="953"/>
      <c r="BM240" s="953"/>
      <c r="BN240" s="953"/>
      <c r="BO240" s="953"/>
      <c r="BP240" s="953"/>
      <c r="BQ240" s="953"/>
      <c r="BR240" s="953"/>
      <c r="BS240" s="953"/>
      <c r="BT240" s="953"/>
      <c r="BU240" s="953"/>
      <c r="BV240" s="953"/>
      <c r="BW240" s="953"/>
      <c r="BX240" s="953"/>
      <c r="BY240" s="953"/>
      <c r="BZ240" s="953"/>
      <c r="CA240" s="953"/>
      <c r="CB240" s="953"/>
      <c r="CC240" s="953"/>
      <c r="CD240" s="953"/>
      <c r="CE240" s="953"/>
      <c r="CF240" s="953"/>
      <c r="CG240" s="953"/>
      <c r="CH240" s="953"/>
      <c r="CI240" s="953"/>
      <c r="CJ240" s="953"/>
      <c r="CK240" s="953"/>
      <c r="CL240" s="953"/>
      <c r="CM240" s="953"/>
      <c r="CN240" s="953"/>
      <c r="CO240" s="953"/>
      <c r="CP240" s="953"/>
      <c r="CQ240" s="953"/>
      <c r="CR240" s="953"/>
      <c r="CS240" s="953"/>
    </row>
    <row r="241" spans="1:97" s="968" customFormat="1" ht="12.75">
      <c r="A241" s="72" t="s">
        <v>942</v>
      </c>
      <c r="B241" s="82">
        <v>2025900</v>
      </c>
      <c r="C241" s="82">
        <v>940115</v>
      </c>
      <c r="D241" s="82">
        <v>14957</v>
      </c>
      <c r="E241" s="426">
        <v>0.7382891554370897</v>
      </c>
      <c r="F241" s="82">
        <v>0</v>
      </c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953"/>
      <c r="AF241" s="953"/>
      <c r="AG241" s="953"/>
      <c r="AH241" s="953"/>
      <c r="AI241" s="953"/>
      <c r="AJ241" s="953"/>
      <c r="AK241" s="953"/>
      <c r="AL241" s="953"/>
      <c r="AM241" s="953"/>
      <c r="AN241" s="953"/>
      <c r="AO241" s="953"/>
      <c r="AP241" s="953"/>
      <c r="AQ241" s="953"/>
      <c r="AR241" s="953"/>
      <c r="AS241" s="953"/>
      <c r="AT241" s="953"/>
      <c r="AU241" s="953"/>
      <c r="AV241" s="953"/>
      <c r="AW241" s="953"/>
      <c r="AX241" s="953"/>
      <c r="AY241" s="953"/>
      <c r="AZ241" s="953"/>
      <c r="BA241" s="953"/>
      <c r="BB241" s="953"/>
      <c r="BC241" s="953"/>
      <c r="BD241" s="953"/>
      <c r="BE241" s="953"/>
      <c r="BF241" s="953"/>
      <c r="BG241" s="953"/>
      <c r="BH241" s="953"/>
      <c r="BI241" s="953"/>
      <c r="BJ241" s="953"/>
      <c r="BK241" s="953"/>
      <c r="BL241" s="953"/>
      <c r="BM241" s="953"/>
      <c r="BN241" s="953"/>
      <c r="BO241" s="953"/>
      <c r="BP241" s="953"/>
      <c r="BQ241" s="953"/>
      <c r="BR241" s="953"/>
      <c r="BS241" s="953"/>
      <c r="BT241" s="953"/>
      <c r="BU241" s="953"/>
      <c r="BV241" s="953"/>
      <c r="BW241" s="953"/>
      <c r="BX241" s="953"/>
      <c r="BY241" s="953"/>
      <c r="BZ241" s="953"/>
      <c r="CA241" s="953"/>
      <c r="CB241" s="953"/>
      <c r="CC241" s="953"/>
      <c r="CD241" s="953"/>
      <c r="CE241" s="953"/>
      <c r="CF241" s="953"/>
      <c r="CG241" s="953"/>
      <c r="CH241" s="953"/>
      <c r="CI241" s="953"/>
      <c r="CJ241" s="953"/>
      <c r="CK241" s="953"/>
      <c r="CL241" s="953"/>
      <c r="CM241" s="953"/>
      <c r="CN241" s="953"/>
      <c r="CO241" s="953"/>
      <c r="CP241" s="953"/>
      <c r="CQ241" s="953"/>
      <c r="CR241" s="953"/>
      <c r="CS241" s="953"/>
    </row>
    <row r="242" spans="1:97" s="969" customFormat="1" ht="12.75">
      <c r="A242" s="72" t="s">
        <v>943</v>
      </c>
      <c r="B242" s="82">
        <v>996322</v>
      </c>
      <c r="C242" s="82">
        <v>768815</v>
      </c>
      <c r="D242" s="82">
        <v>14957</v>
      </c>
      <c r="E242" s="426">
        <v>1.5012214926499667</v>
      </c>
      <c r="F242" s="82">
        <v>0</v>
      </c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953"/>
      <c r="AF242" s="953"/>
      <c r="AG242" s="953"/>
      <c r="AH242" s="953"/>
      <c r="AI242" s="953"/>
      <c r="AJ242" s="953"/>
      <c r="AK242" s="953"/>
      <c r="AL242" s="953"/>
      <c r="AM242" s="953"/>
      <c r="AN242" s="953"/>
      <c r="AO242" s="953"/>
      <c r="AP242" s="953"/>
      <c r="AQ242" s="953"/>
      <c r="AR242" s="953"/>
      <c r="AS242" s="953"/>
      <c r="AT242" s="953"/>
      <c r="AU242" s="953"/>
      <c r="AV242" s="953"/>
      <c r="AW242" s="953"/>
      <c r="AX242" s="953"/>
      <c r="AY242" s="953"/>
      <c r="AZ242" s="953"/>
      <c r="BA242" s="953"/>
      <c r="BB242" s="953"/>
      <c r="BC242" s="953"/>
      <c r="BD242" s="953"/>
      <c r="BE242" s="953"/>
      <c r="BF242" s="953"/>
      <c r="BG242" s="953"/>
      <c r="BH242" s="953"/>
      <c r="BI242" s="953"/>
      <c r="BJ242" s="953"/>
      <c r="BK242" s="953"/>
      <c r="BL242" s="953"/>
      <c r="BM242" s="953"/>
      <c r="BN242" s="953"/>
      <c r="BO242" s="953"/>
      <c r="BP242" s="953"/>
      <c r="BQ242" s="953"/>
      <c r="BR242" s="953"/>
      <c r="BS242" s="953"/>
      <c r="BT242" s="953"/>
      <c r="BU242" s="953"/>
      <c r="BV242" s="953"/>
      <c r="BW242" s="953"/>
      <c r="BX242" s="953"/>
      <c r="BY242" s="953"/>
      <c r="BZ242" s="953"/>
      <c r="CA242" s="953"/>
      <c r="CB242" s="953"/>
      <c r="CC242" s="953"/>
      <c r="CD242" s="953"/>
      <c r="CE242" s="953"/>
      <c r="CF242" s="953"/>
      <c r="CG242" s="953"/>
      <c r="CH242" s="953"/>
      <c r="CI242" s="953"/>
      <c r="CJ242" s="953"/>
      <c r="CK242" s="953"/>
      <c r="CL242" s="953"/>
      <c r="CM242" s="953"/>
      <c r="CN242" s="953"/>
      <c r="CO242" s="953"/>
      <c r="CP242" s="953"/>
      <c r="CQ242" s="953"/>
      <c r="CR242" s="953"/>
      <c r="CS242" s="953"/>
    </row>
    <row r="243" spans="1:97" s="969" customFormat="1" ht="12.75">
      <c r="A243" s="72" t="s">
        <v>944</v>
      </c>
      <c r="B243" s="82">
        <v>996322</v>
      </c>
      <c r="C243" s="82">
        <v>768815</v>
      </c>
      <c r="D243" s="82">
        <v>14957</v>
      </c>
      <c r="E243" s="426">
        <v>1.5012214926499667</v>
      </c>
      <c r="F243" s="82">
        <v>0</v>
      </c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953"/>
      <c r="AF243" s="953"/>
      <c r="AG243" s="953"/>
      <c r="AH243" s="953"/>
      <c r="AI243" s="953"/>
      <c r="AJ243" s="953"/>
      <c r="AK243" s="953"/>
      <c r="AL243" s="953"/>
      <c r="AM243" s="953"/>
      <c r="AN243" s="953"/>
      <c r="AO243" s="953"/>
      <c r="AP243" s="953"/>
      <c r="AQ243" s="953"/>
      <c r="AR243" s="953"/>
      <c r="AS243" s="953"/>
      <c r="AT243" s="953"/>
      <c r="AU243" s="953"/>
      <c r="AV243" s="953"/>
      <c r="AW243" s="953"/>
      <c r="AX243" s="953"/>
      <c r="AY243" s="953"/>
      <c r="AZ243" s="953"/>
      <c r="BA243" s="953"/>
      <c r="BB243" s="953"/>
      <c r="BC243" s="953"/>
      <c r="BD243" s="953"/>
      <c r="BE243" s="953"/>
      <c r="BF243" s="953"/>
      <c r="BG243" s="953"/>
      <c r="BH243" s="953"/>
      <c r="BI243" s="953"/>
      <c r="BJ243" s="953"/>
      <c r="BK243" s="953"/>
      <c r="BL243" s="953"/>
      <c r="BM243" s="953"/>
      <c r="BN243" s="953"/>
      <c r="BO243" s="953"/>
      <c r="BP243" s="953"/>
      <c r="BQ243" s="953"/>
      <c r="BR243" s="953"/>
      <c r="BS243" s="953"/>
      <c r="BT243" s="953"/>
      <c r="BU243" s="953"/>
      <c r="BV243" s="953"/>
      <c r="BW243" s="953"/>
      <c r="BX243" s="953"/>
      <c r="BY243" s="953"/>
      <c r="BZ243" s="953"/>
      <c r="CA243" s="953"/>
      <c r="CB243" s="953"/>
      <c r="CC243" s="953"/>
      <c r="CD243" s="953"/>
      <c r="CE243" s="953"/>
      <c r="CF243" s="953"/>
      <c r="CG243" s="953"/>
      <c r="CH243" s="953"/>
      <c r="CI243" s="953"/>
      <c r="CJ243" s="953"/>
      <c r="CK243" s="953"/>
      <c r="CL243" s="953"/>
      <c r="CM243" s="953"/>
      <c r="CN243" s="953"/>
      <c r="CO243" s="953"/>
      <c r="CP243" s="953"/>
      <c r="CQ243" s="953"/>
      <c r="CR243" s="953"/>
      <c r="CS243" s="953"/>
    </row>
    <row r="244" spans="1:97" s="954" customFormat="1" ht="12.75">
      <c r="A244" s="72" t="s">
        <v>949</v>
      </c>
      <c r="B244" s="82">
        <v>1029578</v>
      </c>
      <c r="C244" s="82">
        <v>171300</v>
      </c>
      <c r="D244" s="82">
        <v>0</v>
      </c>
      <c r="E244" s="426">
        <v>0</v>
      </c>
      <c r="F244" s="82">
        <v>0</v>
      </c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953"/>
      <c r="AF244" s="953"/>
      <c r="AG244" s="953"/>
      <c r="AH244" s="953"/>
      <c r="AI244" s="953"/>
      <c r="AJ244" s="953"/>
      <c r="AK244" s="953"/>
      <c r="AL244" s="953"/>
      <c r="AM244" s="953"/>
      <c r="AN244" s="953"/>
      <c r="AO244" s="953"/>
      <c r="AP244" s="953"/>
      <c r="AQ244" s="953"/>
      <c r="AR244" s="953"/>
      <c r="AS244" s="953"/>
      <c r="AT244" s="953"/>
      <c r="AU244" s="953"/>
      <c r="AV244" s="953"/>
      <c r="AW244" s="953"/>
      <c r="AX244" s="953"/>
      <c r="AY244" s="953"/>
      <c r="AZ244" s="953"/>
      <c r="BA244" s="953"/>
      <c r="BB244" s="953"/>
      <c r="BC244" s="953"/>
      <c r="BD244" s="953"/>
      <c r="BE244" s="953"/>
      <c r="BF244" s="953"/>
      <c r="BG244" s="953"/>
      <c r="BH244" s="953"/>
      <c r="BI244" s="953"/>
      <c r="BJ244" s="953"/>
      <c r="BK244" s="953"/>
      <c r="BL244" s="953"/>
      <c r="BM244" s="953"/>
      <c r="BN244" s="953"/>
      <c r="BO244" s="953"/>
      <c r="BP244" s="953"/>
      <c r="BQ244" s="953"/>
      <c r="BR244" s="953"/>
      <c r="BS244" s="953"/>
      <c r="BT244" s="953"/>
      <c r="BU244" s="953"/>
      <c r="BV244" s="953"/>
      <c r="BW244" s="953"/>
      <c r="BX244" s="953"/>
      <c r="BY244" s="953"/>
      <c r="BZ244" s="953"/>
      <c r="CA244" s="953"/>
      <c r="CB244" s="953"/>
      <c r="CC244" s="953"/>
      <c r="CD244" s="953"/>
      <c r="CE244" s="953"/>
      <c r="CF244" s="953"/>
      <c r="CG244" s="953"/>
      <c r="CH244" s="953"/>
      <c r="CI244" s="953"/>
      <c r="CJ244" s="953"/>
      <c r="CK244" s="953"/>
      <c r="CL244" s="953"/>
      <c r="CM244" s="953"/>
      <c r="CN244" s="953"/>
      <c r="CO244" s="953"/>
      <c r="CP244" s="953"/>
      <c r="CQ244" s="953"/>
      <c r="CR244" s="953"/>
      <c r="CS244" s="953"/>
    </row>
    <row r="245" spans="1:97" s="954" customFormat="1" ht="12.75">
      <c r="A245" s="72" t="s">
        <v>950</v>
      </c>
      <c r="B245" s="82">
        <v>1029578</v>
      </c>
      <c r="C245" s="82">
        <v>171300</v>
      </c>
      <c r="D245" s="82">
        <v>0</v>
      </c>
      <c r="E245" s="426">
        <v>0</v>
      </c>
      <c r="F245" s="82">
        <v>0</v>
      </c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953"/>
      <c r="AF245" s="953"/>
      <c r="AG245" s="953"/>
      <c r="AH245" s="953"/>
      <c r="AI245" s="953"/>
      <c r="AJ245" s="953"/>
      <c r="AK245" s="953"/>
      <c r="AL245" s="953"/>
      <c r="AM245" s="953"/>
      <c r="AN245" s="953"/>
      <c r="AO245" s="953"/>
      <c r="AP245" s="953"/>
      <c r="AQ245" s="953"/>
      <c r="AR245" s="953"/>
      <c r="AS245" s="953"/>
      <c r="AT245" s="953"/>
      <c r="AU245" s="953"/>
      <c r="AV245" s="953"/>
      <c r="AW245" s="953"/>
      <c r="AX245" s="953"/>
      <c r="AY245" s="953"/>
      <c r="AZ245" s="953"/>
      <c r="BA245" s="953"/>
      <c r="BB245" s="953"/>
      <c r="BC245" s="953"/>
      <c r="BD245" s="953"/>
      <c r="BE245" s="953"/>
      <c r="BF245" s="953"/>
      <c r="BG245" s="953"/>
      <c r="BH245" s="953"/>
      <c r="BI245" s="953"/>
      <c r="BJ245" s="953"/>
      <c r="BK245" s="953"/>
      <c r="BL245" s="953"/>
      <c r="BM245" s="953"/>
      <c r="BN245" s="953"/>
      <c r="BO245" s="953"/>
      <c r="BP245" s="953"/>
      <c r="BQ245" s="953"/>
      <c r="BR245" s="953"/>
      <c r="BS245" s="953"/>
      <c r="BT245" s="953"/>
      <c r="BU245" s="953"/>
      <c r="BV245" s="953"/>
      <c r="BW245" s="953"/>
      <c r="BX245" s="953"/>
      <c r="BY245" s="953"/>
      <c r="BZ245" s="953"/>
      <c r="CA245" s="953"/>
      <c r="CB245" s="953"/>
      <c r="CC245" s="953"/>
      <c r="CD245" s="953"/>
      <c r="CE245" s="953"/>
      <c r="CF245" s="953"/>
      <c r="CG245" s="953"/>
      <c r="CH245" s="953"/>
      <c r="CI245" s="953"/>
      <c r="CJ245" s="953"/>
      <c r="CK245" s="953"/>
      <c r="CL245" s="953"/>
      <c r="CM245" s="953"/>
      <c r="CN245" s="953"/>
      <c r="CO245" s="953"/>
      <c r="CP245" s="953"/>
      <c r="CQ245" s="953"/>
      <c r="CR245" s="953"/>
      <c r="CS245" s="953"/>
    </row>
    <row r="246" spans="1:97" s="954" customFormat="1" ht="25.5">
      <c r="A246" s="423" t="s">
        <v>957</v>
      </c>
      <c r="B246" s="24"/>
      <c r="C246" s="24"/>
      <c r="D246" s="24"/>
      <c r="E246" s="967"/>
      <c r="F246" s="82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953"/>
      <c r="AF246" s="953"/>
      <c r="AG246" s="953"/>
      <c r="AH246" s="953"/>
      <c r="AI246" s="953"/>
      <c r="AJ246" s="953"/>
      <c r="AK246" s="953"/>
      <c r="AL246" s="953"/>
      <c r="AM246" s="953"/>
      <c r="AN246" s="953"/>
      <c r="AO246" s="953"/>
      <c r="AP246" s="953"/>
      <c r="AQ246" s="953"/>
      <c r="AR246" s="953"/>
      <c r="AS246" s="953"/>
      <c r="AT246" s="953"/>
      <c r="AU246" s="953"/>
      <c r="AV246" s="953"/>
      <c r="AW246" s="953"/>
      <c r="AX246" s="953"/>
      <c r="AY246" s="953"/>
      <c r="AZ246" s="953"/>
      <c r="BA246" s="953"/>
      <c r="BB246" s="953"/>
      <c r="BC246" s="953"/>
      <c r="BD246" s="953"/>
      <c r="BE246" s="953"/>
      <c r="BF246" s="953"/>
      <c r="BG246" s="953"/>
      <c r="BH246" s="953"/>
      <c r="BI246" s="953"/>
      <c r="BJ246" s="953"/>
      <c r="BK246" s="953"/>
      <c r="BL246" s="953"/>
      <c r="BM246" s="953"/>
      <c r="BN246" s="953"/>
      <c r="BO246" s="953"/>
      <c r="BP246" s="953"/>
      <c r="BQ246" s="953"/>
      <c r="BR246" s="953"/>
      <c r="BS246" s="953"/>
      <c r="BT246" s="953"/>
      <c r="BU246" s="953"/>
      <c r="BV246" s="953"/>
      <c r="BW246" s="953"/>
      <c r="BX246" s="953"/>
      <c r="BY246" s="953"/>
      <c r="BZ246" s="953"/>
      <c r="CA246" s="953"/>
      <c r="CB246" s="953"/>
      <c r="CC246" s="953"/>
      <c r="CD246" s="953"/>
      <c r="CE246" s="953"/>
      <c r="CF246" s="953"/>
      <c r="CG246" s="953"/>
      <c r="CH246" s="953"/>
      <c r="CI246" s="953"/>
      <c r="CJ246" s="953"/>
      <c r="CK246" s="953"/>
      <c r="CL246" s="953"/>
      <c r="CM246" s="953"/>
      <c r="CN246" s="953"/>
      <c r="CO246" s="953"/>
      <c r="CP246" s="953"/>
      <c r="CQ246" s="953"/>
      <c r="CR246" s="953"/>
      <c r="CS246" s="953"/>
    </row>
    <row r="247" spans="1:97" s="968" customFormat="1" ht="12.75">
      <c r="A247" s="72" t="s">
        <v>938</v>
      </c>
      <c r="B247" s="82">
        <v>280000</v>
      </c>
      <c r="C247" s="82">
        <v>148000</v>
      </c>
      <c r="D247" s="82">
        <v>148000</v>
      </c>
      <c r="E247" s="426">
        <v>52.85714285714286</v>
      </c>
      <c r="F247" s="82">
        <v>22000</v>
      </c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953"/>
      <c r="AF247" s="953"/>
      <c r="AG247" s="953"/>
      <c r="AH247" s="953"/>
      <c r="AI247" s="953"/>
      <c r="AJ247" s="953"/>
      <c r="AK247" s="953"/>
      <c r="AL247" s="953"/>
      <c r="AM247" s="953"/>
      <c r="AN247" s="953"/>
      <c r="AO247" s="953"/>
      <c r="AP247" s="953"/>
      <c r="AQ247" s="953"/>
      <c r="AR247" s="953"/>
      <c r="AS247" s="953"/>
      <c r="AT247" s="953"/>
      <c r="AU247" s="953"/>
      <c r="AV247" s="953"/>
      <c r="AW247" s="953"/>
      <c r="AX247" s="953"/>
      <c r="AY247" s="953"/>
      <c r="AZ247" s="953"/>
      <c r="BA247" s="953"/>
      <c r="BB247" s="953"/>
      <c r="BC247" s="953"/>
      <c r="BD247" s="953"/>
      <c r="BE247" s="953"/>
      <c r="BF247" s="953"/>
      <c r="BG247" s="953"/>
      <c r="BH247" s="953"/>
      <c r="BI247" s="953"/>
      <c r="BJ247" s="953"/>
      <c r="BK247" s="953"/>
      <c r="BL247" s="953"/>
      <c r="BM247" s="953"/>
      <c r="BN247" s="953"/>
      <c r="BO247" s="953"/>
      <c r="BP247" s="953"/>
      <c r="BQ247" s="953"/>
      <c r="BR247" s="953"/>
      <c r="BS247" s="953"/>
      <c r="BT247" s="953"/>
      <c r="BU247" s="953"/>
      <c r="BV247" s="953"/>
      <c r="BW247" s="953"/>
      <c r="BX247" s="953"/>
      <c r="BY247" s="953"/>
      <c r="BZ247" s="953"/>
      <c r="CA247" s="953"/>
      <c r="CB247" s="953"/>
      <c r="CC247" s="953"/>
      <c r="CD247" s="953"/>
      <c r="CE247" s="953"/>
      <c r="CF247" s="953"/>
      <c r="CG247" s="953"/>
      <c r="CH247" s="953"/>
      <c r="CI247" s="953"/>
      <c r="CJ247" s="953"/>
      <c r="CK247" s="953"/>
      <c r="CL247" s="953"/>
      <c r="CM247" s="953"/>
      <c r="CN247" s="953"/>
      <c r="CO247" s="953"/>
      <c r="CP247" s="953"/>
      <c r="CQ247" s="953"/>
      <c r="CR247" s="953"/>
      <c r="CS247" s="953"/>
    </row>
    <row r="248" spans="1:97" s="968" customFormat="1" ht="12.75">
      <c r="A248" s="72" t="s">
        <v>939</v>
      </c>
      <c r="B248" s="82">
        <v>280000</v>
      </c>
      <c r="C248" s="82">
        <v>148000</v>
      </c>
      <c r="D248" s="82">
        <v>148000</v>
      </c>
      <c r="E248" s="426">
        <v>52.85714285714286</v>
      </c>
      <c r="F248" s="82">
        <v>22000</v>
      </c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953"/>
      <c r="AF248" s="953"/>
      <c r="AG248" s="953"/>
      <c r="AH248" s="953"/>
      <c r="AI248" s="953"/>
      <c r="AJ248" s="953"/>
      <c r="AK248" s="953"/>
      <c r="AL248" s="953"/>
      <c r="AM248" s="953"/>
      <c r="AN248" s="953"/>
      <c r="AO248" s="953"/>
      <c r="AP248" s="953"/>
      <c r="AQ248" s="953"/>
      <c r="AR248" s="953"/>
      <c r="AS248" s="953"/>
      <c r="AT248" s="953"/>
      <c r="AU248" s="953"/>
      <c r="AV248" s="953"/>
      <c r="AW248" s="953"/>
      <c r="AX248" s="953"/>
      <c r="AY248" s="953"/>
      <c r="AZ248" s="953"/>
      <c r="BA248" s="953"/>
      <c r="BB248" s="953"/>
      <c r="BC248" s="953"/>
      <c r="BD248" s="953"/>
      <c r="BE248" s="953"/>
      <c r="BF248" s="953"/>
      <c r="BG248" s="953"/>
      <c r="BH248" s="953"/>
      <c r="BI248" s="953"/>
      <c r="BJ248" s="953"/>
      <c r="BK248" s="953"/>
      <c r="BL248" s="953"/>
      <c r="BM248" s="953"/>
      <c r="BN248" s="953"/>
      <c r="BO248" s="953"/>
      <c r="BP248" s="953"/>
      <c r="BQ248" s="953"/>
      <c r="BR248" s="953"/>
      <c r="BS248" s="953"/>
      <c r="BT248" s="953"/>
      <c r="BU248" s="953"/>
      <c r="BV248" s="953"/>
      <c r="BW248" s="953"/>
      <c r="BX248" s="953"/>
      <c r="BY248" s="953"/>
      <c r="BZ248" s="953"/>
      <c r="CA248" s="953"/>
      <c r="CB248" s="953"/>
      <c r="CC248" s="953"/>
      <c r="CD248" s="953"/>
      <c r="CE248" s="953"/>
      <c r="CF248" s="953"/>
      <c r="CG248" s="953"/>
      <c r="CH248" s="953"/>
      <c r="CI248" s="953"/>
      <c r="CJ248" s="953"/>
      <c r="CK248" s="953"/>
      <c r="CL248" s="953"/>
      <c r="CM248" s="953"/>
      <c r="CN248" s="953"/>
      <c r="CO248" s="953"/>
      <c r="CP248" s="953"/>
      <c r="CQ248" s="953"/>
      <c r="CR248" s="953"/>
      <c r="CS248" s="953"/>
    </row>
    <row r="249" spans="1:97" s="968" customFormat="1" ht="12.75">
      <c r="A249" s="72" t="s">
        <v>942</v>
      </c>
      <c r="B249" s="82">
        <v>280000</v>
      </c>
      <c r="C249" s="82">
        <v>148000</v>
      </c>
      <c r="D249" s="82">
        <v>138952</v>
      </c>
      <c r="E249" s="426">
        <v>49.62571428571428</v>
      </c>
      <c r="F249" s="82">
        <v>27976</v>
      </c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953"/>
      <c r="AF249" s="953"/>
      <c r="AG249" s="953"/>
      <c r="AH249" s="953"/>
      <c r="AI249" s="953"/>
      <c r="AJ249" s="953"/>
      <c r="AK249" s="953"/>
      <c r="AL249" s="953"/>
      <c r="AM249" s="953"/>
      <c r="AN249" s="953"/>
      <c r="AO249" s="953"/>
      <c r="AP249" s="953"/>
      <c r="AQ249" s="953"/>
      <c r="AR249" s="953"/>
      <c r="AS249" s="953"/>
      <c r="AT249" s="953"/>
      <c r="AU249" s="953"/>
      <c r="AV249" s="953"/>
      <c r="AW249" s="953"/>
      <c r="AX249" s="953"/>
      <c r="AY249" s="953"/>
      <c r="AZ249" s="953"/>
      <c r="BA249" s="953"/>
      <c r="BB249" s="953"/>
      <c r="BC249" s="953"/>
      <c r="BD249" s="953"/>
      <c r="BE249" s="953"/>
      <c r="BF249" s="953"/>
      <c r="BG249" s="953"/>
      <c r="BH249" s="953"/>
      <c r="BI249" s="953"/>
      <c r="BJ249" s="953"/>
      <c r="BK249" s="953"/>
      <c r="BL249" s="953"/>
      <c r="BM249" s="953"/>
      <c r="BN249" s="953"/>
      <c r="BO249" s="953"/>
      <c r="BP249" s="953"/>
      <c r="BQ249" s="953"/>
      <c r="BR249" s="953"/>
      <c r="BS249" s="953"/>
      <c r="BT249" s="953"/>
      <c r="BU249" s="953"/>
      <c r="BV249" s="953"/>
      <c r="BW249" s="953"/>
      <c r="BX249" s="953"/>
      <c r="BY249" s="953"/>
      <c r="BZ249" s="953"/>
      <c r="CA249" s="953"/>
      <c r="CB249" s="953"/>
      <c r="CC249" s="953"/>
      <c r="CD249" s="953"/>
      <c r="CE249" s="953"/>
      <c r="CF249" s="953"/>
      <c r="CG249" s="953"/>
      <c r="CH249" s="953"/>
      <c r="CI249" s="953"/>
      <c r="CJ249" s="953"/>
      <c r="CK249" s="953"/>
      <c r="CL249" s="953"/>
      <c r="CM249" s="953"/>
      <c r="CN249" s="953"/>
      <c r="CO249" s="953"/>
      <c r="CP249" s="953"/>
      <c r="CQ249" s="953"/>
      <c r="CR249" s="953"/>
      <c r="CS249" s="953"/>
    </row>
    <row r="250" spans="1:97" s="954" customFormat="1" ht="12.75">
      <c r="A250" s="72" t="s">
        <v>949</v>
      </c>
      <c r="B250" s="82">
        <v>280000</v>
      </c>
      <c r="C250" s="82">
        <v>148000</v>
      </c>
      <c r="D250" s="82">
        <v>138952</v>
      </c>
      <c r="E250" s="426">
        <v>49.62571428571428</v>
      </c>
      <c r="F250" s="82">
        <v>27976</v>
      </c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953"/>
      <c r="AF250" s="953"/>
      <c r="AG250" s="953"/>
      <c r="AH250" s="953"/>
      <c r="AI250" s="953"/>
      <c r="AJ250" s="953"/>
      <c r="AK250" s="953"/>
      <c r="AL250" s="953"/>
      <c r="AM250" s="953"/>
      <c r="AN250" s="953"/>
      <c r="AO250" s="953"/>
      <c r="AP250" s="953"/>
      <c r="AQ250" s="953"/>
      <c r="AR250" s="953"/>
      <c r="AS250" s="953"/>
      <c r="AT250" s="953"/>
      <c r="AU250" s="953"/>
      <c r="AV250" s="953"/>
      <c r="AW250" s="953"/>
      <c r="AX250" s="953"/>
      <c r="AY250" s="953"/>
      <c r="AZ250" s="953"/>
      <c r="BA250" s="953"/>
      <c r="BB250" s="953"/>
      <c r="BC250" s="953"/>
      <c r="BD250" s="953"/>
      <c r="BE250" s="953"/>
      <c r="BF250" s="953"/>
      <c r="BG250" s="953"/>
      <c r="BH250" s="953"/>
      <c r="BI250" s="953"/>
      <c r="BJ250" s="953"/>
      <c r="BK250" s="953"/>
      <c r="BL250" s="953"/>
      <c r="BM250" s="953"/>
      <c r="BN250" s="953"/>
      <c r="BO250" s="953"/>
      <c r="BP250" s="953"/>
      <c r="BQ250" s="953"/>
      <c r="BR250" s="953"/>
      <c r="BS250" s="953"/>
      <c r="BT250" s="953"/>
      <c r="BU250" s="953"/>
      <c r="BV250" s="953"/>
      <c r="BW250" s="953"/>
      <c r="BX250" s="953"/>
      <c r="BY250" s="953"/>
      <c r="BZ250" s="953"/>
      <c r="CA250" s="953"/>
      <c r="CB250" s="953"/>
      <c r="CC250" s="953"/>
      <c r="CD250" s="953"/>
      <c r="CE250" s="953"/>
      <c r="CF250" s="953"/>
      <c r="CG250" s="953"/>
      <c r="CH250" s="953"/>
      <c r="CI250" s="953"/>
      <c r="CJ250" s="953"/>
      <c r="CK250" s="953"/>
      <c r="CL250" s="953"/>
      <c r="CM250" s="953"/>
      <c r="CN250" s="953"/>
      <c r="CO250" s="953"/>
      <c r="CP250" s="953"/>
      <c r="CQ250" s="953"/>
      <c r="CR250" s="953"/>
      <c r="CS250" s="953"/>
    </row>
    <row r="251" spans="1:97" s="954" customFormat="1" ht="12.75">
      <c r="A251" s="72" t="s">
        <v>951</v>
      </c>
      <c r="B251" s="82">
        <v>280000</v>
      </c>
      <c r="C251" s="82">
        <v>148000</v>
      </c>
      <c r="D251" s="82">
        <v>138952</v>
      </c>
      <c r="E251" s="426">
        <v>49.62571428571428</v>
      </c>
      <c r="F251" s="82">
        <v>27976</v>
      </c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953"/>
      <c r="AF251" s="953"/>
      <c r="AG251" s="953"/>
      <c r="AH251" s="953"/>
      <c r="AI251" s="953"/>
      <c r="AJ251" s="953"/>
      <c r="AK251" s="953"/>
      <c r="AL251" s="953"/>
      <c r="AM251" s="953"/>
      <c r="AN251" s="953"/>
      <c r="AO251" s="953"/>
      <c r="AP251" s="953"/>
      <c r="AQ251" s="953"/>
      <c r="AR251" s="953"/>
      <c r="AS251" s="953"/>
      <c r="AT251" s="953"/>
      <c r="AU251" s="953"/>
      <c r="AV251" s="953"/>
      <c r="AW251" s="953"/>
      <c r="AX251" s="953"/>
      <c r="AY251" s="953"/>
      <c r="AZ251" s="953"/>
      <c r="BA251" s="953"/>
      <c r="BB251" s="953"/>
      <c r="BC251" s="953"/>
      <c r="BD251" s="953"/>
      <c r="BE251" s="953"/>
      <c r="BF251" s="953"/>
      <c r="BG251" s="953"/>
      <c r="BH251" s="953"/>
      <c r="BI251" s="953"/>
      <c r="BJ251" s="953"/>
      <c r="BK251" s="953"/>
      <c r="BL251" s="953"/>
      <c r="BM251" s="953"/>
      <c r="BN251" s="953"/>
      <c r="BO251" s="953"/>
      <c r="BP251" s="953"/>
      <c r="BQ251" s="953"/>
      <c r="BR251" s="953"/>
      <c r="BS251" s="953"/>
      <c r="BT251" s="953"/>
      <c r="BU251" s="953"/>
      <c r="BV251" s="953"/>
      <c r="BW251" s="953"/>
      <c r="BX251" s="953"/>
      <c r="BY251" s="953"/>
      <c r="BZ251" s="953"/>
      <c r="CA251" s="953"/>
      <c r="CB251" s="953"/>
      <c r="CC251" s="953"/>
      <c r="CD251" s="953"/>
      <c r="CE251" s="953"/>
      <c r="CF251" s="953"/>
      <c r="CG251" s="953"/>
      <c r="CH251" s="953"/>
      <c r="CI251" s="953"/>
      <c r="CJ251" s="953"/>
      <c r="CK251" s="953"/>
      <c r="CL251" s="953"/>
      <c r="CM251" s="953"/>
      <c r="CN251" s="953"/>
      <c r="CO251" s="953"/>
      <c r="CP251" s="953"/>
      <c r="CQ251" s="953"/>
      <c r="CR251" s="953"/>
      <c r="CS251" s="953"/>
    </row>
    <row r="252" spans="1:6" ht="12.75">
      <c r="A252" s="73" t="s">
        <v>974</v>
      </c>
      <c r="B252" s="422"/>
      <c r="C252" s="422"/>
      <c r="D252" s="422"/>
      <c r="E252" s="977"/>
      <c r="F252" s="82"/>
    </row>
    <row r="253" spans="1:97" s="972" customFormat="1" ht="12.75">
      <c r="A253" s="73" t="s">
        <v>961</v>
      </c>
      <c r="B253" s="82"/>
      <c r="C253" s="82"/>
      <c r="D253" s="82"/>
      <c r="E253" s="426"/>
      <c r="F253" s="82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971"/>
      <c r="AF253" s="971"/>
      <c r="AG253" s="971"/>
      <c r="AH253" s="971"/>
      <c r="AI253" s="971"/>
      <c r="AJ253" s="971"/>
      <c r="AK253" s="971"/>
      <c r="AL253" s="971"/>
      <c r="AM253" s="971"/>
      <c r="AN253" s="971"/>
      <c r="AO253" s="971"/>
      <c r="AP253" s="971"/>
      <c r="AQ253" s="971"/>
      <c r="AR253" s="971"/>
      <c r="AS253" s="971"/>
      <c r="AT253" s="971"/>
      <c r="AU253" s="971"/>
      <c r="AV253" s="971"/>
      <c r="AW253" s="971"/>
      <c r="AX253" s="971"/>
      <c r="AY253" s="971"/>
      <c r="AZ253" s="971"/>
      <c r="BA253" s="971"/>
      <c r="BB253" s="971"/>
      <c r="BC253" s="971"/>
      <c r="BD253" s="971"/>
      <c r="BE253" s="971"/>
      <c r="BF253" s="971"/>
      <c r="BG253" s="971"/>
      <c r="BH253" s="971"/>
      <c r="BI253" s="971"/>
      <c r="BJ253" s="971"/>
      <c r="BK253" s="971"/>
      <c r="BL253" s="971"/>
      <c r="BM253" s="971"/>
      <c r="BN253" s="971"/>
      <c r="BO253" s="971"/>
      <c r="BP253" s="971"/>
      <c r="BQ253" s="971"/>
      <c r="BR253" s="971"/>
      <c r="BS253" s="971"/>
      <c r="BT253" s="971"/>
      <c r="BU253" s="971"/>
      <c r="BV253" s="971"/>
      <c r="BW253" s="971"/>
      <c r="BX253" s="971"/>
      <c r="BY253" s="971"/>
      <c r="BZ253" s="971"/>
      <c r="CA253" s="971"/>
      <c r="CB253" s="971"/>
      <c r="CC253" s="971"/>
      <c r="CD253" s="971"/>
      <c r="CE253" s="971"/>
      <c r="CF253" s="971"/>
      <c r="CG253" s="971"/>
      <c r="CH253" s="971"/>
      <c r="CI253" s="971"/>
      <c r="CJ253" s="971"/>
      <c r="CK253" s="971"/>
      <c r="CL253" s="971"/>
      <c r="CM253" s="971"/>
      <c r="CN253" s="971"/>
      <c r="CO253" s="971"/>
      <c r="CP253" s="971"/>
      <c r="CQ253" s="971"/>
      <c r="CR253" s="971"/>
      <c r="CS253" s="971"/>
    </row>
    <row r="254" spans="1:97" s="973" customFormat="1" ht="12.75">
      <c r="A254" s="69" t="s">
        <v>938</v>
      </c>
      <c r="B254" s="82">
        <v>2199569</v>
      </c>
      <c r="C254" s="82">
        <v>722929</v>
      </c>
      <c r="D254" s="82">
        <v>275931</v>
      </c>
      <c r="E254" s="426">
        <v>12.544775817444236</v>
      </c>
      <c r="F254" s="82">
        <v>26522</v>
      </c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971"/>
      <c r="AF254" s="971"/>
      <c r="AG254" s="971"/>
      <c r="AH254" s="971"/>
      <c r="AI254" s="971"/>
      <c r="AJ254" s="971"/>
      <c r="AK254" s="971"/>
      <c r="AL254" s="971"/>
      <c r="AM254" s="971"/>
      <c r="AN254" s="971"/>
      <c r="AO254" s="971"/>
      <c r="AP254" s="971"/>
      <c r="AQ254" s="971"/>
      <c r="AR254" s="971"/>
      <c r="AS254" s="971"/>
      <c r="AT254" s="971"/>
      <c r="AU254" s="971"/>
      <c r="AV254" s="971"/>
      <c r="AW254" s="971"/>
      <c r="AX254" s="971"/>
      <c r="AY254" s="971"/>
      <c r="AZ254" s="971"/>
      <c r="BA254" s="971"/>
      <c r="BB254" s="971"/>
      <c r="BC254" s="971"/>
      <c r="BD254" s="971"/>
      <c r="BE254" s="971"/>
      <c r="BF254" s="971"/>
      <c r="BG254" s="971"/>
      <c r="BH254" s="971"/>
      <c r="BI254" s="971"/>
      <c r="BJ254" s="971"/>
      <c r="BK254" s="971"/>
      <c r="BL254" s="971"/>
      <c r="BM254" s="971"/>
      <c r="BN254" s="971"/>
      <c r="BO254" s="971"/>
      <c r="BP254" s="971"/>
      <c r="BQ254" s="971"/>
      <c r="BR254" s="971"/>
      <c r="BS254" s="971"/>
      <c r="BT254" s="971"/>
      <c r="BU254" s="971"/>
      <c r="BV254" s="971"/>
      <c r="BW254" s="971"/>
      <c r="BX254" s="971"/>
      <c r="BY254" s="971"/>
      <c r="BZ254" s="971"/>
      <c r="CA254" s="971"/>
      <c r="CB254" s="971"/>
      <c r="CC254" s="971"/>
      <c r="CD254" s="971"/>
      <c r="CE254" s="971"/>
      <c r="CF254" s="971"/>
      <c r="CG254" s="971"/>
      <c r="CH254" s="971"/>
      <c r="CI254" s="971"/>
      <c r="CJ254" s="971"/>
      <c r="CK254" s="971"/>
      <c r="CL254" s="971"/>
      <c r="CM254" s="971"/>
      <c r="CN254" s="971"/>
      <c r="CO254" s="971"/>
      <c r="CP254" s="971"/>
      <c r="CQ254" s="971"/>
      <c r="CR254" s="971"/>
      <c r="CS254" s="971"/>
    </row>
    <row r="255" spans="1:97" s="973" customFormat="1" ht="12.75">
      <c r="A255" s="69" t="s">
        <v>939</v>
      </c>
      <c r="B255" s="82">
        <v>529666</v>
      </c>
      <c r="C255" s="82">
        <v>236288</v>
      </c>
      <c r="D255" s="82">
        <v>236288</v>
      </c>
      <c r="E255" s="426">
        <v>44.61075470201976</v>
      </c>
      <c r="F255" s="82">
        <v>26600</v>
      </c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971"/>
      <c r="AF255" s="971"/>
      <c r="AG255" s="971"/>
      <c r="AH255" s="971"/>
      <c r="AI255" s="971"/>
      <c r="AJ255" s="971"/>
      <c r="AK255" s="971"/>
      <c r="AL255" s="971"/>
      <c r="AM255" s="971"/>
      <c r="AN255" s="971"/>
      <c r="AO255" s="971"/>
      <c r="AP255" s="971"/>
      <c r="AQ255" s="971"/>
      <c r="AR255" s="971"/>
      <c r="AS255" s="971"/>
      <c r="AT255" s="971"/>
      <c r="AU255" s="971"/>
      <c r="AV255" s="971"/>
      <c r="AW255" s="971"/>
      <c r="AX255" s="971"/>
      <c r="AY255" s="971"/>
      <c r="AZ255" s="971"/>
      <c r="BA255" s="971"/>
      <c r="BB255" s="971"/>
      <c r="BC255" s="971"/>
      <c r="BD255" s="971"/>
      <c r="BE255" s="971"/>
      <c r="BF255" s="971"/>
      <c r="BG255" s="971"/>
      <c r="BH255" s="971"/>
      <c r="BI255" s="971"/>
      <c r="BJ255" s="971"/>
      <c r="BK255" s="971"/>
      <c r="BL255" s="971"/>
      <c r="BM255" s="971"/>
      <c r="BN255" s="971"/>
      <c r="BO255" s="971"/>
      <c r="BP255" s="971"/>
      <c r="BQ255" s="971"/>
      <c r="BR255" s="971"/>
      <c r="BS255" s="971"/>
      <c r="BT255" s="971"/>
      <c r="BU255" s="971"/>
      <c r="BV255" s="971"/>
      <c r="BW255" s="971"/>
      <c r="BX255" s="971"/>
      <c r="BY255" s="971"/>
      <c r="BZ255" s="971"/>
      <c r="CA255" s="971"/>
      <c r="CB255" s="971"/>
      <c r="CC255" s="971"/>
      <c r="CD255" s="971"/>
      <c r="CE255" s="971"/>
      <c r="CF255" s="971"/>
      <c r="CG255" s="971"/>
      <c r="CH255" s="971"/>
      <c r="CI255" s="971"/>
      <c r="CJ255" s="971"/>
      <c r="CK255" s="971"/>
      <c r="CL255" s="971"/>
      <c r="CM255" s="971"/>
      <c r="CN255" s="971"/>
      <c r="CO255" s="971"/>
      <c r="CP255" s="971"/>
      <c r="CQ255" s="971"/>
      <c r="CR255" s="971"/>
      <c r="CS255" s="971"/>
    </row>
    <row r="256" spans="1:97" s="973" customFormat="1" ht="12.75">
      <c r="A256" s="69" t="s">
        <v>941</v>
      </c>
      <c r="B256" s="82">
        <v>1669903</v>
      </c>
      <c r="C256" s="82">
        <v>486641</v>
      </c>
      <c r="D256" s="82">
        <v>39643</v>
      </c>
      <c r="E256" s="426">
        <v>2.373970224617837</v>
      </c>
      <c r="F256" s="82">
        <v>-78</v>
      </c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971"/>
      <c r="AF256" s="971"/>
      <c r="AG256" s="971"/>
      <c r="AH256" s="971"/>
      <c r="AI256" s="971"/>
      <c r="AJ256" s="971"/>
      <c r="AK256" s="971"/>
      <c r="AL256" s="971"/>
      <c r="AM256" s="971"/>
      <c r="AN256" s="971"/>
      <c r="AO256" s="971"/>
      <c r="AP256" s="971"/>
      <c r="AQ256" s="971"/>
      <c r="AR256" s="971"/>
      <c r="AS256" s="971"/>
      <c r="AT256" s="971"/>
      <c r="AU256" s="971"/>
      <c r="AV256" s="971"/>
      <c r="AW256" s="971"/>
      <c r="AX256" s="971"/>
      <c r="AY256" s="971"/>
      <c r="AZ256" s="971"/>
      <c r="BA256" s="971"/>
      <c r="BB256" s="971"/>
      <c r="BC256" s="971"/>
      <c r="BD256" s="971"/>
      <c r="BE256" s="971"/>
      <c r="BF256" s="971"/>
      <c r="BG256" s="971"/>
      <c r="BH256" s="971"/>
      <c r="BI256" s="971"/>
      <c r="BJ256" s="971"/>
      <c r="BK256" s="971"/>
      <c r="BL256" s="971"/>
      <c r="BM256" s="971"/>
      <c r="BN256" s="971"/>
      <c r="BO256" s="971"/>
      <c r="BP256" s="971"/>
      <c r="BQ256" s="971"/>
      <c r="BR256" s="971"/>
      <c r="BS256" s="971"/>
      <c r="BT256" s="971"/>
      <c r="BU256" s="971"/>
      <c r="BV256" s="971"/>
      <c r="BW256" s="971"/>
      <c r="BX256" s="971"/>
      <c r="BY256" s="971"/>
      <c r="BZ256" s="971"/>
      <c r="CA256" s="971"/>
      <c r="CB256" s="971"/>
      <c r="CC256" s="971"/>
      <c r="CD256" s="971"/>
      <c r="CE256" s="971"/>
      <c r="CF256" s="971"/>
      <c r="CG256" s="971"/>
      <c r="CH256" s="971"/>
      <c r="CI256" s="971"/>
      <c r="CJ256" s="971"/>
      <c r="CK256" s="971"/>
      <c r="CL256" s="971"/>
      <c r="CM256" s="971"/>
      <c r="CN256" s="971"/>
      <c r="CO256" s="971"/>
      <c r="CP256" s="971"/>
      <c r="CQ256" s="971"/>
      <c r="CR256" s="971"/>
      <c r="CS256" s="971"/>
    </row>
    <row r="257" spans="1:97" s="973" customFormat="1" ht="12.75">
      <c r="A257" s="69" t="s">
        <v>942</v>
      </c>
      <c r="B257" s="82">
        <v>2199569</v>
      </c>
      <c r="C257" s="82">
        <v>722929</v>
      </c>
      <c r="D257" s="82">
        <v>120330</v>
      </c>
      <c r="E257" s="426">
        <v>5.470617198187463</v>
      </c>
      <c r="F257" s="82">
        <v>0</v>
      </c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971"/>
      <c r="AF257" s="971"/>
      <c r="AG257" s="971"/>
      <c r="AH257" s="971"/>
      <c r="AI257" s="971"/>
      <c r="AJ257" s="971"/>
      <c r="AK257" s="971"/>
      <c r="AL257" s="971"/>
      <c r="AM257" s="971"/>
      <c r="AN257" s="971"/>
      <c r="AO257" s="971"/>
      <c r="AP257" s="971"/>
      <c r="AQ257" s="971"/>
      <c r="AR257" s="971"/>
      <c r="AS257" s="971"/>
      <c r="AT257" s="971"/>
      <c r="AU257" s="971"/>
      <c r="AV257" s="971"/>
      <c r="AW257" s="971"/>
      <c r="AX257" s="971"/>
      <c r="AY257" s="971"/>
      <c r="AZ257" s="971"/>
      <c r="BA257" s="971"/>
      <c r="BB257" s="971"/>
      <c r="BC257" s="971"/>
      <c r="BD257" s="971"/>
      <c r="BE257" s="971"/>
      <c r="BF257" s="971"/>
      <c r="BG257" s="971"/>
      <c r="BH257" s="971"/>
      <c r="BI257" s="971"/>
      <c r="BJ257" s="971"/>
      <c r="BK257" s="971"/>
      <c r="BL257" s="971"/>
      <c r="BM257" s="971"/>
      <c r="BN257" s="971"/>
      <c r="BO257" s="971"/>
      <c r="BP257" s="971"/>
      <c r="BQ257" s="971"/>
      <c r="BR257" s="971"/>
      <c r="BS257" s="971"/>
      <c r="BT257" s="971"/>
      <c r="BU257" s="971"/>
      <c r="BV257" s="971"/>
      <c r="BW257" s="971"/>
      <c r="BX257" s="971"/>
      <c r="BY257" s="971"/>
      <c r="BZ257" s="971"/>
      <c r="CA257" s="971"/>
      <c r="CB257" s="971"/>
      <c r="CC257" s="971"/>
      <c r="CD257" s="971"/>
      <c r="CE257" s="971"/>
      <c r="CF257" s="971"/>
      <c r="CG257" s="971"/>
      <c r="CH257" s="971"/>
      <c r="CI257" s="971"/>
      <c r="CJ257" s="971"/>
      <c r="CK257" s="971"/>
      <c r="CL257" s="971"/>
      <c r="CM257" s="971"/>
      <c r="CN257" s="971"/>
      <c r="CO257" s="971"/>
      <c r="CP257" s="971"/>
      <c r="CQ257" s="971"/>
      <c r="CR257" s="971"/>
      <c r="CS257" s="971"/>
    </row>
    <row r="258" spans="1:97" s="974" customFormat="1" ht="12.75">
      <c r="A258" s="69" t="s">
        <v>943</v>
      </c>
      <c r="B258" s="82">
        <v>945550</v>
      </c>
      <c r="C258" s="82">
        <v>533898</v>
      </c>
      <c r="D258" s="82">
        <v>120330</v>
      </c>
      <c r="E258" s="426">
        <v>12.725926709322616</v>
      </c>
      <c r="F258" s="82">
        <v>0</v>
      </c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971"/>
      <c r="AF258" s="971"/>
      <c r="AG258" s="971"/>
      <c r="AH258" s="971"/>
      <c r="AI258" s="971"/>
      <c r="AJ258" s="971"/>
      <c r="AK258" s="971"/>
      <c r="AL258" s="971"/>
      <c r="AM258" s="971"/>
      <c r="AN258" s="971"/>
      <c r="AO258" s="971"/>
      <c r="AP258" s="971"/>
      <c r="AQ258" s="971"/>
      <c r="AR258" s="971"/>
      <c r="AS258" s="971"/>
      <c r="AT258" s="971"/>
      <c r="AU258" s="971"/>
      <c r="AV258" s="971"/>
      <c r="AW258" s="971"/>
      <c r="AX258" s="971"/>
      <c r="AY258" s="971"/>
      <c r="AZ258" s="971"/>
      <c r="BA258" s="971"/>
      <c r="BB258" s="971"/>
      <c r="BC258" s="971"/>
      <c r="BD258" s="971"/>
      <c r="BE258" s="971"/>
      <c r="BF258" s="971"/>
      <c r="BG258" s="971"/>
      <c r="BH258" s="971"/>
      <c r="BI258" s="971"/>
      <c r="BJ258" s="971"/>
      <c r="BK258" s="971"/>
      <c r="BL258" s="971"/>
      <c r="BM258" s="971"/>
      <c r="BN258" s="971"/>
      <c r="BO258" s="971"/>
      <c r="BP258" s="971"/>
      <c r="BQ258" s="971"/>
      <c r="BR258" s="971"/>
      <c r="BS258" s="971"/>
      <c r="BT258" s="971"/>
      <c r="BU258" s="971"/>
      <c r="BV258" s="971"/>
      <c r="BW258" s="971"/>
      <c r="BX258" s="971"/>
      <c r="BY258" s="971"/>
      <c r="BZ258" s="971"/>
      <c r="CA258" s="971"/>
      <c r="CB258" s="971"/>
      <c r="CC258" s="971"/>
      <c r="CD258" s="971"/>
      <c r="CE258" s="971"/>
      <c r="CF258" s="971"/>
      <c r="CG258" s="971"/>
      <c r="CH258" s="971"/>
      <c r="CI258" s="971"/>
      <c r="CJ258" s="971"/>
      <c r="CK258" s="971"/>
      <c r="CL258" s="971"/>
      <c r="CM258" s="971"/>
      <c r="CN258" s="971"/>
      <c r="CO258" s="971"/>
      <c r="CP258" s="971"/>
      <c r="CQ258" s="971"/>
      <c r="CR258" s="971"/>
      <c r="CS258" s="971"/>
    </row>
    <row r="259" spans="1:97" s="974" customFormat="1" ht="12.75">
      <c r="A259" s="69" t="s">
        <v>944</v>
      </c>
      <c r="B259" s="82">
        <v>735700</v>
      </c>
      <c r="C259" s="82">
        <v>420841</v>
      </c>
      <c r="D259" s="82">
        <v>62381</v>
      </c>
      <c r="E259" s="426">
        <v>8.479135517194509</v>
      </c>
      <c r="F259" s="82">
        <v>0</v>
      </c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971"/>
      <c r="AF259" s="971"/>
      <c r="AG259" s="971"/>
      <c r="AH259" s="971"/>
      <c r="AI259" s="971"/>
      <c r="AJ259" s="971"/>
      <c r="AK259" s="971"/>
      <c r="AL259" s="971"/>
      <c r="AM259" s="971"/>
      <c r="AN259" s="971"/>
      <c r="AO259" s="971"/>
      <c r="AP259" s="971"/>
      <c r="AQ259" s="971"/>
      <c r="AR259" s="971"/>
      <c r="AS259" s="971"/>
      <c r="AT259" s="971"/>
      <c r="AU259" s="971"/>
      <c r="AV259" s="971"/>
      <c r="AW259" s="971"/>
      <c r="AX259" s="971"/>
      <c r="AY259" s="971"/>
      <c r="AZ259" s="971"/>
      <c r="BA259" s="971"/>
      <c r="BB259" s="971"/>
      <c r="BC259" s="971"/>
      <c r="BD259" s="971"/>
      <c r="BE259" s="971"/>
      <c r="BF259" s="971"/>
      <c r="BG259" s="971"/>
      <c r="BH259" s="971"/>
      <c r="BI259" s="971"/>
      <c r="BJ259" s="971"/>
      <c r="BK259" s="971"/>
      <c r="BL259" s="971"/>
      <c r="BM259" s="971"/>
      <c r="BN259" s="971"/>
      <c r="BO259" s="971"/>
      <c r="BP259" s="971"/>
      <c r="BQ259" s="971"/>
      <c r="BR259" s="971"/>
      <c r="BS259" s="971"/>
      <c r="BT259" s="971"/>
      <c r="BU259" s="971"/>
      <c r="BV259" s="971"/>
      <c r="BW259" s="971"/>
      <c r="BX259" s="971"/>
      <c r="BY259" s="971"/>
      <c r="BZ259" s="971"/>
      <c r="CA259" s="971"/>
      <c r="CB259" s="971"/>
      <c r="CC259" s="971"/>
      <c r="CD259" s="971"/>
      <c r="CE259" s="971"/>
      <c r="CF259" s="971"/>
      <c r="CG259" s="971"/>
      <c r="CH259" s="971"/>
      <c r="CI259" s="971"/>
      <c r="CJ259" s="971"/>
      <c r="CK259" s="971"/>
      <c r="CL259" s="971"/>
      <c r="CM259" s="971"/>
      <c r="CN259" s="971"/>
      <c r="CO259" s="971"/>
      <c r="CP259" s="971"/>
      <c r="CQ259" s="971"/>
      <c r="CR259" s="971"/>
      <c r="CS259" s="971"/>
    </row>
    <row r="260" spans="1:97" s="972" customFormat="1" ht="12.75">
      <c r="A260" s="69" t="s">
        <v>945</v>
      </c>
      <c r="B260" s="82">
        <v>209850</v>
      </c>
      <c r="C260" s="82">
        <v>113057</v>
      </c>
      <c r="D260" s="82">
        <v>57949</v>
      </c>
      <c r="E260" s="426">
        <v>27.614486538003334</v>
      </c>
      <c r="F260" s="82">
        <v>0</v>
      </c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971"/>
      <c r="AF260" s="971"/>
      <c r="AG260" s="971"/>
      <c r="AH260" s="971"/>
      <c r="AI260" s="971"/>
      <c r="AJ260" s="971"/>
      <c r="AK260" s="971"/>
      <c r="AL260" s="971"/>
      <c r="AM260" s="971"/>
      <c r="AN260" s="971"/>
      <c r="AO260" s="971"/>
      <c r="AP260" s="971"/>
      <c r="AQ260" s="971"/>
      <c r="AR260" s="971"/>
      <c r="AS260" s="971"/>
      <c r="AT260" s="971"/>
      <c r="AU260" s="971"/>
      <c r="AV260" s="971"/>
      <c r="AW260" s="971"/>
      <c r="AX260" s="971"/>
      <c r="AY260" s="971"/>
      <c r="AZ260" s="971"/>
      <c r="BA260" s="971"/>
      <c r="BB260" s="971"/>
      <c r="BC260" s="971"/>
      <c r="BD260" s="971"/>
      <c r="BE260" s="971"/>
      <c r="BF260" s="971"/>
      <c r="BG260" s="971"/>
      <c r="BH260" s="971"/>
      <c r="BI260" s="971"/>
      <c r="BJ260" s="971"/>
      <c r="BK260" s="971"/>
      <c r="BL260" s="971"/>
      <c r="BM260" s="971"/>
      <c r="BN260" s="971"/>
      <c r="BO260" s="971"/>
      <c r="BP260" s="971"/>
      <c r="BQ260" s="971"/>
      <c r="BR260" s="971"/>
      <c r="BS260" s="971"/>
      <c r="BT260" s="971"/>
      <c r="BU260" s="971"/>
      <c r="BV260" s="971"/>
      <c r="BW260" s="971"/>
      <c r="BX260" s="971"/>
      <c r="BY260" s="971"/>
      <c r="BZ260" s="971"/>
      <c r="CA260" s="971"/>
      <c r="CB260" s="971"/>
      <c r="CC260" s="971"/>
      <c r="CD260" s="971"/>
      <c r="CE260" s="971"/>
      <c r="CF260" s="971"/>
      <c r="CG260" s="971"/>
      <c r="CH260" s="971"/>
      <c r="CI260" s="971"/>
      <c r="CJ260" s="971"/>
      <c r="CK260" s="971"/>
      <c r="CL260" s="971"/>
      <c r="CM260" s="971"/>
      <c r="CN260" s="971"/>
      <c r="CO260" s="971"/>
      <c r="CP260" s="971"/>
      <c r="CQ260" s="971"/>
      <c r="CR260" s="971"/>
      <c r="CS260" s="971"/>
    </row>
    <row r="261" spans="1:97" s="976" customFormat="1" ht="12.75">
      <c r="A261" s="69" t="s">
        <v>946</v>
      </c>
      <c r="B261" s="82">
        <v>150000</v>
      </c>
      <c r="C261" s="82">
        <v>83132</v>
      </c>
      <c r="D261" s="82">
        <v>57949</v>
      </c>
      <c r="E261" s="426">
        <v>38.632666666666665</v>
      </c>
      <c r="F261" s="82">
        <v>0</v>
      </c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975"/>
      <c r="AF261" s="975"/>
      <c r="AG261" s="975"/>
      <c r="AH261" s="975"/>
      <c r="AI261" s="975"/>
      <c r="AJ261" s="975"/>
      <c r="AK261" s="975"/>
      <c r="AL261" s="975"/>
      <c r="AM261" s="975"/>
      <c r="AN261" s="975"/>
      <c r="AO261" s="975"/>
      <c r="AP261" s="975"/>
      <c r="AQ261" s="975"/>
      <c r="AR261" s="975"/>
      <c r="AS261" s="975"/>
      <c r="AT261" s="975"/>
      <c r="AU261" s="975"/>
      <c r="AV261" s="975"/>
      <c r="AW261" s="975"/>
      <c r="AX261" s="975"/>
      <c r="AY261" s="975"/>
      <c r="AZ261" s="975"/>
      <c r="BA261" s="975"/>
      <c r="BB261" s="975"/>
      <c r="BC261" s="975"/>
      <c r="BD261" s="975"/>
      <c r="BE261" s="975"/>
      <c r="BF261" s="975"/>
      <c r="BG261" s="975"/>
      <c r="BH261" s="975"/>
      <c r="BI261" s="975"/>
      <c r="BJ261" s="975"/>
      <c r="BK261" s="975"/>
      <c r="BL261" s="975"/>
      <c r="BM261" s="975"/>
      <c r="BN261" s="975"/>
      <c r="BO261" s="975"/>
      <c r="BP261" s="975"/>
      <c r="BQ261" s="975"/>
      <c r="BR261" s="975"/>
      <c r="BS261" s="975"/>
      <c r="BT261" s="975"/>
      <c r="BU261" s="975"/>
      <c r="BV261" s="975"/>
      <c r="BW261" s="975"/>
      <c r="BX261" s="975"/>
      <c r="BY261" s="975"/>
      <c r="BZ261" s="975"/>
      <c r="CA261" s="975"/>
      <c r="CB261" s="975"/>
      <c r="CC261" s="975"/>
      <c r="CD261" s="975"/>
      <c r="CE261" s="975"/>
      <c r="CF261" s="975"/>
      <c r="CG261" s="975"/>
      <c r="CH261" s="975"/>
      <c r="CI261" s="975"/>
      <c r="CJ261" s="975"/>
      <c r="CK261" s="975"/>
      <c r="CL261" s="975"/>
      <c r="CM261" s="975"/>
      <c r="CN261" s="975"/>
      <c r="CO261" s="975"/>
      <c r="CP261" s="975"/>
      <c r="CQ261" s="975"/>
      <c r="CR261" s="975"/>
      <c r="CS261" s="975"/>
    </row>
    <row r="262" spans="1:97" s="972" customFormat="1" ht="12.75">
      <c r="A262" s="69" t="s">
        <v>947</v>
      </c>
      <c r="B262" s="82">
        <v>59850</v>
      </c>
      <c r="C262" s="82">
        <v>29925</v>
      </c>
      <c r="D262" s="82">
        <v>0</v>
      </c>
      <c r="E262" s="426">
        <v>0</v>
      </c>
      <c r="F262" s="82">
        <v>0</v>
      </c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971"/>
      <c r="AF262" s="971"/>
      <c r="AG262" s="971"/>
      <c r="AH262" s="971"/>
      <c r="AI262" s="971"/>
      <c r="AJ262" s="971"/>
      <c r="AK262" s="971"/>
      <c r="AL262" s="971"/>
      <c r="AM262" s="971"/>
      <c r="AN262" s="971"/>
      <c r="AO262" s="971"/>
      <c r="AP262" s="971"/>
      <c r="AQ262" s="971"/>
      <c r="AR262" s="971"/>
      <c r="AS262" s="971"/>
      <c r="AT262" s="971"/>
      <c r="AU262" s="971"/>
      <c r="AV262" s="971"/>
      <c r="AW262" s="971"/>
      <c r="AX262" s="971"/>
      <c r="AY262" s="971"/>
      <c r="AZ262" s="971"/>
      <c r="BA262" s="971"/>
      <c r="BB262" s="971"/>
      <c r="BC262" s="971"/>
      <c r="BD262" s="971"/>
      <c r="BE262" s="971"/>
      <c r="BF262" s="971"/>
      <c r="BG262" s="971"/>
      <c r="BH262" s="971"/>
      <c r="BI262" s="971"/>
      <c r="BJ262" s="971"/>
      <c r="BK262" s="971"/>
      <c r="BL262" s="971"/>
      <c r="BM262" s="971"/>
      <c r="BN262" s="971"/>
      <c r="BO262" s="971"/>
      <c r="BP262" s="971"/>
      <c r="BQ262" s="971"/>
      <c r="BR262" s="971"/>
      <c r="BS262" s="971"/>
      <c r="BT262" s="971"/>
      <c r="BU262" s="971"/>
      <c r="BV262" s="971"/>
      <c r="BW262" s="971"/>
      <c r="BX262" s="971"/>
      <c r="BY262" s="971"/>
      <c r="BZ262" s="971"/>
      <c r="CA262" s="971"/>
      <c r="CB262" s="971"/>
      <c r="CC262" s="971"/>
      <c r="CD262" s="971"/>
      <c r="CE262" s="971"/>
      <c r="CF262" s="971"/>
      <c r="CG262" s="971"/>
      <c r="CH262" s="971"/>
      <c r="CI262" s="971"/>
      <c r="CJ262" s="971"/>
      <c r="CK262" s="971"/>
      <c r="CL262" s="971"/>
      <c r="CM262" s="971"/>
      <c r="CN262" s="971"/>
      <c r="CO262" s="971"/>
      <c r="CP262" s="971"/>
      <c r="CQ262" s="971"/>
      <c r="CR262" s="971"/>
      <c r="CS262" s="971"/>
    </row>
    <row r="263" spans="1:97" s="972" customFormat="1" ht="12.75">
      <c r="A263" s="69" t="s">
        <v>949</v>
      </c>
      <c r="B263" s="82">
        <v>1254019</v>
      </c>
      <c r="C263" s="82">
        <v>189031</v>
      </c>
      <c r="D263" s="82">
        <v>0</v>
      </c>
      <c r="E263" s="426">
        <v>0</v>
      </c>
      <c r="F263" s="82">
        <v>0</v>
      </c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971"/>
      <c r="AF263" s="971"/>
      <c r="AG263" s="971"/>
      <c r="AH263" s="971"/>
      <c r="AI263" s="971"/>
      <c r="AJ263" s="971"/>
      <c r="AK263" s="971"/>
      <c r="AL263" s="971"/>
      <c r="AM263" s="971"/>
      <c r="AN263" s="971"/>
      <c r="AO263" s="971"/>
      <c r="AP263" s="971"/>
      <c r="AQ263" s="971"/>
      <c r="AR263" s="971"/>
      <c r="AS263" s="971"/>
      <c r="AT263" s="971"/>
      <c r="AU263" s="971"/>
      <c r="AV263" s="971"/>
      <c r="AW263" s="971"/>
      <c r="AX263" s="971"/>
      <c r="AY263" s="971"/>
      <c r="AZ263" s="971"/>
      <c r="BA263" s="971"/>
      <c r="BB263" s="971"/>
      <c r="BC263" s="971"/>
      <c r="BD263" s="971"/>
      <c r="BE263" s="971"/>
      <c r="BF263" s="971"/>
      <c r="BG263" s="971"/>
      <c r="BH263" s="971"/>
      <c r="BI263" s="971"/>
      <c r="BJ263" s="971"/>
      <c r="BK263" s="971"/>
      <c r="BL263" s="971"/>
      <c r="BM263" s="971"/>
      <c r="BN263" s="971"/>
      <c r="BO263" s="971"/>
      <c r="BP263" s="971"/>
      <c r="BQ263" s="971"/>
      <c r="BR263" s="971"/>
      <c r="BS263" s="971"/>
      <c r="BT263" s="971"/>
      <c r="BU263" s="971"/>
      <c r="BV263" s="971"/>
      <c r="BW263" s="971"/>
      <c r="BX263" s="971"/>
      <c r="BY263" s="971"/>
      <c r="BZ263" s="971"/>
      <c r="CA263" s="971"/>
      <c r="CB263" s="971"/>
      <c r="CC263" s="971"/>
      <c r="CD263" s="971"/>
      <c r="CE263" s="971"/>
      <c r="CF263" s="971"/>
      <c r="CG263" s="971"/>
      <c r="CH263" s="971"/>
      <c r="CI263" s="971"/>
      <c r="CJ263" s="971"/>
      <c r="CK263" s="971"/>
      <c r="CL263" s="971"/>
      <c r="CM263" s="971"/>
      <c r="CN263" s="971"/>
      <c r="CO263" s="971"/>
      <c r="CP263" s="971"/>
      <c r="CQ263" s="971"/>
      <c r="CR263" s="971"/>
      <c r="CS263" s="971"/>
    </row>
    <row r="264" spans="1:97" s="972" customFormat="1" ht="12.75">
      <c r="A264" s="69" t="s">
        <v>950</v>
      </c>
      <c r="B264" s="82">
        <v>1254019</v>
      </c>
      <c r="C264" s="82">
        <v>189031</v>
      </c>
      <c r="D264" s="82">
        <v>0</v>
      </c>
      <c r="E264" s="426">
        <v>0</v>
      </c>
      <c r="F264" s="82">
        <v>0</v>
      </c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971"/>
      <c r="AF264" s="971"/>
      <c r="AG264" s="971"/>
      <c r="AH264" s="971"/>
      <c r="AI264" s="971"/>
      <c r="AJ264" s="971"/>
      <c r="AK264" s="971"/>
      <c r="AL264" s="971"/>
      <c r="AM264" s="971"/>
      <c r="AN264" s="971"/>
      <c r="AO264" s="971"/>
      <c r="AP264" s="971"/>
      <c r="AQ264" s="971"/>
      <c r="AR264" s="971"/>
      <c r="AS264" s="971"/>
      <c r="AT264" s="971"/>
      <c r="AU264" s="971"/>
      <c r="AV264" s="971"/>
      <c r="AW264" s="971"/>
      <c r="AX264" s="971"/>
      <c r="AY264" s="971"/>
      <c r="AZ264" s="971"/>
      <c r="BA264" s="971"/>
      <c r="BB264" s="971"/>
      <c r="BC264" s="971"/>
      <c r="BD264" s="971"/>
      <c r="BE264" s="971"/>
      <c r="BF264" s="971"/>
      <c r="BG264" s="971"/>
      <c r="BH264" s="971"/>
      <c r="BI264" s="971"/>
      <c r="BJ264" s="971"/>
      <c r="BK264" s="971"/>
      <c r="BL264" s="971"/>
      <c r="BM264" s="971"/>
      <c r="BN264" s="971"/>
      <c r="BO264" s="971"/>
      <c r="BP264" s="971"/>
      <c r="BQ264" s="971"/>
      <c r="BR264" s="971"/>
      <c r="BS264" s="971"/>
      <c r="BT264" s="971"/>
      <c r="BU264" s="971"/>
      <c r="BV264" s="971"/>
      <c r="BW264" s="971"/>
      <c r="BX264" s="971"/>
      <c r="BY264" s="971"/>
      <c r="BZ264" s="971"/>
      <c r="CA264" s="971"/>
      <c r="CB264" s="971"/>
      <c r="CC264" s="971"/>
      <c r="CD264" s="971"/>
      <c r="CE264" s="971"/>
      <c r="CF264" s="971"/>
      <c r="CG264" s="971"/>
      <c r="CH264" s="971"/>
      <c r="CI264" s="971"/>
      <c r="CJ264" s="971"/>
      <c r="CK264" s="971"/>
      <c r="CL264" s="971"/>
      <c r="CM264" s="971"/>
      <c r="CN264" s="971"/>
      <c r="CO264" s="971"/>
      <c r="CP264" s="971"/>
      <c r="CQ264" s="971"/>
      <c r="CR264" s="971"/>
      <c r="CS264" s="971"/>
    </row>
    <row r="265" spans="1:97" s="954" customFormat="1" ht="12.75">
      <c r="A265" s="72" t="s">
        <v>952</v>
      </c>
      <c r="B265" s="82">
        <v>0</v>
      </c>
      <c r="C265" s="82">
        <v>0</v>
      </c>
      <c r="D265" s="82">
        <v>155601</v>
      </c>
      <c r="E265" s="426" t="s">
        <v>1187</v>
      </c>
      <c r="F265" s="82">
        <v>26522</v>
      </c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953"/>
      <c r="AF265" s="953"/>
      <c r="AG265" s="953"/>
      <c r="AH265" s="953"/>
      <c r="AI265" s="953"/>
      <c r="AJ265" s="953"/>
      <c r="AK265" s="953"/>
      <c r="AL265" s="953"/>
      <c r="AM265" s="953"/>
      <c r="AN265" s="953"/>
      <c r="AO265" s="953"/>
      <c r="AP265" s="953"/>
      <c r="AQ265" s="953"/>
      <c r="AR265" s="953"/>
      <c r="AS265" s="953"/>
      <c r="AT265" s="953"/>
      <c r="AU265" s="953"/>
      <c r="AV265" s="953"/>
      <c r="AW265" s="953"/>
      <c r="AX265" s="953"/>
      <c r="AY265" s="953"/>
      <c r="AZ265" s="953"/>
      <c r="BA265" s="953"/>
      <c r="BB265" s="953"/>
      <c r="BC265" s="953"/>
      <c r="BD265" s="953"/>
      <c r="BE265" s="953"/>
      <c r="BF265" s="953"/>
      <c r="BG265" s="953"/>
      <c r="BH265" s="953"/>
      <c r="BI265" s="953"/>
      <c r="BJ265" s="953"/>
      <c r="BK265" s="953"/>
      <c r="BL265" s="953"/>
      <c r="BM265" s="953"/>
      <c r="BN265" s="953"/>
      <c r="BO265" s="953"/>
      <c r="BP265" s="953"/>
      <c r="BQ265" s="953"/>
      <c r="BR265" s="953"/>
      <c r="BS265" s="953"/>
      <c r="BT265" s="953"/>
      <c r="BU265" s="953"/>
      <c r="BV265" s="953"/>
      <c r="BW265" s="953"/>
      <c r="BX265" s="953"/>
      <c r="BY265" s="953"/>
      <c r="BZ265" s="953"/>
      <c r="CA265" s="953"/>
      <c r="CB265" s="953"/>
      <c r="CC265" s="953"/>
      <c r="CD265" s="953"/>
      <c r="CE265" s="953"/>
      <c r="CF265" s="953"/>
      <c r="CG265" s="953"/>
      <c r="CH265" s="953"/>
      <c r="CI265" s="953"/>
      <c r="CJ265" s="953"/>
      <c r="CK265" s="953"/>
      <c r="CL265" s="953"/>
      <c r="CM265" s="953"/>
      <c r="CN265" s="953"/>
      <c r="CO265" s="953"/>
      <c r="CP265" s="953"/>
      <c r="CQ265" s="953"/>
      <c r="CR265" s="953"/>
      <c r="CS265" s="953"/>
    </row>
    <row r="266" spans="1:97" s="954" customFormat="1" ht="24.75" customHeight="1">
      <c r="A266" s="234" t="s">
        <v>953</v>
      </c>
      <c r="B266" s="82">
        <v>0</v>
      </c>
      <c r="C266" s="82">
        <v>0</v>
      </c>
      <c r="D266" s="82">
        <v>0</v>
      </c>
      <c r="E266" s="426" t="s">
        <v>1187</v>
      </c>
      <c r="F266" s="82">
        <v>0</v>
      </c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953"/>
      <c r="AF266" s="953"/>
      <c r="AG266" s="953"/>
      <c r="AH266" s="953"/>
      <c r="AI266" s="953"/>
      <c r="AJ266" s="953"/>
      <c r="AK266" s="953"/>
      <c r="AL266" s="953"/>
      <c r="AM266" s="953"/>
      <c r="AN266" s="953"/>
      <c r="AO266" s="953"/>
      <c r="AP266" s="953"/>
      <c r="AQ266" s="953"/>
      <c r="AR266" s="953"/>
      <c r="AS266" s="953"/>
      <c r="AT266" s="953"/>
      <c r="AU266" s="953"/>
      <c r="AV266" s="953"/>
      <c r="AW266" s="953"/>
      <c r="AX266" s="953"/>
      <c r="AY266" s="953"/>
      <c r="AZ266" s="953"/>
      <c r="BA266" s="953"/>
      <c r="BB266" s="953"/>
      <c r="BC266" s="953"/>
      <c r="BD266" s="953"/>
      <c r="BE266" s="953"/>
      <c r="BF266" s="953"/>
      <c r="BG266" s="953"/>
      <c r="BH266" s="953"/>
      <c r="BI266" s="953"/>
      <c r="BJ266" s="953"/>
      <c r="BK266" s="953"/>
      <c r="BL266" s="953"/>
      <c r="BM266" s="953"/>
      <c r="BN266" s="953"/>
      <c r="BO266" s="953"/>
      <c r="BP266" s="953"/>
      <c r="BQ266" s="953"/>
      <c r="BR266" s="953"/>
      <c r="BS266" s="953"/>
      <c r="BT266" s="953"/>
      <c r="BU266" s="953"/>
      <c r="BV266" s="953"/>
      <c r="BW266" s="953"/>
      <c r="BX266" s="953"/>
      <c r="BY266" s="953"/>
      <c r="BZ266" s="953"/>
      <c r="CA266" s="953"/>
      <c r="CB266" s="953"/>
      <c r="CC266" s="953"/>
      <c r="CD266" s="953"/>
      <c r="CE266" s="953"/>
      <c r="CF266" s="953"/>
      <c r="CG266" s="953"/>
      <c r="CH266" s="953"/>
      <c r="CI266" s="953"/>
      <c r="CJ266" s="953"/>
      <c r="CK266" s="953"/>
      <c r="CL266" s="953"/>
      <c r="CM266" s="953"/>
      <c r="CN266" s="953"/>
      <c r="CO266" s="953"/>
      <c r="CP266" s="953"/>
      <c r="CQ266" s="953"/>
      <c r="CR266" s="953"/>
      <c r="CS266" s="953"/>
    </row>
    <row r="267" spans="1:97" s="954" customFormat="1" ht="12.75">
      <c r="A267" s="73" t="s">
        <v>956</v>
      </c>
      <c r="B267" s="24"/>
      <c r="C267" s="24"/>
      <c r="D267" s="24"/>
      <c r="E267" s="967"/>
      <c r="F267" s="82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953"/>
      <c r="AF267" s="953"/>
      <c r="AG267" s="953"/>
      <c r="AH267" s="953"/>
      <c r="AI267" s="953"/>
      <c r="AJ267" s="953"/>
      <c r="AK267" s="953"/>
      <c r="AL267" s="953"/>
      <c r="AM267" s="953"/>
      <c r="AN267" s="953"/>
      <c r="AO267" s="953"/>
      <c r="AP267" s="953"/>
      <c r="AQ267" s="953"/>
      <c r="AR267" s="953"/>
      <c r="AS267" s="953"/>
      <c r="AT267" s="953"/>
      <c r="AU267" s="953"/>
      <c r="AV267" s="953"/>
      <c r="AW267" s="953"/>
      <c r="AX267" s="953"/>
      <c r="AY267" s="953"/>
      <c r="AZ267" s="953"/>
      <c r="BA267" s="953"/>
      <c r="BB267" s="953"/>
      <c r="BC267" s="953"/>
      <c r="BD267" s="953"/>
      <c r="BE267" s="953"/>
      <c r="BF267" s="953"/>
      <c r="BG267" s="953"/>
      <c r="BH267" s="953"/>
      <c r="BI267" s="953"/>
      <c r="BJ267" s="953"/>
      <c r="BK267" s="953"/>
      <c r="BL267" s="953"/>
      <c r="BM267" s="953"/>
      <c r="BN267" s="953"/>
      <c r="BO267" s="953"/>
      <c r="BP267" s="953"/>
      <c r="BQ267" s="953"/>
      <c r="BR267" s="953"/>
      <c r="BS267" s="953"/>
      <c r="BT267" s="953"/>
      <c r="BU267" s="953"/>
      <c r="BV267" s="953"/>
      <c r="BW267" s="953"/>
      <c r="BX267" s="953"/>
      <c r="BY267" s="953"/>
      <c r="BZ267" s="953"/>
      <c r="CA267" s="953"/>
      <c r="CB267" s="953"/>
      <c r="CC267" s="953"/>
      <c r="CD267" s="953"/>
      <c r="CE267" s="953"/>
      <c r="CF267" s="953"/>
      <c r="CG267" s="953"/>
      <c r="CH267" s="953"/>
      <c r="CI267" s="953"/>
      <c r="CJ267" s="953"/>
      <c r="CK267" s="953"/>
      <c r="CL267" s="953"/>
      <c r="CM267" s="953"/>
      <c r="CN267" s="953"/>
      <c r="CO267" s="953"/>
      <c r="CP267" s="953"/>
      <c r="CQ267" s="953"/>
      <c r="CR267" s="953"/>
      <c r="CS267" s="953"/>
    </row>
    <row r="268" spans="1:97" s="968" customFormat="1" ht="12.75">
      <c r="A268" s="72" t="s">
        <v>938</v>
      </c>
      <c r="B268" s="82">
        <v>25418816</v>
      </c>
      <c r="C268" s="82">
        <v>10099809</v>
      </c>
      <c r="D268" s="82">
        <v>7401861</v>
      </c>
      <c r="E268" s="426">
        <v>29.119613596479084</v>
      </c>
      <c r="F268" s="82">
        <v>7626</v>
      </c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953"/>
      <c r="AF268" s="953"/>
      <c r="AG268" s="953"/>
      <c r="AH268" s="953"/>
      <c r="AI268" s="953"/>
      <c r="AJ268" s="953"/>
      <c r="AK268" s="953"/>
      <c r="AL268" s="953"/>
      <c r="AM268" s="953"/>
      <c r="AN268" s="953"/>
      <c r="AO268" s="953"/>
      <c r="AP268" s="953"/>
      <c r="AQ268" s="953"/>
      <c r="AR268" s="953"/>
      <c r="AS268" s="953"/>
      <c r="AT268" s="953"/>
      <c r="AU268" s="953"/>
      <c r="AV268" s="953"/>
      <c r="AW268" s="953"/>
      <c r="AX268" s="953"/>
      <c r="AY268" s="953"/>
      <c r="AZ268" s="953"/>
      <c r="BA268" s="953"/>
      <c r="BB268" s="953"/>
      <c r="BC268" s="953"/>
      <c r="BD268" s="953"/>
      <c r="BE268" s="953"/>
      <c r="BF268" s="953"/>
      <c r="BG268" s="953"/>
      <c r="BH268" s="953"/>
      <c r="BI268" s="953"/>
      <c r="BJ268" s="953"/>
      <c r="BK268" s="953"/>
      <c r="BL268" s="953"/>
      <c r="BM268" s="953"/>
      <c r="BN268" s="953"/>
      <c r="BO268" s="953"/>
      <c r="BP268" s="953"/>
      <c r="BQ268" s="953"/>
      <c r="BR268" s="953"/>
      <c r="BS268" s="953"/>
      <c r="BT268" s="953"/>
      <c r="BU268" s="953"/>
      <c r="BV268" s="953"/>
      <c r="BW268" s="953"/>
      <c r="BX268" s="953"/>
      <c r="BY268" s="953"/>
      <c r="BZ268" s="953"/>
      <c r="CA268" s="953"/>
      <c r="CB268" s="953"/>
      <c r="CC268" s="953"/>
      <c r="CD268" s="953"/>
      <c r="CE268" s="953"/>
      <c r="CF268" s="953"/>
      <c r="CG268" s="953"/>
      <c r="CH268" s="953"/>
      <c r="CI268" s="953"/>
      <c r="CJ268" s="953"/>
      <c r="CK268" s="953"/>
      <c r="CL268" s="953"/>
      <c r="CM268" s="953"/>
      <c r="CN268" s="953"/>
      <c r="CO268" s="953"/>
      <c r="CP268" s="953"/>
      <c r="CQ268" s="953"/>
      <c r="CR268" s="953"/>
      <c r="CS268" s="953"/>
    </row>
    <row r="269" spans="1:97" s="968" customFormat="1" ht="12.75">
      <c r="A269" s="72" t="s">
        <v>939</v>
      </c>
      <c r="B269" s="82">
        <v>4329147</v>
      </c>
      <c r="C269" s="82">
        <v>649440</v>
      </c>
      <c r="D269" s="82">
        <v>649440</v>
      </c>
      <c r="E269" s="426">
        <v>15.001569593270913</v>
      </c>
      <c r="F269" s="82">
        <v>77050</v>
      </c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953"/>
      <c r="AF269" s="953"/>
      <c r="AG269" s="953"/>
      <c r="AH269" s="953"/>
      <c r="AI269" s="953"/>
      <c r="AJ269" s="953"/>
      <c r="AK269" s="953"/>
      <c r="AL269" s="953"/>
      <c r="AM269" s="953"/>
      <c r="AN269" s="953"/>
      <c r="AO269" s="953"/>
      <c r="AP269" s="953"/>
      <c r="AQ269" s="953"/>
      <c r="AR269" s="953"/>
      <c r="AS269" s="953"/>
      <c r="AT269" s="953"/>
      <c r="AU269" s="953"/>
      <c r="AV269" s="953"/>
      <c r="AW269" s="953"/>
      <c r="AX269" s="953"/>
      <c r="AY269" s="953"/>
      <c r="AZ269" s="953"/>
      <c r="BA269" s="953"/>
      <c r="BB269" s="953"/>
      <c r="BC269" s="953"/>
      <c r="BD269" s="953"/>
      <c r="BE269" s="953"/>
      <c r="BF269" s="953"/>
      <c r="BG269" s="953"/>
      <c r="BH269" s="953"/>
      <c r="BI269" s="953"/>
      <c r="BJ269" s="953"/>
      <c r="BK269" s="953"/>
      <c r="BL269" s="953"/>
      <c r="BM269" s="953"/>
      <c r="BN269" s="953"/>
      <c r="BO269" s="953"/>
      <c r="BP269" s="953"/>
      <c r="BQ269" s="953"/>
      <c r="BR269" s="953"/>
      <c r="BS269" s="953"/>
      <c r="BT269" s="953"/>
      <c r="BU269" s="953"/>
      <c r="BV269" s="953"/>
      <c r="BW269" s="953"/>
      <c r="BX269" s="953"/>
      <c r="BY269" s="953"/>
      <c r="BZ269" s="953"/>
      <c r="CA269" s="953"/>
      <c r="CB269" s="953"/>
      <c r="CC269" s="953"/>
      <c r="CD269" s="953"/>
      <c r="CE269" s="953"/>
      <c r="CF269" s="953"/>
      <c r="CG269" s="953"/>
      <c r="CH269" s="953"/>
      <c r="CI269" s="953"/>
      <c r="CJ269" s="953"/>
      <c r="CK269" s="953"/>
      <c r="CL269" s="953"/>
      <c r="CM269" s="953"/>
      <c r="CN269" s="953"/>
      <c r="CO269" s="953"/>
      <c r="CP269" s="953"/>
      <c r="CQ269" s="953"/>
      <c r="CR269" s="953"/>
      <c r="CS269" s="953"/>
    </row>
    <row r="270" spans="1:97" s="968" customFormat="1" ht="12.75">
      <c r="A270" s="72" t="s">
        <v>941</v>
      </c>
      <c r="B270" s="82">
        <v>21089669</v>
      </c>
      <c r="C270" s="82">
        <v>9450369</v>
      </c>
      <c r="D270" s="82">
        <v>6752421</v>
      </c>
      <c r="E270" s="426">
        <v>32.0176717804343</v>
      </c>
      <c r="F270" s="82">
        <v>-69424</v>
      </c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953"/>
      <c r="AF270" s="953"/>
      <c r="AG270" s="953"/>
      <c r="AH270" s="953"/>
      <c r="AI270" s="953"/>
      <c r="AJ270" s="953"/>
      <c r="AK270" s="953"/>
      <c r="AL270" s="953"/>
      <c r="AM270" s="953"/>
      <c r="AN270" s="953"/>
      <c r="AO270" s="953"/>
      <c r="AP270" s="953"/>
      <c r="AQ270" s="953"/>
      <c r="AR270" s="953"/>
      <c r="AS270" s="953"/>
      <c r="AT270" s="953"/>
      <c r="AU270" s="953"/>
      <c r="AV270" s="953"/>
      <c r="AW270" s="953"/>
      <c r="AX270" s="953"/>
      <c r="AY270" s="953"/>
      <c r="AZ270" s="953"/>
      <c r="BA270" s="953"/>
      <c r="BB270" s="953"/>
      <c r="BC270" s="953"/>
      <c r="BD270" s="953"/>
      <c r="BE270" s="953"/>
      <c r="BF270" s="953"/>
      <c r="BG270" s="953"/>
      <c r="BH270" s="953"/>
      <c r="BI270" s="953"/>
      <c r="BJ270" s="953"/>
      <c r="BK270" s="953"/>
      <c r="BL270" s="953"/>
      <c r="BM270" s="953"/>
      <c r="BN270" s="953"/>
      <c r="BO270" s="953"/>
      <c r="BP270" s="953"/>
      <c r="BQ270" s="953"/>
      <c r="BR270" s="953"/>
      <c r="BS270" s="953"/>
      <c r="BT270" s="953"/>
      <c r="BU270" s="953"/>
      <c r="BV270" s="953"/>
      <c r="BW270" s="953"/>
      <c r="BX270" s="953"/>
      <c r="BY270" s="953"/>
      <c r="BZ270" s="953"/>
      <c r="CA270" s="953"/>
      <c r="CB270" s="953"/>
      <c r="CC270" s="953"/>
      <c r="CD270" s="953"/>
      <c r="CE270" s="953"/>
      <c r="CF270" s="953"/>
      <c r="CG270" s="953"/>
      <c r="CH270" s="953"/>
      <c r="CI270" s="953"/>
      <c r="CJ270" s="953"/>
      <c r="CK270" s="953"/>
      <c r="CL270" s="953"/>
      <c r="CM270" s="953"/>
      <c r="CN270" s="953"/>
      <c r="CO270" s="953"/>
      <c r="CP270" s="953"/>
      <c r="CQ270" s="953"/>
      <c r="CR270" s="953"/>
      <c r="CS270" s="953"/>
    </row>
    <row r="271" spans="1:97" s="968" customFormat="1" ht="12.75">
      <c r="A271" s="72" t="s">
        <v>942</v>
      </c>
      <c r="B271" s="82">
        <v>30114808</v>
      </c>
      <c r="C271" s="82">
        <v>11682955</v>
      </c>
      <c r="D271" s="82">
        <v>4508358</v>
      </c>
      <c r="E271" s="426">
        <v>9.941476880556761</v>
      </c>
      <c r="F271" s="82">
        <v>1253799</v>
      </c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953"/>
      <c r="AF271" s="953"/>
      <c r="AG271" s="953"/>
      <c r="AH271" s="953"/>
      <c r="AI271" s="953"/>
      <c r="AJ271" s="953"/>
      <c r="AK271" s="953"/>
      <c r="AL271" s="953"/>
      <c r="AM271" s="953"/>
      <c r="AN271" s="953"/>
      <c r="AO271" s="953"/>
      <c r="AP271" s="953"/>
      <c r="AQ271" s="953"/>
      <c r="AR271" s="953"/>
      <c r="AS271" s="953"/>
      <c r="AT271" s="953"/>
      <c r="AU271" s="953"/>
      <c r="AV271" s="953"/>
      <c r="AW271" s="953"/>
      <c r="AX271" s="953"/>
      <c r="AY271" s="953"/>
      <c r="AZ271" s="953"/>
      <c r="BA271" s="953"/>
      <c r="BB271" s="953"/>
      <c r="BC271" s="953"/>
      <c r="BD271" s="953"/>
      <c r="BE271" s="953"/>
      <c r="BF271" s="953"/>
      <c r="BG271" s="953"/>
      <c r="BH271" s="953"/>
      <c r="BI271" s="953"/>
      <c r="BJ271" s="953"/>
      <c r="BK271" s="953"/>
      <c r="BL271" s="953"/>
      <c r="BM271" s="953"/>
      <c r="BN271" s="953"/>
      <c r="BO271" s="953"/>
      <c r="BP271" s="953"/>
      <c r="BQ271" s="953"/>
      <c r="BR271" s="953"/>
      <c r="BS271" s="953"/>
      <c r="BT271" s="953"/>
      <c r="BU271" s="953"/>
      <c r="BV271" s="953"/>
      <c r="BW271" s="953"/>
      <c r="BX271" s="953"/>
      <c r="BY271" s="953"/>
      <c r="BZ271" s="953"/>
      <c r="CA271" s="953"/>
      <c r="CB271" s="953"/>
      <c r="CC271" s="953"/>
      <c r="CD271" s="953"/>
      <c r="CE271" s="953"/>
      <c r="CF271" s="953"/>
      <c r="CG271" s="953"/>
      <c r="CH271" s="953"/>
      <c r="CI271" s="953"/>
      <c r="CJ271" s="953"/>
      <c r="CK271" s="953"/>
      <c r="CL271" s="953"/>
      <c r="CM271" s="953"/>
      <c r="CN271" s="953"/>
      <c r="CO271" s="953"/>
      <c r="CP271" s="953"/>
      <c r="CQ271" s="953"/>
      <c r="CR271" s="953"/>
      <c r="CS271" s="953"/>
    </row>
    <row r="272" spans="1:97" s="969" customFormat="1" ht="12.75">
      <c r="A272" s="72" t="s">
        <v>943</v>
      </c>
      <c r="B272" s="82">
        <v>5460577</v>
      </c>
      <c r="C272" s="82">
        <v>1691919</v>
      </c>
      <c r="D272" s="82">
        <v>542862</v>
      </c>
      <c r="E272" s="426">
        <v>9.941476880556761</v>
      </c>
      <c r="F272" s="82">
        <v>525598</v>
      </c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953"/>
      <c r="AF272" s="953"/>
      <c r="AG272" s="953"/>
      <c r="AH272" s="953"/>
      <c r="AI272" s="953"/>
      <c r="AJ272" s="953"/>
      <c r="AK272" s="953"/>
      <c r="AL272" s="953"/>
      <c r="AM272" s="953"/>
      <c r="AN272" s="953"/>
      <c r="AO272" s="953"/>
      <c r="AP272" s="953"/>
      <c r="AQ272" s="953"/>
      <c r="AR272" s="953"/>
      <c r="AS272" s="953"/>
      <c r="AT272" s="953"/>
      <c r="AU272" s="953"/>
      <c r="AV272" s="953"/>
      <c r="AW272" s="953"/>
      <c r="AX272" s="953"/>
      <c r="AY272" s="953"/>
      <c r="AZ272" s="953"/>
      <c r="BA272" s="953"/>
      <c r="BB272" s="953"/>
      <c r="BC272" s="953"/>
      <c r="BD272" s="953"/>
      <c r="BE272" s="953"/>
      <c r="BF272" s="953"/>
      <c r="BG272" s="953"/>
      <c r="BH272" s="953"/>
      <c r="BI272" s="953"/>
      <c r="BJ272" s="953"/>
      <c r="BK272" s="953"/>
      <c r="BL272" s="953"/>
      <c r="BM272" s="953"/>
      <c r="BN272" s="953"/>
      <c r="BO272" s="953"/>
      <c r="BP272" s="953"/>
      <c r="BQ272" s="953"/>
      <c r="BR272" s="953"/>
      <c r="BS272" s="953"/>
      <c r="BT272" s="953"/>
      <c r="BU272" s="953"/>
      <c r="BV272" s="953"/>
      <c r="BW272" s="953"/>
      <c r="BX272" s="953"/>
      <c r="BY272" s="953"/>
      <c r="BZ272" s="953"/>
      <c r="CA272" s="953"/>
      <c r="CB272" s="953"/>
      <c r="CC272" s="953"/>
      <c r="CD272" s="953"/>
      <c r="CE272" s="953"/>
      <c r="CF272" s="953"/>
      <c r="CG272" s="953"/>
      <c r="CH272" s="953"/>
      <c r="CI272" s="953"/>
      <c r="CJ272" s="953"/>
      <c r="CK272" s="953"/>
      <c r="CL272" s="953"/>
      <c r="CM272" s="953"/>
      <c r="CN272" s="953"/>
      <c r="CO272" s="953"/>
      <c r="CP272" s="953"/>
      <c r="CQ272" s="953"/>
      <c r="CR272" s="953"/>
      <c r="CS272" s="953"/>
    </row>
    <row r="273" spans="1:97" s="969" customFormat="1" ht="12.75">
      <c r="A273" s="72" t="s">
        <v>944</v>
      </c>
      <c r="B273" s="82">
        <v>5460577</v>
      </c>
      <c r="C273" s="82">
        <v>1691919</v>
      </c>
      <c r="D273" s="82">
        <v>542862</v>
      </c>
      <c r="E273" s="426">
        <v>9.941476880556761</v>
      </c>
      <c r="F273" s="82">
        <v>525598</v>
      </c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953"/>
      <c r="AF273" s="953"/>
      <c r="AG273" s="953"/>
      <c r="AH273" s="953"/>
      <c r="AI273" s="953"/>
      <c r="AJ273" s="953"/>
      <c r="AK273" s="953"/>
      <c r="AL273" s="953"/>
      <c r="AM273" s="953"/>
      <c r="AN273" s="953"/>
      <c r="AO273" s="953"/>
      <c r="AP273" s="953"/>
      <c r="AQ273" s="953"/>
      <c r="AR273" s="953"/>
      <c r="AS273" s="953"/>
      <c r="AT273" s="953"/>
      <c r="AU273" s="953"/>
      <c r="AV273" s="953"/>
      <c r="AW273" s="953"/>
      <c r="AX273" s="953"/>
      <c r="AY273" s="953"/>
      <c r="AZ273" s="953"/>
      <c r="BA273" s="953"/>
      <c r="BB273" s="953"/>
      <c r="BC273" s="953"/>
      <c r="BD273" s="953"/>
      <c r="BE273" s="953"/>
      <c r="BF273" s="953"/>
      <c r="BG273" s="953"/>
      <c r="BH273" s="953"/>
      <c r="BI273" s="953"/>
      <c r="BJ273" s="953"/>
      <c r="BK273" s="953"/>
      <c r="BL273" s="953"/>
      <c r="BM273" s="953"/>
      <c r="BN273" s="953"/>
      <c r="BO273" s="953"/>
      <c r="BP273" s="953"/>
      <c r="BQ273" s="953"/>
      <c r="BR273" s="953"/>
      <c r="BS273" s="953"/>
      <c r="BT273" s="953"/>
      <c r="BU273" s="953"/>
      <c r="BV273" s="953"/>
      <c r="BW273" s="953"/>
      <c r="BX273" s="953"/>
      <c r="BY273" s="953"/>
      <c r="BZ273" s="953"/>
      <c r="CA273" s="953"/>
      <c r="CB273" s="953"/>
      <c r="CC273" s="953"/>
      <c r="CD273" s="953"/>
      <c r="CE273" s="953"/>
      <c r="CF273" s="953"/>
      <c r="CG273" s="953"/>
      <c r="CH273" s="953"/>
      <c r="CI273" s="953"/>
      <c r="CJ273" s="953"/>
      <c r="CK273" s="953"/>
      <c r="CL273" s="953"/>
      <c r="CM273" s="953"/>
      <c r="CN273" s="953"/>
      <c r="CO273" s="953"/>
      <c r="CP273" s="953"/>
      <c r="CQ273" s="953"/>
      <c r="CR273" s="953"/>
      <c r="CS273" s="953"/>
    </row>
    <row r="274" spans="1:97" s="954" customFormat="1" ht="11.25" customHeight="1">
      <c r="A274" s="72" t="s">
        <v>949</v>
      </c>
      <c r="B274" s="82">
        <v>24654231</v>
      </c>
      <c r="C274" s="82">
        <v>9991036</v>
      </c>
      <c r="D274" s="82">
        <v>3965496</v>
      </c>
      <c r="E274" s="426">
        <v>16.0844440858853</v>
      </c>
      <c r="F274" s="82">
        <v>728201</v>
      </c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953"/>
      <c r="AF274" s="953"/>
      <c r="AG274" s="953"/>
      <c r="AH274" s="953"/>
      <c r="AI274" s="953"/>
      <c r="AJ274" s="953"/>
      <c r="AK274" s="953"/>
      <c r="AL274" s="953"/>
      <c r="AM274" s="953"/>
      <c r="AN274" s="953"/>
      <c r="AO274" s="953"/>
      <c r="AP274" s="953"/>
      <c r="AQ274" s="953"/>
      <c r="AR274" s="953"/>
      <c r="AS274" s="953"/>
      <c r="AT274" s="953"/>
      <c r="AU274" s="953"/>
      <c r="AV274" s="953"/>
      <c r="AW274" s="953"/>
      <c r="AX274" s="953"/>
      <c r="AY274" s="953"/>
      <c r="AZ274" s="953"/>
      <c r="BA274" s="953"/>
      <c r="BB274" s="953"/>
      <c r="BC274" s="953"/>
      <c r="BD274" s="953"/>
      <c r="BE274" s="953"/>
      <c r="BF274" s="953"/>
      <c r="BG274" s="953"/>
      <c r="BH274" s="953"/>
      <c r="BI274" s="953"/>
      <c r="BJ274" s="953"/>
      <c r="BK274" s="953"/>
      <c r="BL274" s="953"/>
      <c r="BM274" s="953"/>
      <c r="BN274" s="953"/>
      <c r="BO274" s="953"/>
      <c r="BP274" s="953"/>
      <c r="BQ274" s="953"/>
      <c r="BR274" s="953"/>
      <c r="BS274" s="953"/>
      <c r="BT274" s="953"/>
      <c r="BU274" s="953"/>
      <c r="BV274" s="953"/>
      <c r="BW274" s="953"/>
      <c r="BX274" s="953"/>
      <c r="BY274" s="953"/>
      <c r="BZ274" s="953"/>
      <c r="CA274" s="953"/>
      <c r="CB274" s="953"/>
      <c r="CC274" s="953"/>
      <c r="CD274" s="953"/>
      <c r="CE274" s="953"/>
      <c r="CF274" s="953"/>
      <c r="CG274" s="953"/>
      <c r="CH274" s="953"/>
      <c r="CI274" s="953"/>
      <c r="CJ274" s="953"/>
      <c r="CK274" s="953"/>
      <c r="CL274" s="953"/>
      <c r="CM274" s="953"/>
      <c r="CN274" s="953"/>
      <c r="CO274" s="953"/>
      <c r="CP274" s="953"/>
      <c r="CQ274" s="953"/>
      <c r="CR274" s="953"/>
      <c r="CS274" s="953"/>
    </row>
    <row r="275" spans="1:97" s="954" customFormat="1" ht="12.75">
      <c r="A275" s="72" t="s">
        <v>951</v>
      </c>
      <c r="B275" s="82">
        <v>24654231</v>
      </c>
      <c r="C275" s="82">
        <v>9991036</v>
      </c>
      <c r="D275" s="82">
        <v>3965496</v>
      </c>
      <c r="E275" s="426">
        <v>16.0844440858853</v>
      </c>
      <c r="F275" s="82">
        <v>728201</v>
      </c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953"/>
      <c r="AF275" s="953"/>
      <c r="AG275" s="953"/>
      <c r="AH275" s="953"/>
      <c r="AI275" s="953"/>
      <c r="AJ275" s="953"/>
      <c r="AK275" s="953"/>
      <c r="AL275" s="953"/>
      <c r="AM275" s="953"/>
      <c r="AN275" s="953"/>
      <c r="AO275" s="953"/>
      <c r="AP275" s="953"/>
      <c r="AQ275" s="953"/>
      <c r="AR275" s="953"/>
      <c r="AS275" s="953"/>
      <c r="AT275" s="953"/>
      <c r="AU275" s="953"/>
      <c r="AV275" s="953"/>
      <c r="AW275" s="953"/>
      <c r="AX275" s="953"/>
      <c r="AY275" s="953"/>
      <c r="AZ275" s="953"/>
      <c r="BA275" s="953"/>
      <c r="BB275" s="953"/>
      <c r="BC275" s="953"/>
      <c r="BD275" s="953"/>
      <c r="BE275" s="953"/>
      <c r="BF275" s="953"/>
      <c r="BG275" s="953"/>
      <c r="BH275" s="953"/>
      <c r="BI275" s="953"/>
      <c r="BJ275" s="953"/>
      <c r="BK275" s="953"/>
      <c r="BL275" s="953"/>
      <c r="BM275" s="953"/>
      <c r="BN275" s="953"/>
      <c r="BO275" s="953"/>
      <c r="BP275" s="953"/>
      <c r="BQ275" s="953"/>
      <c r="BR275" s="953"/>
      <c r="BS275" s="953"/>
      <c r="BT275" s="953"/>
      <c r="BU275" s="953"/>
      <c r="BV275" s="953"/>
      <c r="BW275" s="953"/>
      <c r="BX275" s="953"/>
      <c r="BY275" s="953"/>
      <c r="BZ275" s="953"/>
      <c r="CA275" s="953"/>
      <c r="CB275" s="953"/>
      <c r="CC275" s="953"/>
      <c r="CD275" s="953"/>
      <c r="CE275" s="953"/>
      <c r="CF275" s="953"/>
      <c r="CG275" s="953"/>
      <c r="CH275" s="953"/>
      <c r="CI275" s="953"/>
      <c r="CJ275" s="953"/>
      <c r="CK275" s="953"/>
      <c r="CL275" s="953"/>
      <c r="CM275" s="953"/>
      <c r="CN275" s="953"/>
      <c r="CO275" s="953"/>
      <c r="CP275" s="953"/>
      <c r="CQ275" s="953"/>
      <c r="CR275" s="953"/>
      <c r="CS275" s="953"/>
    </row>
    <row r="276" spans="1:97" s="954" customFormat="1" ht="12.75">
      <c r="A276" s="72" t="s">
        <v>952</v>
      </c>
      <c r="B276" s="82">
        <v>-4695992</v>
      </c>
      <c r="C276" s="82">
        <v>-1583146</v>
      </c>
      <c r="D276" s="82">
        <v>2893503</v>
      </c>
      <c r="E276" s="426" t="s">
        <v>1187</v>
      </c>
      <c r="F276" s="82">
        <v>-1246173</v>
      </c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953"/>
      <c r="AF276" s="953"/>
      <c r="AG276" s="953"/>
      <c r="AH276" s="953"/>
      <c r="AI276" s="953"/>
      <c r="AJ276" s="953"/>
      <c r="AK276" s="953"/>
      <c r="AL276" s="953"/>
      <c r="AM276" s="953"/>
      <c r="AN276" s="953"/>
      <c r="AO276" s="953"/>
      <c r="AP276" s="953"/>
      <c r="AQ276" s="953"/>
      <c r="AR276" s="953"/>
      <c r="AS276" s="953"/>
      <c r="AT276" s="953"/>
      <c r="AU276" s="953"/>
      <c r="AV276" s="953"/>
      <c r="AW276" s="953"/>
      <c r="AX276" s="953"/>
      <c r="AY276" s="953"/>
      <c r="AZ276" s="953"/>
      <c r="BA276" s="953"/>
      <c r="BB276" s="953"/>
      <c r="BC276" s="953"/>
      <c r="BD276" s="953"/>
      <c r="BE276" s="953"/>
      <c r="BF276" s="953"/>
      <c r="BG276" s="953"/>
      <c r="BH276" s="953"/>
      <c r="BI276" s="953"/>
      <c r="BJ276" s="953"/>
      <c r="BK276" s="953"/>
      <c r="BL276" s="953"/>
      <c r="BM276" s="953"/>
      <c r="BN276" s="953"/>
      <c r="BO276" s="953"/>
      <c r="BP276" s="953"/>
      <c r="BQ276" s="953"/>
      <c r="BR276" s="953"/>
      <c r="BS276" s="953"/>
      <c r="BT276" s="953"/>
      <c r="BU276" s="953"/>
      <c r="BV276" s="953"/>
      <c r="BW276" s="953"/>
      <c r="BX276" s="953"/>
      <c r="BY276" s="953"/>
      <c r="BZ276" s="953"/>
      <c r="CA276" s="953"/>
      <c r="CB276" s="953"/>
      <c r="CC276" s="953"/>
      <c r="CD276" s="953"/>
      <c r="CE276" s="953"/>
      <c r="CF276" s="953"/>
      <c r="CG276" s="953"/>
      <c r="CH276" s="953"/>
      <c r="CI276" s="953"/>
      <c r="CJ276" s="953"/>
      <c r="CK276" s="953"/>
      <c r="CL276" s="953"/>
      <c r="CM276" s="953"/>
      <c r="CN276" s="953"/>
      <c r="CO276" s="953"/>
      <c r="CP276" s="953"/>
      <c r="CQ276" s="953"/>
      <c r="CR276" s="953"/>
      <c r="CS276" s="953"/>
    </row>
    <row r="277" spans="1:97" s="954" customFormat="1" ht="25.5">
      <c r="A277" s="234" t="s">
        <v>953</v>
      </c>
      <c r="B277" s="82">
        <v>4695992</v>
      </c>
      <c r="C277" s="82">
        <v>1583146</v>
      </c>
      <c r="D277" s="82">
        <v>0</v>
      </c>
      <c r="E277" s="426" t="s">
        <v>1187</v>
      </c>
      <c r="F277" s="82">
        <v>0</v>
      </c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953"/>
      <c r="AF277" s="953"/>
      <c r="AG277" s="953"/>
      <c r="AH277" s="953"/>
      <c r="AI277" s="953"/>
      <c r="AJ277" s="953"/>
      <c r="AK277" s="953"/>
      <c r="AL277" s="953"/>
      <c r="AM277" s="953"/>
      <c r="AN277" s="953"/>
      <c r="AO277" s="953"/>
      <c r="AP277" s="953"/>
      <c r="AQ277" s="953"/>
      <c r="AR277" s="953"/>
      <c r="AS277" s="953"/>
      <c r="AT277" s="953"/>
      <c r="AU277" s="953"/>
      <c r="AV277" s="953"/>
      <c r="AW277" s="953"/>
      <c r="AX277" s="953"/>
      <c r="AY277" s="953"/>
      <c r="AZ277" s="953"/>
      <c r="BA277" s="953"/>
      <c r="BB277" s="953"/>
      <c r="BC277" s="953"/>
      <c r="BD277" s="953"/>
      <c r="BE277" s="953"/>
      <c r="BF277" s="953"/>
      <c r="BG277" s="953"/>
      <c r="BH277" s="953"/>
      <c r="BI277" s="953"/>
      <c r="BJ277" s="953"/>
      <c r="BK277" s="953"/>
      <c r="BL277" s="953"/>
      <c r="BM277" s="953"/>
      <c r="BN277" s="953"/>
      <c r="BO277" s="953"/>
      <c r="BP277" s="953"/>
      <c r="BQ277" s="953"/>
      <c r="BR277" s="953"/>
      <c r="BS277" s="953"/>
      <c r="BT277" s="953"/>
      <c r="BU277" s="953"/>
      <c r="BV277" s="953"/>
      <c r="BW277" s="953"/>
      <c r="BX277" s="953"/>
      <c r="BY277" s="953"/>
      <c r="BZ277" s="953"/>
      <c r="CA277" s="953"/>
      <c r="CB277" s="953"/>
      <c r="CC277" s="953"/>
      <c r="CD277" s="953"/>
      <c r="CE277" s="953"/>
      <c r="CF277" s="953"/>
      <c r="CG277" s="953"/>
      <c r="CH277" s="953"/>
      <c r="CI277" s="953"/>
      <c r="CJ277" s="953"/>
      <c r="CK277" s="953"/>
      <c r="CL277" s="953"/>
      <c r="CM277" s="953"/>
      <c r="CN277" s="953"/>
      <c r="CO277" s="953"/>
      <c r="CP277" s="953"/>
      <c r="CQ277" s="953"/>
      <c r="CR277" s="953"/>
      <c r="CS277" s="953"/>
    </row>
    <row r="278" spans="1:97" s="954" customFormat="1" ht="25.5">
      <c r="A278" s="423" t="s">
        <v>957</v>
      </c>
      <c r="B278" s="24"/>
      <c r="C278" s="24"/>
      <c r="D278" s="24"/>
      <c r="E278" s="967"/>
      <c r="F278" s="82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953"/>
      <c r="AF278" s="953"/>
      <c r="AG278" s="953"/>
      <c r="AH278" s="953"/>
      <c r="AI278" s="953"/>
      <c r="AJ278" s="953"/>
      <c r="AK278" s="953"/>
      <c r="AL278" s="953"/>
      <c r="AM278" s="953"/>
      <c r="AN278" s="953"/>
      <c r="AO278" s="953"/>
      <c r="AP278" s="953"/>
      <c r="AQ278" s="953"/>
      <c r="AR278" s="953"/>
      <c r="AS278" s="953"/>
      <c r="AT278" s="953"/>
      <c r="AU278" s="953"/>
      <c r="AV278" s="953"/>
      <c r="AW278" s="953"/>
      <c r="AX278" s="953"/>
      <c r="AY278" s="953"/>
      <c r="AZ278" s="953"/>
      <c r="BA278" s="953"/>
      <c r="BB278" s="953"/>
      <c r="BC278" s="953"/>
      <c r="BD278" s="953"/>
      <c r="BE278" s="953"/>
      <c r="BF278" s="953"/>
      <c r="BG278" s="953"/>
      <c r="BH278" s="953"/>
      <c r="BI278" s="953"/>
      <c r="BJ278" s="953"/>
      <c r="BK278" s="953"/>
      <c r="BL278" s="953"/>
      <c r="BM278" s="953"/>
      <c r="BN278" s="953"/>
      <c r="BO278" s="953"/>
      <c r="BP278" s="953"/>
      <c r="BQ278" s="953"/>
      <c r="BR278" s="953"/>
      <c r="BS278" s="953"/>
      <c r="BT278" s="953"/>
      <c r="BU278" s="953"/>
      <c r="BV278" s="953"/>
      <c r="BW278" s="953"/>
      <c r="BX278" s="953"/>
      <c r="BY278" s="953"/>
      <c r="BZ278" s="953"/>
      <c r="CA278" s="953"/>
      <c r="CB278" s="953"/>
      <c r="CC278" s="953"/>
      <c r="CD278" s="953"/>
      <c r="CE278" s="953"/>
      <c r="CF278" s="953"/>
      <c r="CG278" s="953"/>
      <c r="CH278" s="953"/>
      <c r="CI278" s="953"/>
      <c r="CJ278" s="953"/>
      <c r="CK278" s="953"/>
      <c r="CL278" s="953"/>
      <c r="CM278" s="953"/>
      <c r="CN278" s="953"/>
      <c r="CO278" s="953"/>
      <c r="CP278" s="953"/>
      <c r="CQ278" s="953"/>
      <c r="CR278" s="953"/>
      <c r="CS278" s="953"/>
    </row>
    <row r="279" spans="1:97" s="968" customFormat="1" ht="12.75">
      <c r="A279" s="72" t="s">
        <v>938</v>
      </c>
      <c r="B279" s="82">
        <v>2006200</v>
      </c>
      <c r="C279" s="82">
        <v>612002</v>
      </c>
      <c r="D279" s="82">
        <v>612002</v>
      </c>
      <c r="E279" s="426">
        <v>30.50553284817067</v>
      </c>
      <c r="F279" s="82">
        <v>103333</v>
      </c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953"/>
      <c r="AF279" s="953"/>
      <c r="AG279" s="953"/>
      <c r="AH279" s="953"/>
      <c r="AI279" s="953"/>
      <c r="AJ279" s="953"/>
      <c r="AK279" s="953"/>
      <c r="AL279" s="953"/>
      <c r="AM279" s="953"/>
      <c r="AN279" s="953"/>
      <c r="AO279" s="953"/>
      <c r="AP279" s="953"/>
      <c r="AQ279" s="953"/>
      <c r="AR279" s="953"/>
      <c r="AS279" s="953"/>
      <c r="AT279" s="953"/>
      <c r="AU279" s="953"/>
      <c r="AV279" s="953"/>
      <c r="AW279" s="953"/>
      <c r="AX279" s="953"/>
      <c r="AY279" s="953"/>
      <c r="AZ279" s="953"/>
      <c r="BA279" s="953"/>
      <c r="BB279" s="953"/>
      <c r="BC279" s="953"/>
      <c r="BD279" s="953"/>
      <c r="BE279" s="953"/>
      <c r="BF279" s="953"/>
      <c r="BG279" s="953"/>
      <c r="BH279" s="953"/>
      <c r="BI279" s="953"/>
      <c r="BJ279" s="953"/>
      <c r="BK279" s="953"/>
      <c r="BL279" s="953"/>
      <c r="BM279" s="953"/>
      <c r="BN279" s="953"/>
      <c r="BO279" s="953"/>
      <c r="BP279" s="953"/>
      <c r="BQ279" s="953"/>
      <c r="BR279" s="953"/>
      <c r="BS279" s="953"/>
      <c r="BT279" s="953"/>
      <c r="BU279" s="953"/>
      <c r="BV279" s="953"/>
      <c r="BW279" s="953"/>
      <c r="BX279" s="953"/>
      <c r="BY279" s="953"/>
      <c r="BZ279" s="953"/>
      <c r="CA279" s="953"/>
      <c r="CB279" s="953"/>
      <c r="CC279" s="953"/>
      <c r="CD279" s="953"/>
      <c r="CE279" s="953"/>
      <c r="CF279" s="953"/>
      <c r="CG279" s="953"/>
      <c r="CH279" s="953"/>
      <c r="CI279" s="953"/>
      <c r="CJ279" s="953"/>
      <c r="CK279" s="953"/>
      <c r="CL279" s="953"/>
      <c r="CM279" s="953"/>
      <c r="CN279" s="953"/>
      <c r="CO279" s="953"/>
      <c r="CP279" s="953"/>
      <c r="CQ279" s="953"/>
      <c r="CR279" s="953"/>
      <c r="CS279" s="953"/>
    </row>
    <row r="280" spans="1:97" s="968" customFormat="1" ht="12.75">
      <c r="A280" s="72" t="s">
        <v>939</v>
      </c>
      <c r="B280" s="82">
        <v>2006200</v>
      </c>
      <c r="C280" s="82">
        <v>612002</v>
      </c>
      <c r="D280" s="82">
        <v>612002</v>
      </c>
      <c r="E280" s="426">
        <v>30.50553284817067</v>
      </c>
      <c r="F280" s="82">
        <v>103333</v>
      </c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953"/>
      <c r="AF280" s="953"/>
      <c r="AG280" s="953"/>
      <c r="AH280" s="953"/>
      <c r="AI280" s="953"/>
      <c r="AJ280" s="953"/>
      <c r="AK280" s="953"/>
      <c r="AL280" s="953"/>
      <c r="AM280" s="953"/>
      <c r="AN280" s="953"/>
      <c r="AO280" s="953"/>
      <c r="AP280" s="953"/>
      <c r="AQ280" s="953"/>
      <c r="AR280" s="953"/>
      <c r="AS280" s="953"/>
      <c r="AT280" s="953"/>
      <c r="AU280" s="953"/>
      <c r="AV280" s="953"/>
      <c r="AW280" s="953"/>
      <c r="AX280" s="953"/>
      <c r="AY280" s="953"/>
      <c r="AZ280" s="953"/>
      <c r="BA280" s="953"/>
      <c r="BB280" s="953"/>
      <c r="BC280" s="953"/>
      <c r="BD280" s="953"/>
      <c r="BE280" s="953"/>
      <c r="BF280" s="953"/>
      <c r="BG280" s="953"/>
      <c r="BH280" s="953"/>
      <c r="BI280" s="953"/>
      <c r="BJ280" s="953"/>
      <c r="BK280" s="953"/>
      <c r="BL280" s="953"/>
      <c r="BM280" s="953"/>
      <c r="BN280" s="953"/>
      <c r="BO280" s="953"/>
      <c r="BP280" s="953"/>
      <c r="BQ280" s="953"/>
      <c r="BR280" s="953"/>
      <c r="BS280" s="953"/>
      <c r="BT280" s="953"/>
      <c r="BU280" s="953"/>
      <c r="BV280" s="953"/>
      <c r="BW280" s="953"/>
      <c r="BX280" s="953"/>
      <c r="BY280" s="953"/>
      <c r="BZ280" s="953"/>
      <c r="CA280" s="953"/>
      <c r="CB280" s="953"/>
      <c r="CC280" s="953"/>
      <c r="CD280" s="953"/>
      <c r="CE280" s="953"/>
      <c r="CF280" s="953"/>
      <c r="CG280" s="953"/>
      <c r="CH280" s="953"/>
      <c r="CI280" s="953"/>
      <c r="CJ280" s="953"/>
      <c r="CK280" s="953"/>
      <c r="CL280" s="953"/>
      <c r="CM280" s="953"/>
      <c r="CN280" s="953"/>
      <c r="CO280" s="953"/>
      <c r="CP280" s="953"/>
      <c r="CQ280" s="953"/>
      <c r="CR280" s="953"/>
      <c r="CS280" s="953"/>
    </row>
    <row r="281" spans="1:97" s="968" customFormat="1" ht="12.75">
      <c r="A281" s="72" t="s">
        <v>942</v>
      </c>
      <c r="B281" s="82">
        <v>2006200</v>
      </c>
      <c r="C281" s="82">
        <v>612002</v>
      </c>
      <c r="D281" s="82">
        <v>175375</v>
      </c>
      <c r="E281" s="426">
        <v>8.74165088226498</v>
      </c>
      <c r="F281" s="82">
        <v>21153</v>
      </c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953"/>
      <c r="AF281" s="953"/>
      <c r="AG281" s="953"/>
      <c r="AH281" s="953"/>
      <c r="AI281" s="953"/>
      <c r="AJ281" s="953"/>
      <c r="AK281" s="953"/>
      <c r="AL281" s="953"/>
      <c r="AM281" s="953"/>
      <c r="AN281" s="953"/>
      <c r="AO281" s="953"/>
      <c r="AP281" s="953"/>
      <c r="AQ281" s="953"/>
      <c r="AR281" s="953"/>
      <c r="AS281" s="953"/>
      <c r="AT281" s="953"/>
      <c r="AU281" s="953"/>
      <c r="AV281" s="953"/>
      <c r="AW281" s="953"/>
      <c r="AX281" s="953"/>
      <c r="AY281" s="953"/>
      <c r="AZ281" s="953"/>
      <c r="BA281" s="953"/>
      <c r="BB281" s="953"/>
      <c r="BC281" s="953"/>
      <c r="BD281" s="953"/>
      <c r="BE281" s="953"/>
      <c r="BF281" s="953"/>
      <c r="BG281" s="953"/>
      <c r="BH281" s="953"/>
      <c r="BI281" s="953"/>
      <c r="BJ281" s="953"/>
      <c r="BK281" s="953"/>
      <c r="BL281" s="953"/>
      <c r="BM281" s="953"/>
      <c r="BN281" s="953"/>
      <c r="BO281" s="953"/>
      <c r="BP281" s="953"/>
      <c r="BQ281" s="953"/>
      <c r="BR281" s="953"/>
      <c r="BS281" s="953"/>
      <c r="BT281" s="953"/>
      <c r="BU281" s="953"/>
      <c r="BV281" s="953"/>
      <c r="BW281" s="953"/>
      <c r="BX281" s="953"/>
      <c r="BY281" s="953"/>
      <c r="BZ281" s="953"/>
      <c r="CA281" s="953"/>
      <c r="CB281" s="953"/>
      <c r="CC281" s="953"/>
      <c r="CD281" s="953"/>
      <c r="CE281" s="953"/>
      <c r="CF281" s="953"/>
      <c r="CG281" s="953"/>
      <c r="CH281" s="953"/>
      <c r="CI281" s="953"/>
      <c r="CJ281" s="953"/>
      <c r="CK281" s="953"/>
      <c r="CL281" s="953"/>
      <c r="CM281" s="953"/>
      <c r="CN281" s="953"/>
      <c r="CO281" s="953"/>
      <c r="CP281" s="953"/>
      <c r="CQ281" s="953"/>
      <c r="CR281" s="953"/>
      <c r="CS281" s="953"/>
    </row>
    <row r="282" spans="1:97" s="954" customFormat="1" ht="12.75">
      <c r="A282" s="72" t="s">
        <v>949</v>
      </c>
      <c r="B282" s="82">
        <v>2006200</v>
      </c>
      <c r="C282" s="82">
        <v>612002</v>
      </c>
      <c r="D282" s="82">
        <v>175375</v>
      </c>
      <c r="E282" s="426">
        <v>8.74165088226498</v>
      </c>
      <c r="F282" s="82">
        <v>21153</v>
      </c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953"/>
      <c r="AF282" s="953"/>
      <c r="AG282" s="953"/>
      <c r="AH282" s="953"/>
      <c r="AI282" s="953"/>
      <c r="AJ282" s="953"/>
      <c r="AK282" s="953"/>
      <c r="AL282" s="953"/>
      <c r="AM282" s="953"/>
      <c r="AN282" s="953"/>
      <c r="AO282" s="953"/>
      <c r="AP282" s="953"/>
      <c r="AQ282" s="953"/>
      <c r="AR282" s="953"/>
      <c r="AS282" s="953"/>
      <c r="AT282" s="953"/>
      <c r="AU282" s="953"/>
      <c r="AV282" s="953"/>
      <c r="AW282" s="953"/>
      <c r="AX282" s="953"/>
      <c r="AY282" s="953"/>
      <c r="AZ282" s="953"/>
      <c r="BA282" s="953"/>
      <c r="BB282" s="953"/>
      <c r="BC282" s="953"/>
      <c r="BD282" s="953"/>
      <c r="BE282" s="953"/>
      <c r="BF282" s="953"/>
      <c r="BG282" s="953"/>
      <c r="BH282" s="953"/>
      <c r="BI282" s="953"/>
      <c r="BJ282" s="953"/>
      <c r="BK282" s="953"/>
      <c r="BL282" s="953"/>
      <c r="BM282" s="953"/>
      <c r="BN282" s="953"/>
      <c r="BO282" s="953"/>
      <c r="BP282" s="953"/>
      <c r="BQ282" s="953"/>
      <c r="BR282" s="953"/>
      <c r="BS282" s="953"/>
      <c r="BT282" s="953"/>
      <c r="BU282" s="953"/>
      <c r="BV282" s="953"/>
      <c r="BW282" s="953"/>
      <c r="BX282" s="953"/>
      <c r="BY282" s="953"/>
      <c r="BZ282" s="953"/>
      <c r="CA282" s="953"/>
      <c r="CB282" s="953"/>
      <c r="CC282" s="953"/>
      <c r="CD282" s="953"/>
      <c r="CE282" s="953"/>
      <c r="CF282" s="953"/>
      <c r="CG282" s="953"/>
      <c r="CH282" s="953"/>
      <c r="CI282" s="953"/>
      <c r="CJ282" s="953"/>
      <c r="CK282" s="953"/>
      <c r="CL282" s="953"/>
      <c r="CM282" s="953"/>
      <c r="CN282" s="953"/>
      <c r="CO282" s="953"/>
      <c r="CP282" s="953"/>
      <c r="CQ282" s="953"/>
      <c r="CR282" s="953"/>
      <c r="CS282" s="953"/>
    </row>
    <row r="283" spans="1:97" s="954" customFormat="1" ht="12.75">
      <c r="A283" s="72" t="s">
        <v>951</v>
      </c>
      <c r="B283" s="82">
        <v>2006200</v>
      </c>
      <c r="C283" s="82">
        <v>612002</v>
      </c>
      <c r="D283" s="82">
        <v>175375</v>
      </c>
      <c r="E283" s="426">
        <v>8.74165088226498</v>
      </c>
      <c r="F283" s="82">
        <v>21153</v>
      </c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953"/>
      <c r="AF283" s="953"/>
      <c r="AG283" s="953"/>
      <c r="AH283" s="953"/>
      <c r="AI283" s="953"/>
      <c r="AJ283" s="953"/>
      <c r="AK283" s="953"/>
      <c r="AL283" s="953"/>
      <c r="AM283" s="953"/>
      <c r="AN283" s="953"/>
      <c r="AO283" s="953"/>
      <c r="AP283" s="953"/>
      <c r="AQ283" s="953"/>
      <c r="AR283" s="953"/>
      <c r="AS283" s="953"/>
      <c r="AT283" s="953"/>
      <c r="AU283" s="953"/>
      <c r="AV283" s="953"/>
      <c r="AW283" s="953"/>
      <c r="AX283" s="953"/>
      <c r="AY283" s="953"/>
      <c r="AZ283" s="953"/>
      <c r="BA283" s="953"/>
      <c r="BB283" s="953"/>
      <c r="BC283" s="953"/>
      <c r="BD283" s="953"/>
      <c r="BE283" s="953"/>
      <c r="BF283" s="953"/>
      <c r="BG283" s="953"/>
      <c r="BH283" s="953"/>
      <c r="BI283" s="953"/>
      <c r="BJ283" s="953"/>
      <c r="BK283" s="953"/>
      <c r="BL283" s="953"/>
      <c r="BM283" s="953"/>
      <c r="BN283" s="953"/>
      <c r="BO283" s="953"/>
      <c r="BP283" s="953"/>
      <c r="BQ283" s="953"/>
      <c r="BR283" s="953"/>
      <c r="BS283" s="953"/>
      <c r="BT283" s="953"/>
      <c r="BU283" s="953"/>
      <c r="BV283" s="953"/>
      <c r="BW283" s="953"/>
      <c r="BX283" s="953"/>
      <c r="BY283" s="953"/>
      <c r="BZ283" s="953"/>
      <c r="CA283" s="953"/>
      <c r="CB283" s="953"/>
      <c r="CC283" s="953"/>
      <c r="CD283" s="953"/>
      <c r="CE283" s="953"/>
      <c r="CF283" s="953"/>
      <c r="CG283" s="953"/>
      <c r="CH283" s="953"/>
      <c r="CI283" s="953"/>
      <c r="CJ283" s="953"/>
      <c r="CK283" s="953"/>
      <c r="CL283" s="953"/>
      <c r="CM283" s="953"/>
      <c r="CN283" s="953"/>
      <c r="CO283" s="953"/>
      <c r="CP283" s="953"/>
      <c r="CQ283" s="953"/>
      <c r="CR283" s="953"/>
      <c r="CS283" s="953"/>
    </row>
    <row r="284" spans="1:97" s="954" customFormat="1" ht="12.75">
      <c r="A284" s="423" t="s">
        <v>959</v>
      </c>
      <c r="B284" s="24"/>
      <c r="C284" s="24"/>
      <c r="D284" s="24"/>
      <c r="E284" s="967"/>
      <c r="F284" s="82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953"/>
      <c r="AF284" s="953"/>
      <c r="AG284" s="953"/>
      <c r="AH284" s="953"/>
      <c r="AI284" s="953"/>
      <c r="AJ284" s="953"/>
      <c r="AK284" s="953"/>
      <c r="AL284" s="953"/>
      <c r="AM284" s="953"/>
      <c r="AN284" s="953"/>
      <c r="AO284" s="953"/>
      <c r="AP284" s="953"/>
      <c r="AQ284" s="953"/>
      <c r="AR284" s="953"/>
      <c r="AS284" s="953"/>
      <c r="AT284" s="953"/>
      <c r="AU284" s="953"/>
      <c r="AV284" s="953"/>
      <c r="AW284" s="953"/>
      <c r="AX284" s="953"/>
      <c r="AY284" s="953"/>
      <c r="AZ284" s="953"/>
      <c r="BA284" s="953"/>
      <c r="BB284" s="953"/>
      <c r="BC284" s="953"/>
      <c r="BD284" s="953"/>
      <c r="BE284" s="953"/>
      <c r="BF284" s="953"/>
      <c r="BG284" s="953"/>
      <c r="BH284" s="953"/>
      <c r="BI284" s="953"/>
      <c r="BJ284" s="953"/>
      <c r="BK284" s="953"/>
      <c r="BL284" s="953"/>
      <c r="BM284" s="953"/>
      <c r="BN284" s="953"/>
      <c r="BO284" s="953"/>
      <c r="BP284" s="953"/>
      <c r="BQ284" s="953"/>
      <c r="BR284" s="953"/>
      <c r="BS284" s="953"/>
      <c r="BT284" s="953"/>
      <c r="BU284" s="953"/>
      <c r="BV284" s="953"/>
      <c r="BW284" s="953"/>
      <c r="BX284" s="953"/>
      <c r="BY284" s="953"/>
      <c r="BZ284" s="953"/>
      <c r="CA284" s="953"/>
      <c r="CB284" s="953"/>
      <c r="CC284" s="953"/>
      <c r="CD284" s="953"/>
      <c r="CE284" s="953"/>
      <c r="CF284" s="953"/>
      <c r="CG284" s="953"/>
      <c r="CH284" s="953"/>
      <c r="CI284" s="953"/>
      <c r="CJ284" s="953"/>
      <c r="CK284" s="953"/>
      <c r="CL284" s="953"/>
      <c r="CM284" s="953"/>
      <c r="CN284" s="953"/>
      <c r="CO284" s="953"/>
      <c r="CP284" s="953"/>
      <c r="CQ284" s="953"/>
      <c r="CR284" s="953"/>
      <c r="CS284" s="953"/>
    </row>
    <row r="285" spans="1:97" s="968" customFormat="1" ht="12.75">
      <c r="A285" s="72" t="s">
        <v>938</v>
      </c>
      <c r="B285" s="82">
        <v>2923369</v>
      </c>
      <c r="C285" s="82">
        <v>0</v>
      </c>
      <c r="D285" s="82">
        <v>0</v>
      </c>
      <c r="E285" s="426">
        <v>0</v>
      </c>
      <c r="F285" s="82">
        <v>0</v>
      </c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953"/>
      <c r="AF285" s="953"/>
      <c r="AG285" s="953"/>
      <c r="AH285" s="953"/>
      <c r="AI285" s="953"/>
      <c r="AJ285" s="953"/>
      <c r="AK285" s="953"/>
      <c r="AL285" s="953"/>
      <c r="AM285" s="953"/>
      <c r="AN285" s="953"/>
      <c r="AO285" s="953"/>
      <c r="AP285" s="953"/>
      <c r="AQ285" s="953"/>
      <c r="AR285" s="953"/>
      <c r="AS285" s="953"/>
      <c r="AT285" s="953"/>
      <c r="AU285" s="953"/>
      <c r="AV285" s="953"/>
      <c r="AW285" s="953"/>
      <c r="AX285" s="953"/>
      <c r="AY285" s="953"/>
      <c r="AZ285" s="953"/>
      <c r="BA285" s="953"/>
      <c r="BB285" s="953"/>
      <c r="BC285" s="953"/>
      <c r="BD285" s="953"/>
      <c r="BE285" s="953"/>
      <c r="BF285" s="953"/>
      <c r="BG285" s="953"/>
      <c r="BH285" s="953"/>
      <c r="BI285" s="953"/>
      <c r="BJ285" s="953"/>
      <c r="BK285" s="953"/>
      <c r="BL285" s="953"/>
      <c r="BM285" s="953"/>
      <c r="BN285" s="953"/>
      <c r="BO285" s="953"/>
      <c r="BP285" s="953"/>
      <c r="BQ285" s="953"/>
      <c r="BR285" s="953"/>
      <c r="BS285" s="953"/>
      <c r="BT285" s="953"/>
      <c r="BU285" s="953"/>
      <c r="BV285" s="953"/>
      <c r="BW285" s="953"/>
      <c r="BX285" s="953"/>
      <c r="BY285" s="953"/>
      <c r="BZ285" s="953"/>
      <c r="CA285" s="953"/>
      <c r="CB285" s="953"/>
      <c r="CC285" s="953"/>
      <c r="CD285" s="953"/>
      <c r="CE285" s="953"/>
      <c r="CF285" s="953"/>
      <c r="CG285" s="953"/>
      <c r="CH285" s="953"/>
      <c r="CI285" s="953"/>
      <c r="CJ285" s="953"/>
      <c r="CK285" s="953"/>
      <c r="CL285" s="953"/>
      <c r="CM285" s="953"/>
      <c r="CN285" s="953"/>
      <c r="CO285" s="953"/>
      <c r="CP285" s="953"/>
      <c r="CQ285" s="953"/>
      <c r="CR285" s="953"/>
      <c r="CS285" s="953"/>
    </row>
    <row r="286" spans="1:97" s="968" customFormat="1" ht="12.75">
      <c r="A286" s="72" t="s">
        <v>941</v>
      </c>
      <c r="B286" s="82">
        <v>2923369</v>
      </c>
      <c r="C286" s="82">
        <v>0</v>
      </c>
      <c r="D286" s="82">
        <v>0</v>
      </c>
      <c r="E286" s="426">
        <v>0</v>
      </c>
      <c r="F286" s="82">
        <v>0</v>
      </c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953"/>
      <c r="AF286" s="953"/>
      <c r="AG286" s="953"/>
      <c r="AH286" s="953"/>
      <c r="AI286" s="953"/>
      <c r="AJ286" s="953"/>
      <c r="AK286" s="953"/>
      <c r="AL286" s="953"/>
      <c r="AM286" s="953"/>
      <c r="AN286" s="953"/>
      <c r="AO286" s="953"/>
      <c r="AP286" s="953"/>
      <c r="AQ286" s="953"/>
      <c r="AR286" s="953"/>
      <c r="AS286" s="953"/>
      <c r="AT286" s="953"/>
      <c r="AU286" s="953"/>
      <c r="AV286" s="953"/>
      <c r="AW286" s="953"/>
      <c r="AX286" s="953"/>
      <c r="AY286" s="953"/>
      <c r="AZ286" s="953"/>
      <c r="BA286" s="953"/>
      <c r="BB286" s="953"/>
      <c r="BC286" s="953"/>
      <c r="BD286" s="953"/>
      <c r="BE286" s="953"/>
      <c r="BF286" s="953"/>
      <c r="BG286" s="953"/>
      <c r="BH286" s="953"/>
      <c r="BI286" s="953"/>
      <c r="BJ286" s="953"/>
      <c r="BK286" s="953"/>
      <c r="BL286" s="953"/>
      <c r="BM286" s="953"/>
      <c r="BN286" s="953"/>
      <c r="BO286" s="953"/>
      <c r="BP286" s="953"/>
      <c r="BQ286" s="953"/>
      <c r="BR286" s="953"/>
      <c r="BS286" s="953"/>
      <c r="BT286" s="953"/>
      <c r="BU286" s="953"/>
      <c r="BV286" s="953"/>
      <c r="BW286" s="953"/>
      <c r="BX286" s="953"/>
      <c r="BY286" s="953"/>
      <c r="BZ286" s="953"/>
      <c r="CA286" s="953"/>
      <c r="CB286" s="953"/>
      <c r="CC286" s="953"/>
      <c r="CD286" s="953"/>
      <c r="CE286" s="953"/>
      <c r="CF286" s="953"/>
      <c r="CG286" s="953"/>
      <c r="CH286" s="953"/>
      <c r="CI286" s="953"/>
      <c r="CJ286" s="953"/>
      <c r="CK286" s="953"/>
      <c r="CL286" s="953"/>
      <c r="CM286" s="953"/>
      <c r="CN286" s="953"/>
      <c r="CO286" s="953"/>
      <c r="CP286" s="953"/>
      <c r="CQ286" s="953"/>
      <c r="CR286" s="953"/>
      <c r="CS286" s="953"/>
    </row>
    <row r="287" spans="1:97" s="968" customFormat="1" ht="12.75">
      <c r="A287" s="72" t="s">
        <v>942</v>
      </c>
      <c r="B287" s="82">
        <v>1473640</v>
      </c>
      <c r="C287" s="82">
        <v>0</v>
      </c>
      <c r="D287" s="82">
        <v>0</v>
      </c>
      <c r="E287" s="426">
        <v>0</v>
      </c>
      <c r="F287" s="82">
        <v>0</v>
      </c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953"/>
      <c r="AF287" s="953"/>
      <c r="AG287" s="953"/>
      <c r="AH287" s="953"/>
      <c r="AI287" s="953"/>
      <c r="AJ287" s="953"/>
      <c r="AK287" s="953"/>
      <c r="AL287" s="953"/>
      <c r="AM287" s="953"/>
      <c r="AN287" s="953"/>
      <c r="AO287" s="953"/>
      <c r="AP287" s="953"/>
      <c r="AQ287" s="953"/>
      <c r="AR287" s="953"/>
      <c r="AS287" s="953"/>
      <c r="AT287" s="953"/>
      <c r="AU287" s="953"/>
      <c r="AV287" s="953"/>
      <c r="AW287" s="953"/>
      <c r="AX287" s="953"/>
      <c r="AY287" s="953"/>
      <c r="AZ287" s="953"/>
      <c r="BA287" s="953"/>
      <c r="BB287" s="953"/>
      <c r="BC287" s="953"/>
      <c r="BD287" s="953"/>
      <c r="BE287" s="953"/>
      <c r="BF287" s="953"/>
      <c r="BG287" s="953"/>
      <c r="BH287" s="953"/>
      <c r="BI287" s="953"/>
      <c r="BJ287" s="953"/>
      <c r="BK287" s="953"/>
      <c r="BL287" s="953"/>
      <c r="BM287" s="953"/>
      <c r="BN287" s="953"/>
      <c r="BO287" s="953"/>
      <c r="BP287" s="953"/>
      <c r="BQ287" s="953"/>
      <c r="BR287" s="953"/>
      <c r="BS287" s="953"/>
      <c r="BT287" s="953"/>
      <c r="BU287" s="953"/>
      <c r="BV287" s="953"/>
      <c r="BW287" s="953"/>
      <c r="BX287" s="953"/>
      <c r="BY287" s="953"/>
      <c r="BZ287" s="953"/>
      <c r="CA287" s="953"/>
      <c r="CB287" s="953"/>
      <c r="CC287" s="953"/>
      <c r="CD287" s="953"/>
      <c r="CE287" s="953"/>
      <c r="CF287" s="953"/>
      <c r="CG287" s="953"/>
      <c r="CH287" s="953"/>
      <c r="CI287" s="953"/>
      <c r="CJ287" s="953"/>
      <c r="CK287" s="953"/>
      <c r="CL287" s="953"/>
      <c r="CM287" s="953"/>
      <c r="CN287" s="953"/>
      <c r="CO287" s="953"/>
      <c r="CP287" s="953"/>
      <c r="CQ287" s="953"/>
      <c r="CR287" s="953"/>
      <c r="CS287" s="953"/>
    </row>
    <row r="288" spans="1:97" s="954" customFormat="1" ht="12.75">
      <c r="A288" s="72" t="s">
        <v>949</v>
      </c>
      <c r="B288" s="82">
        <v>1473640</v>
      </c>
      <c r="C288" s="82">
        <v>0</v>
      </c>
      <c r="D288" s="82">
        <v>0</v>
      </c>
      <c r="E288" s="426">
        <v>0</v>
      </c>
      <c r="F288" s="82">
        <v>0</v>
      </c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953"/>
      <c r="AF288" s="953"/>
      <c r="AG288" s="953"/>
      <c r="AH288" s="953"/>
      <c r="AI288" s="953"/>
      <c r="AJ288" s="953"/>
      <c r="AK288" s="953"/>
      <c r="AL288" s="953"/>
      <c r="AM288" s="953"/>
      <c r="AN288" s="953"/>
      <c r="AO288" s="953"/>
      <c r="AP288" s="953"/>
      <c r="AQ288" s="953"/>
      <c r="AR288" s="953"/>
      <c r="AS288" s="953"/>
      <c r="AT288" s="953"/>
      <c r="AU288" s="953"/>
      <c r="AV288" s="953"/>
      <c r="AW288" s="953"/>
      <c r="AX288" s="953"/>
      <c r="AY288" s="953"/>
      <c r="AZ288" s="953"/>
      <c r="BA288" s="953"/>
      <c r="BB288" s="953"/>
      <c r="BC288" s="953"/>
      <c r="BD288" s="953"/>
      <c r="BE288" s="953"/>
      <c r="BF288" s="953"/>
      <c r="BG288" s="953"/>
      <c r="BH288" s="953"/>
      <c r="BI288" s="953"/>
      <c r="BJ288" s="953"/>
      <c r="BK288" s="953"/>
      <c r="BL288" s="953"/>
      <c r="BM288" s="953"/>
      <c r="BN288" s="953"/>
      <c r="BO288" s="953"/>
      <c r="BP288" s="953"/>
      <c r="BQ288" s="953"/>
      <c r="BR288" s="953"/>
      <c r="BS288" s="953"/>
      <c r="BT288" s="953"/>
      <c r="BU288" s="953"/>
      <c r="BV288" s="953"/>
      <c r="BW288" s="953"/>
      <c r="BX288" s="953"/>
      <c r="BY288" s="953"/>
      <c r="BZ288" s="953"/>
      <c r="CA288" s="953"/>
      <c r="CB288" s="953"/>
      <c r="CC288" s="953"/>
      <c r="CD288" s="953"/>
      <c r="CE288" s="953"/>
      <c r="CF288" s="953"/>
      <c r="CG288" s="953"/>
      <c r="CH288" s="953"/>
      <c r="CI288" s="953"/>
      <c r="CJ288" s="953"/>
      <c r="CK288" s="953"/>
      <c r="CL288" s="953"/>
      <c r="CM288" s="953"/>
      <c r="CN288" s="953"/>
      <c r="CO288" s="953"/>
      <c r="CP288" s="953"/>
      <c r="CQ288" s="953"/>
      <c r="CR288" s="953"/>
      <c r="CS288" s="953"/>
    </row>
    <row r="289" spans="1:97" s="954" customFormat="1" ht="12.75">
      <c r="A289" s="72" t="s">
        <v>951</v>
      </c>
      <c r="B289" s="82">
        <v>1473640</v>
      </c>
      <c r="C289" s="82">
        <v>0</v>
      </c>
      <c r="D289" s="82">
        <v>0</v>
      </c>
      <c r="E289" s="426">
        <v>0</v>
      </c>
      <c r="F289" s="82">
        <v>0</v>
      </c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953"/>
      <c r="AF289" s="953"/>
      <c r="AG289" s="953"/>
      <c r="AH289" s="953"/>
      <c r="AI289" s="953"/>
      <c r="AJ289" s="953"/>
      <c r="AK289" s="953"/>
      <c r="AL289" s="953"/>
      <c r="AM289" s="953"/>
      <c r="AN289" s="953"/>
      <c r="AO289" s="953"/>
      <c r="AP289" s="953"/>
      <c r="AQ289" s="953"/>
      <c r="AR289" s="953"/>
      <c r="AS289" s="953"/>
      <c r="AT289" s="953"/>
      <c r="AU289" s="953"/>
      <c r="AV289" s="953"/>
      <c r="AW289" s="953"/>
      <c r="AX289" s="953"/>
      <c r="AY289" s="953"/>
      <c r="AZ289" s="953"/>
      <c r="BA289" s="953"/>
      <c r="BB289" s="953"/>
      <c r="BC289" s="953"/>
      <c r="BD289" s="953"/>
      <c r="BE289" s="953"/>
      <c r="BF289" s="953"/>
      <c r="BG289" s="953"/>
      <c r="BH289" s="953"/>
      <c r="BI289" s="953"/>
      <c r="BJ289" s="953"/>
      <c r="BK289" s="953"/>
      <c r="BL289" s="953"/>
      <c r="BM289" s="953"/>
      <c r="BN289" s="953"/>
      <c r="BO289" s="953"/>
      <c r="BP289" s="953"/>
      <c r="BQ289" s="953"/>
      <c r="BR289" s="953"/>
      <c r="BS289" s="953"/>
      <c r="BT289" s="953"/>
      <c r="BU289" s="953"/>
      <c r="BV289" s="953"/>
      <c r="BW289" s="953"/>
      <c r="BX289" s="953"/>
      <c r="BY289" s="953"/>
      <c r="BZ289" s="953"/>
      <c r="CA289" s="953"/>
      <c r="CB289" s="953"/>
      <c r="CC289" s="953"/>
      <c r="CD289" s="953"/>
      <c r="CE289" s="953"/>
      <c r="CF289" s="953"/>
      <c r="CG289" s="953"/>
      <c r="CH289" s="953"/>
      <c r="CI289" s="953"/>
      <c r="CJ289" s="953"/>
      <c r="CK289" s="953"/>
      <c r="CL289" s="953"/>
      <c r="CM289" s="953"/>
      <c r="CN289" s="953"/>
      <c r="CO289" s="953"/>
      <c r="CP289" s="953"/>
      <c r="CQ289" s="953"/>
      <c r="CR289" s="953"/>
      <c r="CS289" s="953"/>
    </row>
    <row r="290" spans="1:97" s="954" customFormat="1" ht="12.75">
      <c r="A290" s="72" t="s">
        <v>952</v>
      </c>
      <c r="B290" s="82">
        <v>1449729</v>
      </c>
      <c r="C290" s="82">
        <v>0</v>
      </c>
      <c r="D290" s="82">
        <v>0</v>
      </c>
      <c r="E290" s="426" t="s">
        <v>1187</v>
      </c>
      <c r="F290" s="82">
        <v>0</v>
      </c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953"/>
      <c r="AF290" s="953"/>
      <c r="AG290" s="953"/>
      <c r="AH290" s="953"/>
      <c r="AI290" s="953"/>
      <c r="AJ290" s="953"/>
      <c r="AK290" s="953"/>
      <c r="AL290" s="953"/>
      <c r="AM290" s="953"/>
      <c r="AN290" s="953"/>
      <c r="AO290" s="953"/>
      <c r="AP290" s="953"/>
      <c r="AQ290" s="953"/>
      <c r="AR290" s="953"/>
      <c r="AS290" s="953"/>
      <c r="AT290" s="953"/>
      <c r="AU290" s="953"/>
      <c r="AV290" s="953"/>
      <c r="AW290" s="953"/>
      <c r="AX290" s="953"/>
      <c r="AY290" s="953"/>
      <c r="AZ290" s="953"/>
      <c r="BA290" s="953"/>
      <c r="BB290" s="953"/>
      <c r="BC290" s="953"/>
      <c r="BD290" s="953"/>
      <c r="BE290" s="953"/>
      <c r="BF290" s="953"/>
      <c r="BG290" s="953"/>
      <c r="BH290" s="953"/>
      <c r="BI290" s="953"/>
      <c r="BJ290" s="953"/>
      <c r="BK290" s="953"/>
      <c r="BL290" s="953"/>
      <c r="BM290" s="953"/>
      <c r="BN290" s="953"/>
      <c r="BO290" s="953"/>
      <c r="BP290" s="953"/>
      <c r="BQ290" s="953"/>
      <c r="BR290" s="953"/>
      <c r="BS290" s="953"/>
      <c r="BT290" s="953"/>
      <c r="BU290" s="953"/>
      <c r="BV290" s="953"/>
      <c r="BW290" s="953"/>
      <c r="BX290" s="953"/>
      <c r="BY290" s="953"/>
      <c r="BZ290" s="953"/>
      <c r="CA290" s="953"/>
      <c r="CB290" s="953"/>
      <c r="CC290" s="953"/>
      <c r="CD290" s="953"/>
      <c r="CE290" s="953"/>
      <c r="CF290" s="953"/>
      <c r="CG290" s="953"/>
      <c r="CH290" s="953"/>
      <c r="CI290" s="953"/>
      <c r="CJ290" s="953"/>
      <c r="CK290" s="953"/>
      <c r="CL290" s="953"/>
      <c r="CM290" s="953"/>
      <c r="CN290" s="953"/>
      <c r="CO290" s="953"/>
      <c r="CP290" s="953"/>
      <c r="CQ290" s="953"/>
      <c r="CR290" s="953"/>
      <c r="CS290" s="953"/>
    </row>
    <row r="291" spans="1:97" s="954" customFormat="1" ht="24.75" customHeight="1">
      <c r="A291" s="234" t="s">
        <v>953</v>
      </c>
      <c r="B291" s="82">
        <v>-1449729</v>
      </c>
      <c r="C291" s="82">
        <v>0</v>
      </c>
      <c r="D291" s="82">
        <v>0</v>
      </c>
      <c r="E291" s="426" t="s">
        <v>1187</v>
      </c>
      <c r="F291" s="82">
        <v>0</v>
      </c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953"/>
      <c r="AF291" s="953"/>
      <c r="AG291" s="953"/>
      <c r="AH291" s="953"/>
      <c r="AI291" s="953"/>
      <c r="AJ291" s="953"/>
      <c r="AK291" s="953"/>
      <c r="AL291" s="953"/>
      <c r="AM291" s="953"/>
      <c r="AN291" s="953"/>
      <c r="AO291" s="953"/>
      <c r="AP291" s="953"/>
      <c r="AQ291" s="953"/>
      <c r="AR291" s="953"/>
      <c r="AS291" s="953"/>
      <c r="AT291" s="953"/>
      <c r="AU291" s="953"/>
      <c r="AV291" s="953"/>
      <c r="AW291" s="953"/>
      <c r="AX291" s="953"/>
      <c r="AY291" s="953"/>
      <c r="AZ291" s="953"/>
      <c r="BA291" s="953"/>
      <c r="BB291" s="953"/>
      <c r="BC291" s="953"/>
      <c r="BD291" s="953"/>
      <c r="BE291" s="953"/>
      <c r="BF291" s="953"/>
      <c r="BG291" s="953"/>
      <c r="BH291" s="953"/>
      <c r="BI291" s="953"/>
      <c r="BJ291" s="953"/>
      <c r="BK291" s="953"/>
      <c r="BL291" s="953"/>
      <c r="BM291" s="953"/>
      <c r="BN291" s="953"/>
      <c r="BO291" s="953"/>
      <c r="BP291" s="953"/>
      <c r="BQ291" s="953"/>
      <c r="BR291" s="953"/>
      <c r="BS291" s="953"/>
      <c r="BT291" s="953"/>
      <c r="BU291" s="953"/>
      <c r="BV291" s="953"/>
      <c r="BW291" s="953"/>
      <c r="BX291" s="953"/>
      <c r="BY291" s="953"/>
      <c r="BZ291" s="953"/>
      <c r="CA291" s="953"/>
      <c r="CB291" s="953"/>
      <c r="CC291" s="953"/>
      <c r="CD291" s="953"/>
      <c r="CE291" s="953"/>
      <c r="CF291" s="953"/>
      <c r="CG291" s="953"/>
      <c r="CH291" s="953"/>
      <c r="CI291" s="953"/>
      <c r="CJ291" s="953"/>
      <c r="CK291" s="953"/>
      <c r="CL291" s="953"/>
      <c r="CM291" s="953"/>
      <c r="CN291" s="953"/>
      <c r="CO291" s="953"/>
      <c r="CP291" s="953"/>
      <c r="CQ291" s="953"/>
      <c r="CR291" s="953"/>
      <c r="CS291" s="953"/>
    </row>
    <row r="292" spans="1:6" ht="12.75">
      <c r="A292" s="192" t="s">
        <v>975</v>
      </c>
      <c r="B292" s="24"/>
      <c r="C292" s="24"/>
      <c r="D292" s="24"/>
      <c r="E292" s="967"/>
      <c r="F292" s="82"/>
    </row>
    <row r="293" spans="1:97" s="954" customFormat="1" ht="12.75">
      <c r="A293" s="73" t="s">
        <v>961</v>
      </c>
      <c r="B293" s="82"/>
      <c r="C293" s="82"/>
      <c r="D293" s="82"/>
      <c r="E293" s="426"/>
      <c r="F293" s="82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953"/>
      <c r="AF293" s="953"/>
      <c r="AG293" s="953"/>
      <c r="AH293" s="953"/>
      <c r="AI293" s="953"/>
      <c r="AJ293" s="953"/>
      <c r="AK293" s="953"/>
      <c r="AL293" s="953"/>
      <c r="AM293" s="953"/>
      <c r="AN293" s="953"/>
      <c r="AO293" s="953"/>
      <c r="AP293" s="953"/>
      <c r="AQ293" s="953"/>
      <c r="AR293" s="953"/>
      <c r="AS293" s="953"/>
      <c r="AT293" s="953"/>
      <c r="AU293" s="953"/>
      <c r="AV293" s="953"/>
      <c r="AW293" s="953"/>
      <c r="AX293" s="953"/>
      <c r="AY293" s="953"/>
      <c r="AZ293" s="953"/>
      <c r="BA293" s="953"/>
      <c r="BB293" s="953"/>
      <c r="BC293" s="953"/>
      <c r="BD293" s="953"/>
      <c r="BE293" s="953"/>
      <c r="BF293" s="953"/>
      <c r="BG293" s="953"/>
      <c r="BH293" s="953"/>
      <c r="BI293" s="953"/>
      <c r="BJ293" s="953"/>
      <c r="BK293" s="953"/>
      <c r="BL293" s="953"/>
      <c r="BM293" s="953"/>
      <c r="BN293" s="953"/>
      <c r="BO293" s="953"/>
      <c r="BP293" s="953"/>
      <c r="BQ293" s="953"/>
      <c r="BR293" s="953"/>
      <c r="BS293" s="953"/>
      <c r="BT293" s="953"/>
      <c r="BU293" s="953"/>
      <c r="BV293" s="953"/>
      <c r="BW293" s="953"/>
      <c r="BX293" s="953"/>
      <c r="BY293" s="953"/>
      <c r="BZ293" s="953"/>
      <c r="CA293" s="953"/>
      <c r="CB293" s="953"/>
      <c r="CC293" s="953"/>
      <c r="CD293" s="953"/>
      <c r="CE293" s="953"/>
      <c r="CF293" s="953"/>
      <c r="CG293" s="953"/>
      <c r="CH293" s="953"/>
      <c r="CI293" s="953"/>
      <c r="CJ293" s="953"/>
      <c r="CK293" s="953"/>
      <c r="CL293" s="953"/>
      <c r="CM293" s="953"/>
      <c r="CN293" s="953"/>
      <c r="CO293" s="953"/>
      <c r="CP293" s="953"/>
      <c r="CQ293" s="953"/>
      <c r="CR293" s="953"/>
      <c r="CS293" s="953"/>
    </row>
    <row r="294" spans="1:97" s="968" customFormat="1" ht="12.75">
      <c r="A294" s="72" t="s">
        <v>938</v>
      </c>
      <c r="B294" s="82">
        <v>153872</v>
      </c>
      <c r="C294" s="82">
        <v>80509</v>
      </c>
      <c r="D294" s="82">
        <v>15509</v>
      </c>
      <c r="E294" s="426">
        <v>10.079156701674119</v>
      </c>
      <c r="F294" s="82">
        <v>1026</v>
      </c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953"/>
      <c r="AF294" s="953"/>
      <c r="AG294" s="953"/>
      <c r="AH294" s="953"/>
      <c r="AI294" s="953"/>
      <c r="AJ294" s="953"/>
      <c r="AK294" s="953"/>
      <c r="AL294" s="953"/>
      <c r="AM294" s="953"/>
      <c r="AN294" s="953"/>
      <c r="AO294" s="953"/>
      <c r="AP294" s="953"/>
      <c r="AQ294" s="953"/>
      <c r="AR294" s="953"/>
      <c r="AS294" s="953"/>
      <c r="AT294" s="953"/>
      <c r="AU294" s="953"/>
      <c r="AV294" s="953"/>
      <c r="AW294" s="953"/>
      <c r="AX294" s="953"/>
      <c r="AY294" s="953"/>
      <c r="AZ294" s="953"/>
      <c r="BA294" s="953"/>
      <c r="BB294" s="953"/>
      <c r="BC294" s="953"/>
      <c r="BD294" s="953"/>
      <c r="BE294" s="953"/>
      <c r="BF294" s="953"/>
      <c r="BG294" s="953"/>
      <c r="BH294" s="953"/>
      <c r="BI294" s="953"/>
      <c r="BJ294" s="953"/>
      <c r="BK294" s="953"/>
      <c r="BL294" s="953"/>
      <c r="BM294" s="953"/>
      <c r="BN294" s="953"/>
      <c r="BO294" s="953"/>
      <c r="BP294" s="953"/>
      <c r="BQ294" s="953"/>
      <c r="BR294" s="953"/>
      <c r="BS294" s="953"/>
      <c r="BT294" s="953"/>
      <c r="BU294" s="953"/>
      <c r="BV294" s="953"/>
      <c r="BW294" s="953"/>
      <c r="BX294" s="953"/>
      <c r="BY294" s="953"/>
      <c r="BZ294" s="953"/>
      <c r="CA294" s="953"/>
      <c r="CB294" s="953"/>
      <c r="CC294" s="953"/>
      <c r="CD294" s="953"/>
      <c r="CE294" s="953"/>
      <c r="CF294" s="953"/>
      <c r="CG294" s="953"/>
      <c r="CH294" s="953"/>
      <c r="CI294" s="953"/>
      <c r="CJ294" s="953"/>
      <c r="CK294" s="953"/>
      <c r="CL294" s="953"/>
      <c r="CM294" s="953"/>
      <c r="CN294" s="953"/>
      <c r="CO294" s="953"/>
      <c r="CP294" s="953"/>
      <c r="CQ294" s="953"/>
      <c r="CR294" s="953"/>
      <c r="CS294" s="953"/>
    </row>
    <row r="295" spans="1:97" s="968" customFormat="1" ht="12.75">
      <c r="A295" s="72" t="s">
        <v>939</v>
      </c>
      <c r="B295" s="82">
        <v>15509</v>
      </c>
      <c r="C295" s="82">
        <v>15509</v>
      </c>
      <c r="D295" s="82">
        <v>15509</v>
      </c>
      <c r="E295" s="426">
        <v>100</v>
      </c>
      <c r="F295" s="82">
        <v>1026</v>
      </c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953"/>
      <c r="AF295" s="953"/>
      <c r="AG295" s="953"/>
      <c r="AH295" s="953"/>
      <c r="AI295" s="953"/>
      <c r="AJ295" s="953"/>
      <c r="AK295" s="953"/>
      <c r="AL295" s="953"/>
      <c r="AM295" s="953"/>
      <c r="AN295" s="953"/>
      <c r="AO295" s="953"/>
      <c r="AP295" s="953"/>
      <c r="AQ295" s="953"/>
      <c r="AR295" s="953"/>
      <c r="AS295" s="953"/>
      <c r="AT295" s="953"/>
      <c r="AU295" s="953"/>
      <c r="AV295" s="953"/>
      <c r="AW295" s="953"/>
      <c r="AX295" s="953"/>
      <c r="AY295" s="953"/>
      <c r="AZ295" s="953"/>
      <c r="BA295" s="953"/>
      <c r="BB295" s="953"/>
      <c r="BC295" s="953"/>
      <c r="BD295" s="953"/>
      <c r="BE295" s="953"/>
      <c r="BF295" s="953"/>
      <c r="BG295" s="953"/>
      <c r="BH295" s="953"/>
      <c r="BI295" s="953"/>
      <c r="BJ295" s="953"/>
      <c r="BK295" s="953"/>
      <c r="BL295" s="953"/>
      <c r="BM295" s="953"/>
      <c r="BN295" s="953"/>
      <c r="BO295" s="953"/>
      <c r="BP295" s="953"/>
      <c r="BQ295" s="953"/>
      <c r="BR295" s="953"/>
      <c r="BS295" s="953"/>
      <c r="BT295" s="953"/>
      <c r="BU295" s="953"/>
      <c r="BV295" s="953"/>
      <c r="BW295" s="953"/>
      <c r="BX295" s="953"/>
      <c r="BY295" s="953"/>
      <c r="BZ295" s="953"/>
      <c r="CA295" s="953"/>
      <c r="CB295" s="953"/>
      <c r="CC295" s="953"/>
      <c r="CD295" s="953"/>
      <c r="CE295" s="953"/>
      <c r="CF295" s="953"/>
      <c r="CG295" s="953"/>
      <c r="CH295" s="953"/>
      <c r="CI295" s="953"/>
      <c r="CJ295" s="953"/>
      <c r="CK295" s="953"/>
      <c r="CL295" s="953"/>
      <c r="CM295" s="953"/>
      <c r="CN295" s="953"/>
      <c r="CO295" s="953"/>
      <c r="CP295" s="953"/>
      <c r="CQ295" s="953"/>
      <c r="CR295" s="953"/>
      <c r="CS295" s="953"/>
    </row>
    <row r="296" spans="1:97" s="968" customFormat="1" ht="12.75">
      <c r="A296" s="72" t="s">
        <v>941</v>
      </c>
      <c r="B296" s="82">
        <v>138363</v>
      </c>
      <c r="C296" s="82">
        <v>65000</v>
      </c>
      <c r="D296" s="82">
        <v>0</v>
      </c>
      <c r="E296" s="426">
        <v>0</v>
      </c>
      <c r="F296" s="82">
        <v>0</v>
      </c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953"/>
      <c r="AF296" s="953"/>
      <c r="AG296" s="953"/>
      <c r="AH296" s="953"/>
      <c r="AI296" s="953"/>
      <c r="AJ296" s="953"/>
      <c r="AK296" s="953"/>
      <c r="AL296" s="953"/>
      <c r="AM296" s="953"/>
      <c r="AN296" s="953"/>
      <c r="AO296" s="953"/>
      <c r="AP296" s="953"/>
      <c r="AQ296" s="953"/>
      <c r="AR296" s="953"/>
      <c r="AS296" s="953"/>
      <c r="AT296" s="953"/>
      <c r="AU296" s="953"/>
      <c r="AV296" s="953"/>
      <c r="AW296" s="953"/>
      <c r="AX296" s="953"/>
      <c r="AY296" s="953"/>
      <c r="AZ296" s="953"/>
      <c r="BA296" s="953"/>
      <c r="BB296" s="953"/>
      <c r="BC296" s="953"/>
      <c r="BD296" s="953"/>
      <c r="BE296" s="953"/>
      <c r="BF296" s="953"/>
      <c r="BG296" s="953"/>
      <c r="BH296" s="953"/>
      <c r="BI296" s="953"/>
      <c r="BJ296" s="953"/>
      <c r="BK296" s="953"/>
      <c r="BL296" s="953"/>
      <c r="BM296" s="953"/>
      <c r="BN296" s="953"/>
      <c r="BO296" s="953"/>
      <c r="BP296" s="953"/>
      <c r="BQ296" s="953"/>
      <c r="BR296" s="953"/>
      <c r="BS296" s="953"/>
      <c r="BT296" s="953"/>
      <c r="BU296" s="953"/>
      <c r="BV296" s="953"/>
      <c r="BW296" s="953"/>
      <c r="BX296" s="953"/>
      <c r="BY296" s="953"/>
      <c r="BZ296" s="953"/>
      <c r="CA296" s="953"/>
      <c r="CB296" s="953"/>
      <c r="CC296" s="953"/>
      <c r="CD296" s="953"/>
      <c r="CE296" s="953"/>
      <c r="CF296" s="953"/>
      <c r="CG296" s="953"/>
      <c r="CH296" s="953"/>
      <c r="CI296" s="953"/>
      <c r="CJ296" s="953"/>
      <c r="CK296" s="953"/>
      <c r="CL296" s="953"/>
      <c r="CM296" s="953"/>
      <c r="CN296" s="953"/>
      <c r="CO296" s="953"/>
      <c r="CP296" s="953"/>
      <c r="CQ296" s="953"/>
      <c r="CR296" s="953"/>
      <c r="CS296" s="953"/>
    </row>
    <row r="297" spans="1:97" s="968" customFormat="1" ht="12.75">
      <c r="A297" s="72" t="s">
        <v>942</v>
      </c>
      <c r="B297" s="82">
        <v>153872</v>
      </c>
      <c r="C297" s="82">
        <v>80509</v>
      </c>
      <c r="D297" s="82">
        <v>0</v>
      </c>
      <c r="E297" s="426">
        <v>0</v>
      </c>
      <c r="F297" s="82">
        <v>0</v>
      </c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953"/>
      <c r="AF297" s="953"/>
      <c r="AG297" s="953"/>
      <c r="AH297" s="953"/>
      <c r="AI297" s="953"/>
      <c r="AJ297" s="953"/>
      <c r="AK297" s="953"/>
      <c r="AL297" s="953"/>
      <c r="AM297" s="953"/>
      <c r="AN297" s="953"/>
      <c r="AO297" s="953"/>
      <c r="AP297" s="953"/>
      <c r="AQ297" s="953"/>
      <c r="AR297" s="953"/>
      <c r="AS297" s="953"/>
      <c r="AT297" s="953"/>
      <c r="AU297" s="953"/>
      <c r="AV297" s="953"/>
      <c r="AW297" s="953"/>
      <c r="AX297" s="953"/>
      <c r="AY297" s="953"/>
      <c r="AZ297" s="953"/>
      <c r="BA297" s="953"/>
      <c r="BB297" s="953"/>
      <c r="BC297" s="953"/>
      <c r="BD297" s="953"/>
      <c r="BE297" s="953"/>
      <c r="BF297" s="953"/>
      <c r="BG297" s="953"/>
      <c r="BH297" s="953"/>
      <c r="BI297" s="953"/>
      <c r="BJ297" s="953"/>
      <c r="BK297" s="953"/>
      <c r="BL297" s="953"/>
      <c r="BM297" s="953"/>
      <c r="BN297" s="953"/>
      <c r="BO297" s="953"/>
      <c r="BP297" s="953"/>
      <c r="BQ297" s="953"/>
      <c r="BR297" s="953"/>
      <c r="BS297" s="953"/>
      <c r="BT297" s="953"/>
      <c r="BU297" s="953"/>
      <c r="BV297" s="953"/>
      <c r="BW297" s="953"/>
      <c r="BX297" s="953"/>
      <c r="BY297" s="953"/>
      <c r="BZ297" s="953"/>
      <c r="CA297" s="953"/>
      <c r="CB297" s="953"/>
      <c r="CC297" s="953"/>
      <c r="CD297" s="953"/>
      <c r="CE297" s="953"/>
      <c r="CF297" s="953"/>
      <c r="CG297" s="953"/>
      <c r="CH297" s="953"/>
      <c r="CI297" s="953"/>
      <c r="CJ297" s="953"/>
      <c r="CK297" s="953"/>
      <c r="CL297" s="953"/>
      <c r="CM297" s="953"/>
      <c r="CN297" s="953"/>
      <c r="CO297" s="953"/>
      <c r="CP297" s="953"/>
      <c r="CQ297" s="953"/>
      <c r="CR297" s="953"/>
      <c r="CS297" s="953"/>
    </row>
    <row r="298" spans="1:97" s="969" customFormat="1" ht="12.75">
      <c r="A298" s="72" t="s">
        <v>943</v>
      </c>
      <c r="B298" s="82">
        <v>151389</v>
      </c>
      <c r="C298" s="82">
        <v>78026</v>
      </c>
      <c r="D298" s="82">
        <v>0</v>
      </c>
      <c r="E298" s="426">
        <v>0</v>
      </c>
      <c r="F298" s="82">
        <v>0</v>
      </c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953"/>
      <c r="AF298" s="953"/>
      <c r="AG298" s="953"/>
      <c r="AH298" s="953"/>
      <c r="AI298" s="953"/>
      <c r="AJ298" s="953"/>
      <c r="AK298" s="953"/>
      <c r="AL298" s="953"/>
      <c r="AM298" s="953"/>
      <c r="AN298" s="953"/>
      <c r="AO298" s="953"/>
      <c r="AP298" s="953"/>
      <c r="AQ298" s="953"/>
      <c r="AR298" s="953"/>
      <c r="AS298" s="953"/>
      <c r="AT298" s="953"/>
      <c r="AU298" s="953"/>
      <c r="AV298" s="953"/>
      <c r="AW298" s="953"/>
      <c r="AX298" s="953"/>
      <c r="AY298" s="953"/>
      <c r="AZ298" s="953"/>
      <c r="BA298" s="953"/>
      <c r="BB298" s="953"/>
      <c r="BC298" s="953"/>
      <c r="BD298" s="953"/>
      <c r="BE298" s="953"/>
      <c r="BF298" s="953"/>
      <c r="BG298" s="953"/>
      <c r="BH298" s="953"/>
      <c r="BI298" s="953"/>
      <c r="BJ298" s="953"/>
      <c r="BK298" s="953"/>
      <c r="BL298" s="953"/>
      <c r="BM298" s="953"/>
      <c r="BN298" s="953"/>
      <c r="BO298" s="953"/>
      <c r="BP298" s="953"/>
      <c r="BQ298" s="953"/>
      <c r="BR298" s="953"/>
      <c r="BS298" s="953"/>
      <c r="BT298" s="953"/>
      <c r="BU298" s="953"/>
      <c r="BV298" s="953"/>
      <c r="BW298" s="953"/>
      <c r="BX298" s="953"/>
      <c r="BY298" s="953"/>
      <c r="BZ298" s="953"/>
      <c r="CA298" s="953"/>
      <c r="CB298" s="953"/>
      <c r="CC298" s="953"/>
      <c r="CD298" s="953"/>
      <c r="CE298" s="953"/>
      <c r="CF298" s="953"/>
      <c r="CG298" s="953"/>
      <c r="CH298" s="953"/>
      <c r="CI298" s="953"/>
      <c r="CJ298" s="953"/>
      <c r="CK298" s="953"/>
      <c r="CL298" s="953"/>
      <c r="CM298" s="953"/>
      <c r="CN298" s="953"/>
      <c r="CO298" s="953"/>
      <c r="CP298" s="953"/>
      <c r="CQ298" s="953"/>
      <c r="CR298" s="953"/>
      <c r="CS298" s="953"/>
    </row>
    <row r="299" spans="1:97" s="972" customFormat="1" ht="12.75">
      <c r="A299" s="69" t="s">
        <v>963</v>
      </c>
      <c r="B299" s="82">
        <v>151389</v>
      </c>
      <c r="C299" s="82">
        <v>78026</v>
      </c>
      <c r="D299" s="82">
        <v>0</v>
      </c>
      <c r="E299" s="426">
        <v>0</v>
      </c>
      <c r="F299" s="82">
        <v>0</v>
      </c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971"/>
      <c r="AF299" s="971"/>
      <c r="AG299" s="971"/>
      <c r="AH299" s="971"/>
      <c r="AI299" s="971"/>
      <c r="AJ299" s="971"/>
      <c r="AK299" s="971"/>
      <c r="AL299" s="971"/>
      <c r="AM299" s="971"/>
      <c r="AN299" s="971"/>
      <c r="AO299" s="971"/>
      <c r="AP299" s="971"/>
      <c r="AQ299" s="971"/>
      <c r="AR299" s="971"/>
      <c r="AS299" s="971"/>
      <c r="AT299" s="971"/>
      <c r="AU299" s="971"/>
      <c r="AV299" s="971"/>
      <c r="AW299" s="971"/>
      <c r="AX299" s="971"/>
      <c r="AY299" s="971"/>
      <c r="AZ299" s="971"/>
      <c r="BA299" s="971"/>
      <c r="BB299" s="971"/>
      <c r="BC299" s="971"/>
      <c r="BD299" s="971"/>
      <c r="BE299" s="971"/>
      <c r="BF299" s="971"/>
      <c r="BG299" s="971"/>
      <c r="BH299" s="971"/>
      <c r="BI299" s="971"/>
      <c r="BJ299" s="971"/>
      <c r="BK299" s="971"/>
      <c r="BL299" s="971"/>
      <c r="BM299" s="971"/>
      <c r="BN299" s="971"/>
      <c r="BO299" s="971"/>
      <c r="BP299" s="971"/>
      <c r="BQ299" s="971"/>
      <c r="BR299" s="971"/>
      <c r="BS299" s="971"/>
      <c r="BT299" s="971"/>
      <c r="BU299" s="971"/>
      <c r="BV299" s="971"/>
      <c r="BW299" s="971"/>
      <c r="BX299" s="971"/>
      <c r="BY299" s="971"/>
      <c r="BZ299" s="971"/>
      <c r="CA299" s="971"/>
      <c r="CB299" s="971"/>
      <c r="CC299" s="971"/>
      <c r="CD299" s="971"/>
      <c r="CE299" s="971"/>
      <c r="CF299" s="971"/>
      <c r="CG299" s="971"/>
      <c r="CH299" s="971"/>
      <c r="CI299" s="971"/>
      <c r="CJ299" s="971"/>
      <c r="CK299" s="971"/>
      <c r="CL299" s="971"/>
      <c r="CM299" s="971"/>
      <c r="CN299" s="971"/>
      <c r="CO299" s="971"/>
      <c r="CP299" s="971"/>
      <c r="CQ299" s="971"/>
      <c r="CR299" s="971"/>
      <c r="CS299" s="971"/>
    </row>
    <row r="300" spans="1:97" s="954" customFormat="1" ht="12.75">
      <c r="A300" s="69" t="s">
        <v>949</v>
      </c>
      <c r="B300" s="82">
        <v>2483</v>
      </c>
      <c r="C300" s="82">
        <v>2483</v>
      </c>
      <c r="D300" s="82">
        <v>0</v>
      </c>
      <c r="E300" s="426">
        <v>0</v>
      </c>
      <c r="F300" s="82">
        <v>0</v>
      </c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953"/>
      <c r="AF300" s="953"/>
      <c r="AG300" s="953"/>
      <c r="AH300" s="953"/>
      <c r="AI300" s="953"/>
      <c r="AJ300" s="953"/>
      <c r="AK300" s="953"/>
      <c r="AL300" s="953"/>
      <c r="AM300" s="953"/>
      <c r="AN300" s="953"/>
      <c r="AO300" s="953"/>
      <c r="AP300" s="953"/>
      <c r="AQ300" s="953"/>
      <c r="AR300" s="953"/>
      <c r="AS300" s="953"/>
      <c r="AT300" s="953"/>
      <c r="AU300" s="953"/>
      <c r="AV300" s="953"/>
      <c r="AW300" s="953"/>
      <c r="AX300" s="953"/>
      <c r="AY300" s="953"/>
      <c r="AZ300" s="953"/>
      <c r="BA300" s="953"/>
      <c r="BB300" s="953"/>
      <c r="BC300" s="953"/>
      <c r="BD300" s="953"/>
      <c r="BE300" s="953"/>
      <c r="BF300" s="953"/>
      <c r="BG300" s="953"/>
      <c r="BH300" s="953"/>
      <c r="BI300" s="953"/>
      <c r="BJ300" s="953"/>
      <c r="BK300" s="953"/>
      <c r="BL300" s="953"/>
      <c r="BM300" s="953"/>
      <c r="BN300" s="953"/>
      <c r="BO300" s="953"/>
      <c r="BP300" s="953"/>
      <c r="BQ300" s="953"/>
      <c r="BR300" s="953"/>
      <c r="BS300" s="953"/>
      <c r="BT300" s="953"/>
      <c r="BU300" s="953"/>
      <c r="BV300" s="953"/>
      <c r="BW300" s="953"/>
      <c r="BX300" s="953"/>
      <c r="BY300" s="953"/>
      <c r="BZ300" s="953"/>
      <c r="CA300" s="953"/>
      <c r="CB300" s="953"/>
      <c r="CC300" s="953"/>
      <c r="CD300" s="953"/>
      <c r="CE300" s="953"/>
      <c r="CF300" s="953"/>
      <c r="CG300" s="953"/>
      <c r="CH300" s="953"/>
      <c r="CI300" s="953"/>
      <c r="CJ300" s="953"/>
      <c r="CK300" s="953"/>
      <c r="CL300" s="953"/>
      <c r="CM300" s="953"/>
      <c r="CN300" s="953"/>
      <c r="CO300" s="953"/>
      <c r="CP300" s="953"/>
      <c r="CQ300" s="953"/>
      <c r="CR300" s="953"/>
      <c r="CS300" s="953"/>
    </row>
    <row r="301" spans="1:97" s="972" customFormat="1" ht="12.75">
      <c r="A301" s="69" t="s">
        <v>950</v>
      </c>
      <c r="B301" s="82">
        <v>2483</v>
      </c>
      <c r="C301" s="82">
        <v>2483</v>
      </c>
      <c r="D301" s="82">
        <v>0</v>
      </c>
      <c r="E301" s="426">
        <v>0</v>
      </c>
      <c r="F301" s="82">
        <v>0</v>
      </c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971"/>
      <c r="AF301" s="971"/>
      <c r="AG301" s="971"/>
      <c r="AH301" s="971"/>
      <c r="AI301" s="971"/>
      <c r="AJ301" s="971"/>
      <c r="AK301" s="971"/>
      <c r="AL301" s="971"/>
      <c r="AM301" s="971"/>
      <c r="AN301" s="971"/>
      <c r="AO301" s="971"/>
      <c r="AP301" s="971"/>
      <c r="AQ301" s="971"/>
      <c r="AR301" s="971"/>
      <c r="AS301" s="971"/>
      <c r="AT301" s="971"/>
      <c r="AU301" s="971"/>
      <c r="AV301" s="971"/>
      <c r="AW301" s="971"/>
      <c r="AX301" s="971"/>
      <c r="AY301" s="971"/>
      <c r="AZ301" s="971"/>
      <c r="BA301" s="971"/>
      <c r="BB301" s="971"/>
      <c r="BC301" s="971"/>
      <c r="BD301" s="971"/>
      <c r="BE301" s="971"/>
      <c r="BF301" s="971"/>
      <c r="BG301" s="971"/>
      <c r="BH301" s="971"/>
      <c r="BI301" s="971"/>
      <c r="BJ301" s="971"/>
      <c r="BK301" s="971"/>
      <c r="BL301" s="971"/>
      <c r="BM301" s="971"/>
      <c r="BN301" s="971"/>
      <c r="BO301" s="971"/>
      <c r="BP301" s="971"/>
      <c r="BQ301" s="971"/>
      <c r="BR301" s="971"/>
      <c r="BS301" s="971"/>
      <c r="BT301" s="971"/>
      <c r="BU301" s="971"/>
      <c r="BV301" s="971"/>
      <c r="BW301" s="971"/>
      <c r="BX301" s="971"/>
      <c r="BY301" s="971"/>
      <c r="BZ301" s="971"/>
      <c r="CA301" s="971"/>
      <c r="CB301" s="971"/>
      <c r="CC301" s="971"/>
      <c r="CD301" s="971"/>
      <c r="CE301" s="971"/>
      <c r="CF301" s="971"/>
      <c r="CG301" s="971"/>
      <c r="CH301" s="971"/>
      <c r="CI301" s="971"/>
      <c r="CJ301" s="971"/>
      <c r="CK301" s="971"/>
      <c r="CL301" s="971"/>
      <c r="CM301" s="971"/>
      <c r="CN301" s="971"/>
      <c r="CO301" s="971"/>
      <c r="CP301" s="971"/>
      <c r="CQ301" s="971"/>
      <c r="CR301" s="971"/>
      <c r="CS301" s="971"/>
    </row>
    <row r="302" spans="1:97" s="954" customFormat="1" ht="25.5">
      <c r="A302" s="423" t="s">
        <v>957</v>
      </c>
      <c r="B302" s="24"/>
      <c r="C302" s="24"/>
      <c r="D302" s="24"/>
      <c r="E302" s="967"/>
      <c r="F302" s="82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953"/>
      <c r="AF302" s="953"/>
      <c r="AG302" s="953"/>
      <c r="AH302" s="953"/>
      <c r="AI302" s="953"/>
      <c r="AJ302" s="953"/>
      <c r="AK302" s="953"/>
      <c r="AL302" s="953"/>
      <c r="AM302" s="953"/>
      <c r="AN302" s="953"/>
      <c r="AO302" s="953"/>
      <c r="AP302" s="953"/>
      <c r="AQ302" s="953"/>
      <c r="AR302" s="953"/>
      <c r="AS302" s="953"/>
      <c r="AT302" s="953"/>
      <c r="AU302" s="953"/>
      <c r="AV302" s="953"/>
      <c r="AW302" s="953"/>
      <c r="AX302" s="953"/>
      <c r="AY302" s="953"/>
      <c r="AZ302" s="953"/>
      <c r="BA302" s="953"/>
      <c r="BB302" s="953"/>
      <c r="BC302" s="953"/>
      <c r="BD302" s="953"/>
      <c r="BE302" s="953"/>
      <c r="BF302" s="953"/>
      <c r="BG302" s="953"/>
      <c r="BH302" s="953"/>
      <c r="BI302" s="953"/>
      <c r="BJ302" s="953"/>
      <c r="BK302" s="953"/>
      <c r="BL302" s="953"/>
      <c r="BM302" s="953"/>
      <c r="BN302" s="953"/>
      <c r="BO302" s="953"/>
      <c r="BP302" s="953"/>
      <c r="BQ302" s="953"/>
      <c r="BR302" s="953"/>
      <c r="BS302" s="953"/>
      <c r="BT302" s="953"/>
      <c r="BU302" s="953"/>
      <c r="BV302" s="953"/>
      <c r="BW302" s="953"/>
      <c r="BX302" s="953"/>
      <c r="BY302" s="953"/>
      <c r="BZ302" s="953"/>
      <c r="CA302" s="953"/>
      <c r="CB302" s="953"/>
      <c r="CC302" s="953"/>
      <c r="CD302" s="953"/>
      <c r="CE302" s="953"/>
      <c r="CF302" s="953"/>
      <c r="CG302" s="953"/>
      <c r="CH302" s="953"/>
      <c r="CI302" s="953"/>
      <c r="CJ302" s="953"/>
      <c r="CK302" s="953"/>
      <c r="CL302" s="953"/>
      <c r="CM302" s="953"/>
      <c r="CN302" s="953"/>
      <c r="CO302" s="953"/>
      <c r="CP302" s="953"/>
      <c r="CQ302" s="953"/>
      <c r="CR302" s="953"/>
      <c r="CS302" s="953"/>
    </row>
    <row r="303" spans="1:97" s="968" customFormat="1" ht="12.75">
      <c r="A303" s="72" t="s">
        <v>938</v>
      </c>
      <c r="B303" s="82">
        <v>9100</v>
      </c>
      <c r="C303" s="82">
        <v>9100</v>
      </c>
      <c r="D303" s="82">
        <v>9100</v>
      </c>
      <c r="E303" s="426">
        <v>100</v>
      </c>
      <c r="F303" s="82">
        <v>3100</v>
      </c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953"/>
      <c r="AF303" s="953"/>
      <c r="AG303" s="953"/>
      <c r="AH303" s="953"/>
      <c r="AI303" s="953"/>
      <c r="AJ303" s="953"/>
      <c r="AK303" s="953"/>
      <c r="AL303" s="953"/>
      <c r="AM303" s="953"/>
      <c r="AN303" s="953"/>
      <c r="AO303" s="953"/>
      <c r="AP303" s="953"/>
      <c r="AQ303" s="953"/>
      <c r="AR303" s="953"/>
      <c r="AS303" s="953"/>
      <c r="AT303" s="953"/>
      <c r="AU303" s="953"/>
      <c r="AV303" s="953"/>
      <c r="AW303" s="953"/>
      <c r="AX303" s="953"/>
      <c r="AY303" s="953"/>
      <c r="AZ303" s="953"/>
      <c r="BA303" s="953"/>
      <c r="BB303" s="953"/>
      <c r="BC303" s="953"/>
      <c r="BD303" s="953"/>
      <c r="BE303" s="953"/>
      <c r="BF303" s="953"/>
      <c r="BG303" s="953"/>
      <c r="BH303" s="953"/>
      <c r="BI303" s="953"/>
      <c r="BJ303" s="953"/>
      <c r="BK303" s="953"/>
      <c r="BL303" s="953"/>
      <c r="BM303" s="953"/>
      <c r="BN303" s="953"/>
      <c r="BO303" s="953"/>
      <c r="BP303" s="953"/>
      <c r="BQ303" s="953"/>
      <c r="BR303" s="953"/>
      <c r="BS303" s="953"/>
      <c r="BT303" s="953"/>
      <c r="BU303" s="953"/>
      <c r="BV303" s="953"/>
      <c r="BW303" s="953"/>
      <c r="BX303" s="953"/>
      <c r="BY303" s="953"/>
      <c r="BZ303" s="953"/>
      <c r="CA303" s="953"/>
      <c r="CB303" s="953"/>
      <c r="CC303" s="953"/>
      <c r="CD303" s="953"/>
      <c r="CE303" s="953"/>
      <c r="CF303" s="953"/>
      <c r="CG303" s="953"/>
      <c r="CH303" s="953"/>
      <c r="CI303" s="953"/>
      <c r="CJ303" s="953"/>
      <c r="CK303" s="953"/>
      <c r="CL303" s="953"/>
      <c r="CM303" s="953"/>
      <c r="CN303" s="953"/>
      <c r="CO303" s="953"/>
      <c r="CP303" s="953"/>
      <c r="CQ303" s="953"/>
      <c r="CR303" s="953"/>
      <c r="CS303" s="953"/>
    </row>
    <row r="304" spans="1:97" s="968" customFormat="1" ht="12.75">
      <c r="A304" s="72" t="s">
        <v>939</v>
      </c>
      <c r="B304" s="82">
        <v>9100</v>
      </c>
      <c r="C304" s="82">
        <v>9100</v>
      </c>
      <c r="D304" s="82">
        <v>9100</v>
      </c>
      <c r="E304" s="426">
        <v>100</v>
      </c>
      <c r="F304" s="82">
        <v>3100</v>
      </c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953"/>
      <c r="AF304" s="953"/>
      <c r="AG304" s="953"/>
      <c r="AH304" s="953"/>
      <c r="AI304" s="953"/>
      <c r="AJ304" s="953"/>
      <c r="AK304" s="953"/>
      <c r="AL304" s="953"/>
      <c r="AM304" s="953"/>
      <c r="AN304" s="953"/>
      <c r="AO304" s="953"/>
      <c r="AP304" s="953"/>
      <c r="AQ304" s="953"/>
      <c r="AR304" s="953"/>
      <c r="AS304" s="953"/>
      <c r="AT304" s="953"/>
      <c r="AU304" s="953"/>
      <c r="AV304" s="953"/>
      <c r="AW304" s="953"/>
      <c r="AX304" s="953"/>
      <c r="AY304" s="953"/>
      <c r="AZ304" s="953"/>
      <c r="BA304" s="953"/>
      <c r="BB304" s="953"/>
      <c r="BC304" s="953"/>
      <c r="BD304" s="953"/>
      <c r="BE304" s="953"/>
      <c r="BF304" s="953"/>
      <c r="BG304" s="953"/>
      <c r="BH304" s="953"/>
      <c r="BI304" s="953"/>
      <c r="BJ304" s="953"/>
      <c r="BK304" s="953"/>
      <c r="BL304" s="953"/>
      <c r="BM304" s="953"/>
      <c r="BN304" s="953"/>
      <c r="BO304" s="953"/>
      <c r="BP304" s="953"/>
      <c r="BQ304" s="953"/>
      <c r="BR304" s="953"/>
      <c r="BS304" s="953"/>
      <c r="BT304" s="953"/>
      <c r="BU304" s="953"/>
      <c r="BV304" s="953"/>
      <c r="BW304" s="953"/>
      <c r="BX304" s="953"/>
      <c r="BY304" s="953"/>
      <c r="BZ304" s="953"/>
      <c r="CA304" s="953"/>
      <c r="CB304" s="953"/>
      <c r="CC304" s="953"/>
      <c r="CD304" s="953"/>
      <c r="CE304" s="953"/>
      <c r="CF304" s="953"/>
      <c r="CG304" s="953"/>
      <c r="CH304" s="953"/>
      <c r="CI304" s="953"/>
      <c r="CJ304" s="953"/>
      <c r="CK304" s="953"/>
      <c r="CL304" s="953"/>
      <c r="CM304" s="953"/>
      <c r="CN304" s="953"/>
      <c r="CO304" s="953"/>
      <c r="CP304" s="953"/>
      <c r="CQ304" s="953"/>
      <c r="CR304" s="953"/>
      <c r="CS304" s="953"/>
    </row>
    <row r="305" spans="1:97" s="968" customFormat="1" ht="12.75">
      <c r="A305" s="72" t="s">
        <v>942</v>
      </c>
      <c r="B305" s="82">
        <v>9100</v>
      </c>
      <c r="C305" s="82">
        <v>9100</v>
      </c>
      <c r="D305" s="82">
        <v>6000</v>
      </c>
      <c r="E305" s="426">
        <v>65.93406593406593</v>
      </c>
      <c r="F305" s="82">
        <v>0</v>
      </c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953"/>
      <c r="AF305" s="953"/>
      <c r="AG305" s="953"/>
      <c r="AH305" s="953"/>
      <c r="AI305" s="953"/>
      <c r="AJ305" s="953"/>
      <c r="AK305" s="953"/>
      <c r="AL305" s="953"/>
      <c r="AM305" s="953"/>
      <c r="AN305" s="953"/>
      <c r="AO305" s="953"/>
      <c r="AP305" s="953"/>
      <c r="AQ305" s="953"/>
      <c r="AR305" s="953"/>
      <c r="AS305" s="953"/>
      <c r="AT305" s="953"/>
      <c r="AU305" s="953"/>
      <c r="AV305" s="953"/>
      <c r="AW305" s="953"/>
      <c r="AX305" s="953"/>
      <c r="AY305" s="953"/>
      <c r="AZ305" s="953"/>
      <c r="BA305" s="953"/>
      <c r="BB305" s="953"/>
      <c r="BC305" s="953"/>
      <c r="BD305" s="953"/>
      <c r="BE305" s="953"/>
      <c r="BF305" s="953"/>
      <c r="BG305" s="953"/>
      <c r="BH305" s="953"/>
      <c r="BI305" s="953"/>
      <c r="BJ305" s="953"/>
      <c r="BK305" s="953"/>
      <c r="BL305" s="953"/>
      <c r="BM305" s="953"/>
      <c r="BN305" s="953"/>
      <c r="BO305" s="953"/>
      <c r="BP305" s="953"/>
      <c r="BQ305" s="953"/>
      <c r="BR305" s="953"/>
      <c r="BS305" s="953"/>
      <c r="BT305" s="953"/>
      <c r="BU305" s="953"/>
      <c r="BV305" s="953"/>
      <c r="BW305" s="953"/>
      <c r="BX305" s="953"/>
      <c r="BY305" s="953"/>
      <c r="BZ305" s="953"/>
      <c r="CA305" s="953"/>
      <c r="CB305" s="953"/>
      <c r="CC305" s="953"/>
      <c r="CD305" s="953"/>
      <c r="CE305" s="953"/>
      <c r="CF305" s="953"/>
      <c r="CG305" s="953"/>
      <c r="CH305" s="953"/>
      <c r="CI305" s="953"/>
      <c r="CJ305" s="953"/>
      <c r="CK305" s="953"/>
      <c r="CL305" s="953"/>
      <c r="CM305" s="953"/>
      <c r="CN305" s="953"/>
      <c r="CO305" s="953"/>
      <c r="CP305" s="953"/>
      <c r="CQ305" s="953"/>
      <c r="CR305" s="953"/>
      <c r="CS305" s="953"/>
    </row>
    <row r="306" spans="1:97" s="954" customFormat="1" ht="12.75">
      <c r="A306" s="72" t="s">
        <v>949</v>
      </c>
      <c r="B306" s="82">
        <v>9100</v>
      </c>
      <c r="C306" s="82">
        <v>9100</v>
      </c>
      <c r="D306" s="82">
        <v>6000</v>
      </c>
      <c r="E306" s="426">
        <v>65.93406593406593</v>
      </c>
      <c r="F306" s="82">
        <v>0</v>
      </c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953"/>
      <c r="AF306" s="953"/>
      <c r="AG306" s="953"/>
      <c r="AH306" s="953"/>
      <c r="AI306" s="953"/>
      <c r="AJ306" s="953"/>
      <c r="AK306" s="953"/>
      <c r="AL306" s="953"/>
      <c r="AM306" s="953"/>
      <c r="AN306" s="953"/>
      <c r="AO306" s="953"/>
      <c r="AP306" s="953"/>
      <c r="AQ306" s="953"/>
      <c r="AR306" s="953"/>
      <c r="AS306" s="953"/>
      <c r="AT306" s="953"/>
      <c r="AU306" s="953"/>
      <c r="AV306" s="953"/>
      <c r="AW306" s="953"/>
      <c r="AX306" s="953"/>
      <c r="AY306" s="953"/>
      <c r="AZ306" s="953"/>
      <c r="BA306" s="953"/>
      <c r="BB306" s="953"/>
      <c r="BC306" s="953"/>
      <c r="BD306" s="953"/>
      <c r="BE306" s="953"/>
      <c r="BF306" s="953"/>
      <c r="BG306" s="953"/>
      <c r="BH306" s="953"/>
      <c r="BI306" s="953"/>
      <c r="BJ306" s="953"/>
      <c r="BK306" s="953"/>
      <c r="BL306" s="953"/>
      <c r="BM306" s="953"/>
      <c r="BN306" s="953"/>
      <c r="BO306" s="953"/>
      <c r="BP306" s="953"/>
      <c r="BQ306" s="953"/>
      <c r="BR306" s="953"/>
      <c r="BS306" s="953"/>
      <c r="BT306" s="953"/>
      <c r="BU306" s="953"/>
      <c r="BV306" s="953"/>
      <c r="BW306" s="953"/>
      <c r="BX306" s="953"/>
      <c r="BY306" s="953"/>
      <c r="BZ306" s="953"/>
      <c r="CA306" s="953"/>
      <c r="CB306" s="953"/>
      <c r="CC306" s="953"/>
      <c r="CD306" s="953"/>
      <c r="CE306" s="953"/>
      <c r="CF306" s="953"/>
      <c r="CG306" s="953"/>
      <c r="CH306" s="953"/>
      <c r="CI306" s="953"/>
      <c r="CJ306" s="953"/>
      <c r="CK306" s="953"/>
      <c r="CL306" s="953"/>
      <c r="CM306" s="953"/>
      <c r="CN306" s="953"/>
      <c r="CO306" s="953"/>
      <c r="CP306" s="953"/>
      <c r="CQ306" s="953"/>
      <c r="CR306" s="953"/>
      <c r="CS306" s="953"/>
    </row>
    <row r="307" spans="1:97" s="954" customFormat="1" ht="12.75">
      <c r="A307" s="72" t="s">
        <v>951</v>
      </c>
      <c r="B307" s="82">
        <v>9100</v>
      </c>
      <c r="C307" s="82">
        <v>9100</v>
      </c>
      <c r="D307" s="82">
        <v>6000</v>
      </c>
      <c r="E307" s="426">
        <v>65.93406593406593</v>
      </c>
      <c r="F307" s="82">
        <v>0</v>
      </c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953"/>
      <c r="AF307" s="953"/>
      <c r="AG307" s="953"/>
      <c r="AH307" s="953"/>
      <c r="AI307" s="953"/>
      <c r="AJ307" s="953"/>
      <c r="AK307" s="953"/>
      <c r="AL307" s="953"/>
      <c r="AM307" s="953"/>
      <c r="AN307" s="953"/>
      <c r="AO307" s="953"/>
      <c r="AP307" s="953"/>
      <c r="AQ307" s="953"/>
      <c r="AR307" s="953"/>
      <c r="AS307" s="953"/>
      <c r="AT307" s="953"/>
      <c r="AU307" s="953"/>
      <c r="AV307" s="953"/>
      <c r="AW307" s="953"/>
      <c r="AX307" s="953"/>
      <c r="AY307" s="953"/>
      <c r="AZ307" s="953"/>
      <c r="BA307" s="953"/>
      <c r="BB307" s="953"/>
      <c r="BC307" s="953"/>
      <c r="BD307" s="953"/>
      <c r="BE307" s="953"/>
      <c r="BF307" s="953"/>
      <c r="BG307" s="953"/>
      <c r="BH307" s="953"/>
      <c r="BI307" s="953"/>
      <c r="BJ307" s="953"/>
      <c r="BK307" s="953"/>
      <c r="BL307" s="953"/>
      <c r="BM307" s="953"/>
      <c r="BN307" s="953"/>
      <c r="BO307" s="953"/>
      <c r="BP307" s="953"/>
      <c r="BQ307" s="953"/>
      <c r="BR307" s="953"/>
      <c r="BS307" s="953"/>
      <c r="BT307" s="953"/>
      <c r="BU307" s="953"/>
      <c r="BV307" s="953"/>
      <c r="BW307" s="953"/>
      <c r="BX307" s="953"/>
      <c r="BY307" s="953"/>
      <c r="BZ307" s="953"/>
      <c r="CA307" s="953"/>
      <c r="CB307" s="953"/>
      <c r="CC307" s="953"/>
      <c r="CD307" s="953"/>
      <c r="CE307" s="953"/>
      <c r="CF307" s="953"/>
      <c r="CG307" s="953"/>
      <c r="CH307" s="953"/>
      <c r="CI307" s="953"/>
      <c r="CJ307" s="953"/>
      <c r="CK307" s="953"/>
      <c r="CL307" s="953"/>
      <c r="CM307" s="953"/>
      <c r="CN307" s="953"/>
      <c r="CO307" s="953"/>
      <c r="CP307" s="953"/>
      <c r="CQ307" s="953"/>
      <c r="CR307" s="953"/>
      <c r="CS307" s="953"/>
    </row>
    <row r="308" spans="1:6" ht="12.75">
      <c r="A308" s="192" t="s">
        <v>976</v>
      </c>
      <c r="B308" s="24"/>
      <c r="C308" s="24"/>
      <c r="D308" s="24"/>
      <c r="E308" s="967"/>
      <c r="F308" s="82"/>
    </row>
    <row r="309" spans="1:97" s="954" customFormat="1" ht="12.75">
      <c r="A309" s="73" t="s">
        <v>961</v>
      </c>
      <c r="B309" s="82"/>
      <c r="C309" s="82"/>
      <c r="D309" s="82"/>
      <c r="E309" s="426"/>
      <c r="F309" s="82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953"/>
      <c r="AF309" s="953"/>
      <c r="AG309" s="953"/>
      <c r="AH309" s="953"/>
      <c r="AI309" s="953"/>
      <c r="AJ309" s="953"/>
      <c r="AK309" s="953"/>
      <c r="AL309" s="953"/>
      <c r="AM309" s="953"/>
      <c r="AN309" s="953"/>
      <c r="AO309" s="953"/>
      <c r="AP309" s="953"/>
      <c r="AQ309" s="953"/>
      <c r="AR309" s="953"/>
      <c r="AS309" s="953"/>
      <c r="AT309" s="953"/>
      <c r="AU309" s="953"/>
      <c r="AV309" s="953"/>
      <c r="AW309" s="953"/>
      <c r="AX309" s="953"/>
      <c r="AY309" s="953"/>
      <c r="AZ309" s="953"/>
      <c r="BA309" s="953"/>
      <c r="BB309" s="953"/>
      <c r="BC309" s="953"/>
      <c r="BD309" s="953"/>
      <c r="BE309" s="953"/>
      <c r="BF309" s="953"/>
      <c r="BG309" s="953"/>
      <c r="BH309" s="953"/>
      <c r="BI309" s="953"/>
      <c r="BJ309" s="953"/>
      <c r="BK309" s="953"/>
      <c r="BL309" s="953"/>
      <c r="BM309" s="953"/>
      <c r="BN309" s="953"/>
      <c r="BO309" s="953"/>
      <c r="BP309" s="953"/>
      <c r="BQ309" s="953"/>
      <c r="BR309" s="953"/>
      <c r="BS309" s="953"/>
      <c r="BT309" s="953"/>
      <c r="BU309" s="953"/>
      <c r="BV309" s="953"/>
      <c r="BW309" s="953"/>
      <c r="BX309" s="953"/>
      <c r="BY309" s="953"/>
      <c r="BZ309" s="953"/>
      <c r="CA309" s="953"/>
      <c r="CB309" s="953"/>
      <c r="CC309" s="953"/>
      <c r="CD309" s="953"/>
      <c r="CE309" s="953"/>
      <c r="CF309" s="953"/>
      <c r="CG309" s="953"/>
      <c r="CH309" s="953"/>
      <c r="CI309" s="953"/>
      <c r="CJ309" s="953"/>
      <c r="CK309" s="953"/>
      <c r="CL309" s="953"/>
      <c r="CM309" s="953"/>
      <c r="CN309" s="953"/>
      <c r="CO309" s="953"/>
      <c r="CP309" s="953"/>
      <c r="CQ309" s="953"/>
      <c r="CR309" s="953"/>
      <c r="CS309" s="953"/>
    </row>
    <row r="310" spans="1:97" s="968" customFormat="1" ht="12.75">
      <c r="A310" s="72" t="s">
        <v>938</v>
      </c>
      <c r="B310" s="82">
        <v>316539</v>
      </c>
      <c r="C310" s="82">
        <v>0</v>
      </c>
      <c r="D310" s="82">
        <v>0</v>
      </c>
      <c r="E310" s="426">
        <v>0</v>
      </c>
      <c r="F310" s="82">
        <v>0</v>
      </c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953"/>
      <c r="AF310" s="953"/>
      <c r="AG310" s="953"/>
      <c r="AH310" s="953"/>
      <c r="AI310" s="953"/>
      <c r="AJ310" s="953"/>
      <c r="AK310" s="953"/>
      <c r="AL310" s="953"/>
      <c r="AM310" s="953"/>
      <c r="AN310" s="953"/>
      <c r="AO310" s="953"/>
      <c r="AP310" s="953"/>
      <c r="AQ310" s="953"/>
      <c r="AR310" s="953"/>
      <c r="AS310" s="953"/>
      <c r="AT310" s="953"/>
      <c r="AU310" s="953"/>
      <c r="AV310" s="953"/>
      <c r="AW310" s="953"/>
      <c r="AX310" s="953"/>
      <c r="AY310" s="953"/>
      <c r="AZ310" s="953"/>
      <c r="BA310" s="953"/>
      <c r="BB310" s="953"/>
      <c r="BC310" s="953"/>
      <c r="BD310" s="953"/>
      <c r="BE310" s="953"/>
      <c r="BF310" s="953"/>
      <c r="BG310" s="953"/>
      <c r="BH310" s="953"/>
      <c r="BI310" s="953"/>
      <c r="BJ310" s="953"/>
      <c r="BK310" s="953"/>
      <c r="BL310" s="953"/>
      <c r="BM310" s="953"/>
      <c r="BN310" s="953"/>
      <c r="BO310" s="953"/>
      <c r="BP310" s="953"/>
      <c r="BQ310" s="953"/>
      <c r="BR310" s="953"/>
      <c r="BS310" s="953"/>
      <c r="BT310" s="953"/>
      <c r="BU310" s="953"/>
      <c r="BV310" s="953"/>
      <c r="BW310" s="953"/>
      <c r="BX310" s="953"/>
      <c r="BY310" s="953"/>
      <c r="BZ310" s="953"/>
      <c r="CA310" s="953"/>
      <c r="CB310" s="953"/>
      <c r="CC310" s="953"/>
      <c r="CD310" s="953"/>
      <c r="CE310" s="953"/>
      <c r="CF310" s="953"/>
      <c r="CG310" s="953"/>
      <c r="CH310" s="953"/>
      <c r="CI310" s="953"/>
      <c r="CJ310" s="953"/>
      <c r="CK310" s="953"/>
      <c r="CL310" s="953"/>
      <c r="CM310" s="953"/>
      <c r="CN310" s="953"/>
      <c r="CO310" s="953"/>
      <c r="CP310" s="953"/>
      <c r="CQ310" s="953"/>
      <c r="CR310" s="953"/>
      <c r="CS310" s="953"/>
    </row>
    <row r="311" spans="1:97" s="968" customFormat="1" ht="12.75">
      <c r="A311" s="72" t="s">
        <v>939</v>
      </c>
      <c r="B311" s="82">
        <v>68012</v>
      </c>
      <c r="C311" s="82">
        <v>0</v>
      </c>
      <c r="D311" s="82">
        <v>0</v>
      </c>
      <c r="E311" s="426">
        <v>0</v>
      </c>
      <c r="F311" s="82">
        <v>0</v>
      </c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953"/>
      <c r="AF311" s="953"/>
      <c r="AG311" s="953"/>
      <c r="AH311" s="953"/>
      <c r="AI311" s="953"/>
      <c r="AJ311" s="953"/>
      <c r="AK311" s="953"/>
      <c r="AL311" s="953"/>
      <c r="AM311" s="953"/>
      <c r="AN311" s="953"/>
      <c r="AO311" s="953"/>
      <c r="AP311" s="953"/>
      <c r="AQ311" s="953"/>
      <c r="AR311" s="953"/>
      <c r="AS311" s="953"/>
      <c r="AT311" s="953"/>
      <c r="AU311" s="953"/>
      <c r="AV311" s="953"/>
      <c r="AW311" s="953"/>
      <c r="AX311" s="953"/>
      <c r="AY311" s="953"/>
      <c r="AZ311" s="953"/>
      <c r="BA311" s="953"/>
      <c r="BB311" s="953"/>
      <c r="BC311" s="953"/>
      <c r="BD311" s="953"/>
      <c r="BE311" s="953"/>
      <c r="BF311" s="953"/>
      <c r="BG311" s="953"/>
      <c r="BH311" s="953"/>
      <c r="BI311" s="953"/>
      <c r="BJ311" s="953"/>
      <c r="BK311" s="953"/>
      <c r="BL311" s="953"/>
      <c r="BM311" s="953"/>
      <c r="BN311" s="953"/>
      <c r="BO311" s="953"/>
      <c r="BP311" s="953"/>
      <c r="BQ311" s="953"/>
      <c r="BR311" s="953"/>
      <c r="BS311" s="953"/>
      <c r="BT311" s="953"/>
      <c r="BU311" s="953"/>
      <c r="BV311" s="953"/>
      <c r="BW311" s="953"/>
      <c r="BX311" s="953"/>
      <c r="BY311" s="953"/>
      <c r="BZ311" s="953"/>
      <c r="CA311" s="953"/>
      <c r="CB311" s="953"/>
      <c r="CC311" s="953"/>
      <c r="CD311" s="953"/>
      <c r="CE311" s="953"/>
      <c r="CF311" s="953"/>
      <c r="CG311" s="953"/>
      <c r="CH311" s="953"/>
      <c r="CI311" s="953"/>
      <c r="CJ311" s="953"/>
      <c r="CK311" s="953"/>
      <c r="CL311" s="953"/>
      <c r="CM311" s="953"/>
      <c r="CN311" s="953"/>
      <c r="CO311" s="953"/>
      <c r="CP311" s="953"/>
      <c r="CQ311" s="953"/>
      <c r="CR311" s="953"/>
      <c r="CS311" s="953"/>
    </row>
    <row r="312" spans="1:97" s="968" customFormat="1" ht="12.75">
      <c r="A312" s="72" t="s">
        <v>940</v>
      </c>
      <c r="B312" s="82">
        <v>21693</v>
      </c>
      <c r="C312" s="82">
        <v>0</v>
      </c>
      <c r="D312" s="82">
        <v>0</v>
      </c>
      <c r="E312" s="426">
        <v>0</v>
      </c>
      <c r="F312" s="82">
        <v>0</v>
      </c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953"/>
      <c r="AF312" s="953"/>
      <c r="AG312" s="953"/>
      <c r="AH312" s="953"/>
      <c r="AI312" s="953"/>
      <c r="AJ312" s="953"/>
      <c r="AK312" s="953"/>
      <c r="AL312" s="953"/>
      <c r="AM312" s="953"/>
      <c r="AN312" s="953"/>
      <c r="AO312" s="953"/>
      <c r="AP312" s="953"/>
      <c r="AQ312" s="953"/>
      <c r="AR312" s="953"/>
      <c r="AS312" s="953"/>
      <c r="AT312" s="953"/>
      <c r="AU312" s="953"/>
      <c r="AV312" s="953"/>
      <c r="AW312" s="953"/>
      <c r="AX312" s="953"/>
      <c r="AY312" s="953"/>
      <c r="AZ312" s="953"/>
      <c r="BA312" s="953"/>
      <c r="BB312" s="953"/>
      <c r="BC312" s="953"/>
      <c r="BD312" s="953"/>
      <c r="BE312" s="953"/>
      <c r="BF312" s="953"/>
      <c r="BG312" s="953"/>
      <c r="BH312" s="953"/>
      <c r="BI312" s="953"/>
      <c r="BJ312" s="953"/>
      <c r="BK312" s="953"/>
      <c r="BL312" s="953"/>
      <c r="BM312" s="953"/>
      <c r="BN312" s="953"/>
      <c r="BO312" s="953"/>
      <c r="BP312" s="953"/>
      <c r="BQ312" s="953"/>
      <c r="BR312" s="953"/>
      <c r="BS312" s="953"/>
      <c r="BT312" s="953"/>
      <c r="BU312" s="953"/>
      <c r="BV312" s="953"/>
      <c r="BW312" s="953"/>
      <c r="BX312" s="953"/>
      <c r="BY312" s="953"/>
      <c r="BZ312" s="953"/>
      <c r="CA312" s="953"/>
      <c r="CB312" s="953"/>
      <c r="CC312" s="953"/>
      <c r="CD312" s="953"/>
      <c r="CE312" s="953"/>
      <c r="CF312" s="953"/>
      <c r="CG312" s="953"/>
      <c r="CH312" s="953"/>
      <c r="CI312" s="953"/>
      <c r="CJ312" s="953"/>
      <c r="CK312" s="953"/>
      <c r="CL312" s="953"/>
      <c r="CM312" s="953"/>
      <c r="CN312" s="953"/>
      <c r="CO312" s="953"/>
      <c r="CP312" s="953"/>
      <c r="CQ312" s="953"/>
      <c r="CR312" s="953"/>
      <c r="CS312" s="953"/>
    </row>
    <row r="313" spans="1:97" s="968" customFormat="1" ht="12.75">
      <c r="A313" s="72" t="s">
        <v>941</v>
      </c>
      <c r="B313" s="82">
        <v>226834</v>
      </c>
      <c r="C313" s="82">
        <v>0</v>
      </c>
      <c r="D313" s="82">
        <v>0</v>
      </c>
      <c r="E313" s="426">
        <v>0</v>
      </c>
      <c r="F313" s="82">
        <v>0</v>
      </c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953"/>
      <c r="AF313" s="953"/>
      <c r="AG313" s="953"/>
      <c r="AH313" s="953"/>
      <c r="AI313" s="953"/>
      <c r="AJ313" s="953"/>
      <c r="AK313" s="953"/>
      <c r="AL313" s="953"/>
      <c r="AM313" s="953"/>
      <c r="AN313" s="953"/>
      <c r="AO313" s="953"/>
      <c r="AP313" s="953"/>
      <c r="AQ313" s="953"/>
      <c r="AR313" s="953"/>
      <c r="AS313" s="953"/>
      <c r="AT313" s="953"/>
      <c r="AU313" s="953"/>
      <c r="AV313" s="953"/>
      <c r="AW313" s="953"/>
      <c r="AX313" s="953"/>
      <c r="AY313" s="953"/>
      <c r="AZ313" s="953"/>
      <c r="BA313" s="953"/>
      <c r="BB313" s="953"/>
      <c r="BC313" s="953"/>
      <c r="BD313" s="953"/>
      <c r="BE313" s="953"/>
      <c r="BF313" s="953"/>
      <c r="BG313" s="953"/>
      <c r="BH313" s="953"/>
      <c r="BI313" s="953"/>
      <c r="BJ313" s="953"/>
      <c r="BK313" s="953"/>
      <c r="BL313" s="953"/>
      <c r="BM313" s="953"/>
      <c r="BN313" s="953"/>
      <c r="BO313" s="953"/>
      <c r="BP313" s="953"/>
      <c r="BQ313" s="953"/>
      <c r="BR313" s="953"/>
      <c r="BS313" s="953"/>
      <c r="BT313" s="953"/>
      <c r="BU313" s="953"/>
      <c r="BV313" s="953"/>
      <c r="BW313" s="953"/>
      <c r="BX313" s="953"/>
      <c r="BY313" s="953"/>
      <c r="BZ313" s="953"/>
      <c r="CA313" s="953"/>
      <c r="CB313" s="953"/>
      <c r="CC313" s="953"/>
      <c r="CD313" s="953"/>
      <c r="CE313" s="953"/>
      <c r="CF313" s="953"/>
      <c r="CG313" s="953"/>
      <c r="CH313" s="953"/>
      <c r="CI313" s="953"/>
      <c r="CJ313" s="953"/>
      <c r="CK313" s="953"/>
      <c r="CL313" s="953"/>
      <c r="CM313" s="953"/>
      <c r="CN313" s="953"/>
      <c r="CO313" s="953"/>
      <c r="CP313" s="953"/>
      <c r="CQ313" s="953"/>
      <c r="CR313" s="953"/>
      <c r="CS313" s="953"/>
    </row>
    <row r="314" spans="1:97" s="968" customFormat="1" ht="12.75">
      <c r="A314" s="72" t="s">
        <v>942</v>
      </c>
      <c r="B314" s="82">
        <v>316539</v>
      </c>
      <c r="C314" s="82">
        <v>0</v>
      </c>
      <c r="D314" s="82">
        <v>0</v>
      </c>
      <c r="E314" s="426">
        <v>0</v>
      </c>
      <c r="F314" s="82">
        <v>0</v>
      </c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953"/>
      <c r="AF314" s="953"/>
      <c r="AG314" s="953"/>
      <c r="AH314" s="953"/>
      <c r="AI314" s="953"/>
      <c r="AJ314" s="953"/>
      <c r="AK314" s="953"/>
      <c r="AL314" s="953"/>
      <c r="AM314" s="953"/>
      <c r="AN314" s="953"/>
      <c r="AO314" s="953"/>
      <c r="AP314" s="953"/>
      <c r="AQ314" s="953"/>
      <c r="AR314" s="953"/>
      <c r="AS314" s="953"/>
      <c r="AT314" s="953"/>
      <c r="AU314" s="953"/>
      <c r="AV314" s="953"/>
      <c r="AW314" s="953"/>
      <c r="AX314" s="953"/>
      <c r="AY314" s="953"/>
      <c r="AZ314" s="953"/>
      <c r="BA314" s="953"/>
      <c r="BB314" s="953"/>
      <c r="BC314" s="953"/>
      <c r="BD314" s="953"/>
      <c r="BE314" s="953"/>
      <c r="BF314" s="953"/>
      <c r="BG314" s="953"/>
      <c r="BH314" s="953"/>
      <c r="BI314" s="953"/>
      <c r="BJ314" s="953"/>
      <c r="BK314" s="953"/>
      <c r="BL314" s="953"/>
      <c r="BM314" s="953"/>
      <c r="BN314" s="953"/>
      <c r="BO314" s="953"/>
      <c r="BP314" s="953"/>
      <c r="BQ314" s="953"/>
      <c r="BR314" s="953"/>
      <c r="BS314" s="953"/>
      <c r="BT314" s="953"/>
      <c r="BU314" s="953"/>
      <c r="BV314" s="953"/>
      <c r="BW314" s="953"/>
      <c r="BX314" s="953"/>
      <c r="BY314" s="953"/>
      <c r="BZ314" s="953"/>
      <c r="CA314" s="953"/>
      <c r="CB314" s="953"/>
      <c r="CC314" s="953"/>
      <c r="CD314" s="953"/>
      <c r="CE314" s="953"/>
      <c r="CF314" s="953"/>
      <c r="CG314" s="953"/>
      <c r="CH314" s="953"/>
      <c r="CI314" s="953"/>
      <c r="CJ314" s="953"/>
      <c r="CK314" s="953"/>
      <c r="CL314" s="953"/>
      <c r="CM314" s="953"/>
      <c r="CN314" s="953"/>
      <c r="CO314" s="953"/>
      <c r="CP314" s="953"/>
      <c r="CQ314" s="953"/>
      <c r="CR314" s="953"/>
      <c r="CS314" s="953"/>
    </row>
    <row r="315" spans="1:97" s="969" customFormat="1" ht="12.75">
      <c r="A315" s="72" t="s">
        <v>943</v>
      </c>
      <c r="B315" s="82">
        <v>239714</v>
      </c>
      <c r="C315" s="82">
        <v>0</v>
      </c>
      <c r="D315" s="82">
        <v>0</v>
      </c>
      <c r="E315" s="426">
        <v>0</v>
      </c>
      <c r="F315" s="82">
        <v>0</v>
      </c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953"/>
      <c r="AF315" s="953"/>
      <c r="AG315" s="953"/>
      <c r="AH315" s="953"/>
      <c r="AI315" s="953"/>
      <c r="AJ315" s="953"/>
      <c r="AK315" s="953"/>
      <c r="AL315" s="953"/>
      <c r="AM315" s="953"/>
      <c r="AN315" s="953"/>
      <c r="AO315" s="953"/>
      <c r="AP315" s="953"/>
      <c r="AQ315" s="953"/>
      <c r="AR315" s="953"/>
      <c r="AS315" s="953"/>
      <c r="AT315" s="953"/>
      <c r="AU315" s="953"/>
      <c r="AV315" s="953"/>
      <c r="AW315" s="953"/>
      <c r="AX315" s="953"/>
      <c r="AY315" s="953"/>
      <c r="AZ315" s="953"/>
      <c r="BA315" s="953"/>
      <c r="BB315" s="953"/>
      <c r="BC315" s="953"/>
      <c r="BD315" s="953"/>
      <c r="BE315" s="953"/>
      <c r="BF315" s="953"/>
      <c r="BG315" s="953"/>
      <c r="BH315" s="953"/>
      <c r="BI315" s="953"/>
      <c r="BJ315" s="953"/>
      <c r="BK315" s="953"/>
      <c r="BL315" s="953"/>
      <c r="BM315" s="953"/>
      <c r="BN315" s="953"/>
      <c r="BO315" s="953"/>
      <c r="BP315" s="953"/>
      <c r="BQ315" s="953"/>
      <c r="BR315" s="953"/>
      <c r="BS315" s="953"/>
      <c r="BT315" s="953"/>
      <c r="BU315" s="953"/>
      <c r="BV315" s="953"/>
      <c r="BW315" s="953"/>
      <c r="BX315" s="953"/>
      <c r="BY315" s="953"/>
      <c r="BZ315" s="953"/>
      <c r="CA315" s="953"/>
      <c r="CB315" s="953"/>
      <c r="CC315" s="953"/>
      <c r="CD315" s="953"/>
      <c r="CE315" s="953"/>
      <c r="CF315" s="953"/>
      <c r="CG315" s="953"/>
      <c r="CH315" s="953"/>
      <c r="CI315" s="953"/>
      <c r="CJ315" s="953"/>
      <c r="CK315" s="953"/>
      <c r="CL315" s="953"/>
      <c r="CM315" s="953"/>
      <c r="CN315" s="953"/>
      <c r="CO315" s="953"/>
      <c r="CP315" s="953"/>
      <c r="CQ315" s="953"/>
      <c r="CR315" s="953"/>
      <c r="CS315" s="953"/>
    </row>
    <row r="316" spans="1:97" s="954" customFormat="1" ht="12.75">
      <c r="A316" s="72" t="s">
        <v>944</v>
      </c>
      <c r="B316" s="82">
        <v>239714</v>
      </c>
      <c r="C316" s="82">
        <v>0</v>
      </c>
      <c r="D316" s="82">
        <v>0</v>
      </c>
      <c r="E316" s="426">
        <v>0</v>
      </c>
      <c r="F316" s="82">
        <v>0</v>
      </c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953"/>
      <c r="AF316" s="953"/>
      <c r="AG316" s="953"/>
      <c r="AH316" s="953"/>
      <c r="AI316" s="953"/>
      <c r="AJ316" s="953"/>
      <c r="AK316" s="953"/>
      <c r="AL316" s="953"/>
      <c r="AM316" s="953"/>
      <c r="AN316" s="953"/>
      <c r="AO316" s="953"/>
      <c r="AP316" s="953"/>
      <c r="AQ316" s="953"/>
      <c r="AR316" s="953"/>
      <c r="AS316" s="953"/>
      <c r="AT316" s="953"/>
      <c r="AU316" s="953"/>
      <c r="AV316" s="953"/>
      <c r="AW316" s="953"/>
      <c r="AX316" s="953"/>
      <c r="AY316" s="953"/>
      <c r="AZ316" s="953"/>
      <c r="BA316" s="953"/>
      <c r="BB316" s="953"/>
      <c r="BC316" s="953"/>
      <c r="BD316" s="953"/>
      <c r="BE316" s="953"/>
      <c r="BF316" s="953"/>
      <c r="BG316" s="953"/>
      <c r="BH316" s="953"/>
      <c r="BI316" s="953"/>
      <c r="BJ316" s="953"/>
      <c r="BK316" s="953"/>
      <c r="BL316" s="953"/>
      <c r="BM316" s="953"/>
      <c r="BN316" s="953"/>
      <c r="BO316" s="953"/>
      <c r="BP316" s="953"/>
      <c r="BQ316" s="953"/>
      <c r="BR316" s="953"/>
      <c r="BS316" s="953"/>
      <c r="BT316" s="953"/>
      <c r="BU316" s="953"/>
      <c r="BV316" s="953"/>
      <c r="BW316" s="953"/>
      <c r="BX316" s="953"/>
      <c r="BY316" s="953"/>
      <c r="BZ316" s="953"/>
      <c r="CA316" s="953"/>
      <c r="CB316" s="953"/>
      <c r="CC316" s="953"/>
      <c r="CD316" s="953"/>
      <c r="CE316" s="953"/>
      <c r="CF316" s="953"/>
      <c r="CG316" s="953"/>
      <c r="CH316" s="953"/>
      <c r="CI316" s="953"/>
      <c r="CJ316" s="953"/>
      <c r="CK316" s="953"/>
      <c r="CL316" s="953"/>
      <c r="CM316" s="953"/>
      <c r="CN316" s="953"/>
      <c r="CO316" s="953"/>
      <c r="CP316" s="953"/>
      <c r="CQ316" s="953"/>
      <c r="CR316" s="953"/>
      <c r="CS316" s="953"/>
    </row>
    <row r="317" spans="1:97" s="972" customFormat="1" ht="12.75">
      <c r="A317" s="69" t="s">
        <v>949</v>
      </c>
      <c r="B317" s="82">
        <v>76825</v>
      </c>
      <c r="C317" s="82">
        <v>0</v>
      </c>
      <c r="D317" s="82">
        <v>0</v>
      </c>
      <c r="E317" s="426">
        <v>0</v>
      </c>
      <c r="F317" s="82">
        <v>0</v>
      </c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971"/>
      <c r="AF317" s="971"/>
      <c r="AG317" s="971"/>
      <c r="AH317" s="971"/>
      <c r="AI317" s="971"/>
      <c r="AJ317" s="971"/>
      <c r="AK317" s="971"/>
      <c r="AL317" s="971"/>
      <c r="AM317" s="971"/>
      <c r="AN317" s="971"/>
      <c r="AO317" s="971"/>
      <c r="AP317" s="971"/>
      <c r="AQ317" s="971"/>
      <c r="AR317" s="971"/>
      <c r="AS317" s="971"/>
      <c r="AT317" s="971"/>
      <c r="AU317" s="971"/>
      <c r="AV317" s="971"/>
      <c r="AW317" s="971"/>
      <c r="AX317" s="971"/>
      <c r="AY317" s="971"/>
      <c r="AZ317" s="971"/>
      <c r="BA317" s="971"/>
      <c r="BB317" s="971"/>
      <c r="BC317" s="971"/>
      <c r="BD317" s="971"/>
      <c r="BE317" s="971"/>
      <c r="BF317" s="971"/>
      <c r="BG317" s="971"/>
      <c r="BH317" s="971"/>
      <c r="BI317" s="971"/>
      <c r="BJ317" s="971"/>
      <c r="BK317" s="971"/>
      <c r="BL317" s="971"/>
      <c r="BM317" s="971"/>
      <c r="BN317" s="971"/>
      <c r="BO317" s="971"/>
      <c r="BP317" s="971"/>
      <c r="BQ317" s="971"/>
      <c r="BR317" s="971"/>
      <c r="BS317" s="971"/>
      <c r="BT317" s="971"/>
      <c r="BU317" s="971"/>
      <c r="BV317" s="971"/>
      <c r="BW317" s="971"/>
      <c r="BX317" s="971"/>
      <c r="BY317" s="971"/>
      <c r="BZ317" s="971"/>
      <c r="CA317" s="971"/>
      <c r="CB317" s="971"/>
      <c r="CC317" s="971"/>
      <c r="CD317" s="971"/>
      <c r="CE317" s="971"/>
      <c r="CF317" s="971"/>
      <c r="CG317" s="971"/>
      <c r="CH317" s="971"/>
      <c r="CI317" s="971"/>
      <c r="CJ317" s="971"/>
      <c r="CK317" s="971"/>
      <c r="CL317" s="971"/>
      <c r="CM317" s="971"/>
      <c r="CN317" s="971"/>
      <c r="CO317" s="971"/>
      <c r="CP317" s="971"/>
      <c r="CQ317" s="971"/>
      <c r="CR317" s="971"/>
      <c r="CS317" s="971"/>
    </row>
    <row r="318" spans="1:97" s="972" customFormat="1" ht="12.75">
      <c r="A318" s="69" t="s">
        <v>950</v>
      </c>
      <c r="B318" s="82">
        <v>76825</v>
      </c>
      <c r="C318" s="82">
        <v>0</v>
      </c>
      <c r="D318" s="82">
        <v>0</v>
      </c>
      <c r="E318" s="426">
        <v>0</v>
      </c>
      <c r="F318" s="82">
        <v>0</v>
      </c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971"/>
      <c r="AF318" s="971"/>
      <c r="AG318" s="971"/>
      <c r="AH318" s="971"/>
      <c r="AI318" s="971"/>
      <c r="AJ318" s="971"/>
      <c r="AK318" s="971"/>
      <c r="AL318" s="971"/>
      <c r="AM318" s="971"/>
      <c r="AN318" s="971"/>
      <c r="AO318" s="971"/>
      <c r="AP318" s="971"/>
      <c r="AQ318" s="971"/>
      <c r="AR318" s="971"/>
      <c r="AS318" s="971"/>
      <c r="AT318" s="971"/>
      <c r="AU318" s="971"/>
      <c r="AV318" s="971"/>
      <c r="AW318" s="971"/>
      <c r="AX318" s="971"/>
      <c r="AY318" s="971"/>
      <c r="AZ318" s="971"/>
      <c r="BA318" s="971"/>
      <c r="BB318" s="971"/>
      <c r="BC318" s="971"/>
      <c r="BD318" s="971"/>
      <c r="BE318" s="971"/>
      <c r="BF318" s="971"/>
      <c r="BG318" s="971"/>
      <c r="BH318" s="971"/>
      <c r="BI318" s="971"/>
      <c r="BJ318" s="971"/>
      <c r="BK318" s="971"/>
      <c r="BL318" s="971"/>
      <c r="BM318" s="971"/>
      <c r="BN318" s="971"/>
      <c r="BO318" s="971"/>
      <c r="BP318" s="971"/>
      <c r="BQ318" s="971"/>
      <c r="BR318" s="971"/>
      <c r="BS318" s="971"/>
      <c r="BT318" s="971"/>
      <c r="BU318" s="971"/>
      <c r="BV318" s="971"/>
      <c r="BW318" s="971"/>
      <c r="BX318" s="971"/>
      <c r="BY318" s="971"/>
      <c r="BZ318" s="971"/>
      <c r="CA318" s="971"/>
      <c r="CB318" s="971"/>
      <c r="CC318" s="971"/>
      <c r="CD318" s="971"/>
      <c r="CE318" s="971"/>
      <c r="CF318" s="971"/>
      <c r="CG318" s="971"/>
      <c r="CH318" s="971"/>
      <c r="CI318" s="971"/>
      <c r="CJ318" s="971"/>
      <c r="CK318" s="971"/>
      <c r="CL318" s="971"/>
      <c r="CM318" s="971"/>
      <c r="CN318" s="971"/>
      <c r="CO318" s="971"/>
      <c r="CP318" s="971"/>
      <c r="CQ318" s="971"/>
      <c r="CR318" s="971"/>
      <c r="CS318" s="971"/>
    </row>
    <row r="319" spans="1:6" ht="12.75">
      <c r="A319" s="192" t="s">
        <v>977</v>
      </c>
      <c r="B319" s="24"/>
      <c r="C319" s="24"/>
      <c r="D319" s="24"/>
      <c r="E319" s="967"/>
      <c r="F319" s="82"/>
    </row>
    <row r="320" spans="1:97" s="954" customFormat="1" ht="12.75">
      <c r="A320" s="73" t="s">
        <v>961</v>
      </c>
      <c r="B320" s="82"/>
      <c r="C320" s="82"/>
      <c r="D320" s="82"/>
      <c r="E320" s="426"/>
      <c r="F320" s="82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953"/>
      <c r="AF320" s="953"/>
      <c r="AG320" s="953"/>
      <c r="AH320" s="953"/>
      <c r="AI320" s="953"/>
      <c r="AJ320" s="953"/>
      <c r="AK320" s="953"/>
      <c r="AL320" s="953"/>
      <c r="AM320" s="953"/>
      <c r="AN320" s="953"/>
      <c r="AO320" s="953"/>
      <c r="AP320" s="953"/>
      <c r="AQ320" s="953"/>
      <c r="AR320" s="953"/>
      <c r="AS320" s="953"/>
      <c r="AT320" s="953"/>
      <c r="AU320" s="953"/>
      <c r="AV320" s="953"/>
      <c r="AW320" s="953"/>
      <c r="AX320" s="953"/>
      <c r="AY320" s="953"/>
      <c r="AZ320" s="953"/>
      <c r="BA320" s="953"/>
      <c r="BB320" s="953"/>
      <c r="BC320" s="953"/>
      <c r="BD320" s="953"/>
      <c r="BE320" s="953"/>
      <c r="BF320" s="953"/>
      <c r="BG320" s="953"/>
      <c r="BH320" s="953"/>
      <c r="BI320" s="953"/>
      <c r="BJ320" s="953"/>
      <c r="BK320" s="953"/>
      <c r="BL320" s="953"/>
      <c r="BM320" s="953"/>
      <c r="BN320" s="953"/>
      <c r="BO320" s="953"/>
      <c r="BP320" s="953"/>
      <c r="BQ320" s="953"/>
      <c r="BR320" s="953"/>
      <c r="BS320" s="953"/>
      <c r="BT320" s="953"/>
      <c r="BU320" s="953"/>
      <c r="BV320" s="953"/>
      <c r="BW320" s="953"/>
      <c r="BX320" s="953"/>
      <c r="BY320" s="953"/>
      <c r="BZ320" s="953"/>
      <c r="CA320" s="953"/>
      <c r="CB320" s="953"/>
      <c r="CC320" s="953"/>
      <c r="CD320" s="953"/>
      <c r="CE320" s="953"/>
      <c r="CF320" s="953"/>
      <c r="CG320" s="953"/>
      <c r="CH320" s="953"/>
      <c r="CI320" s="953"/>
      <c r="CJ320" s="953"/>
      <c r="CK320" s="953"/>
      <c r="CL320" s="953"/>
      <c r="CM320" s="953"/>
      <c r="CN320" s="953"/>
      <c r="CO320" s="953"/>
      <c r="CP320" s="953"/>
      <c r="CQ320" s="953"/>
      <c r="CR320" s="953"/>
      <c r="CS320" s="953"/>
    </row>
    <row r="321" spans="1:97" s="968" customFormat="1" ht="12.75">
      <c r="A321" s="72" t="s">
        <v>938</v>
      </c>
      <c r="B321" s="82">
        <v>374395</v>
      </c>
      <c r="C321" s="82">
        <v>0</v>
      </c>
      <c r="D321" s="82">
        <v>0</v>
      </c>
      <c r="E321" s="426">
        <v>0</v>
      </c>
      <c r="F321" s="82">
        <v>0</v>
      </c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953"/>
      <c r="AF321" s="953"/>
      <c r="AG321" s="953"/>
      <c r="AH321" s="953"/>
      <c r="AI321" s="953"/>
      <c r="AJ321" s="953"/>
      <c r="AK321" s="953"/>
      <c r="AL321" s="953"/>
      <c r="AM321" s="953"/>
      <c r="AN321" s="953"/>
      <c r="AO321" s="953"/>
      <c r="AP321" s="953"/>
      <c r="AQ321" s="953"/>
      <c r="AR321" s="953"/>
      <c r="AS321" s="953"/>
      <c r="AT321" s="953"/>
      <c r="AU321" s="953"/>
      <c r="AV321" s="953"/>
      <c r="AW321" s="953"/>
      <c r="AX321" s="953"/>
      <c r="AY321" s="953"/>
      <c r="AZ321" s="953"/>
      <c r="BA321" s="953"/>
      <c r="BB321" s="953"/>
      <c r="BC321" s="953"/>
      <c r="BD321" s="953"/>
      <c r="BE321" s="953"/>
      <c r="BF321" s="953"/>
      <c r="BG321" s="953"/>
      <c r="BH321" s="953"/>
      <c r="BI321" s="953"/>
      <c r="BJ321" s="953"/>
      <c r="BK321" s="953"/>
      <c r="BL321" s="953"/>
      <c r="BM321" s="953"/>
      <c r="BN321" s="953"/>
      <c r="BO321" s="953"/>
      <c r="BP321" s="953"/>
      <c r="BQ321" s="953"/>
      <c r="BR321" s="953"/>
      <c r="BS321" s="953"/>
      <c r="BT321" s="953"/>
      <c r="BU321" s="953"/>
      <c r="BV321" s="953"/>
      <c r="BW321" s="953"/>
      <c r="BX321" s="953"/>
      <c r="BY321" s="953"/>
      <c r="BZ321" s="953"/>
      <c r="CA321" s="953"/>
      <c r="CB321" s="953"/>
      <c r="CC321" s="953"/>
      <c r="CD321" s="953"/>
      <c r="CE321" s="953"/>
      <c r="CF321" s="953"/>
      <c r="CG321" s="953"/>
      <c r="CH321" s="953"/>
      <c r="CI321" s="953"/>
      <c r="CJ321" s="953"/>
      <c r="CK321" s="953"/>
      <c r="CL321" s="953"/>
      <c r="CM321" s="953"/>
      <c r="CN321" s="953"/>
      <c r="CO321" s="953"/>
      <c r="CP321" s="953"/>
      <c r="CQ321" s="953"/>
      <c r="CR321" s="953"/>
      <c r="CS321" s="953"/>
    </row>
    <row r="322" spans="1:97" s="968" customFormat="1" ht="12.75">
      <c r="A322" s="72" t="s">
        <v>941</v>
      </c>
      <c r="B322" s="82">
        <v>374395</v>
      </c>
      <c r="C322" s="82">
        <v>0</v>
      </c>
      <c r="D322" s="82">
        <v>0</v>
      </c>
      <c r="E322" s="426">
        <v>0</v>
      </c>
      <c r="F322" s="82">
        <v>0</v>
      </c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953"/>
      <c r="AF322" s="953"/>
      <c r="AG322" s="953"/>
      <c r="AH322" s="953"/>
      <c r="AI322" s="953"/>
      <c r="AJ322" s="953"/>
      <c r="AK322" s="953"/>
      <c r="AL322" s="953"/>
      <c r="AM322" s="953"/>
      <c r="AN322" s="953"/>
      <c r="AO322" s="953"/>
      <c r="AP322" s="953"/>
      <c r="AQ322" s="953"/>
      <c r="AR322" s="953"/>
      <c r="AS322" s="953"/>
      <c r="AT322" s="953"/>
      <c r="AU322" s="953"/>
      <c r="AV322" s="953"/>
      <c r="AW322" s="953"/>
      <c r="AX322" s="953"/>
      <c r="AY322" s="953"/>
      <c r="AZ322" s="953"/>
      <c r="BA322" s="953"/>
      <c r="BB322" s="953"/>
      <c r="BC322" s="953"/>
      <c r="BD322" s="953"/>
      <c r="BE322" s="953"/>
      <c r="BF322" s="953"/>
      <c r="BG322" s="953"/>
      <c r="BH322" s="953"/>
      <c r="BI322" s="953"/>
      <c r="BJ322" s="953"/>
      <c r="BK322" s="953"/>
      <c r="BL322" s="953"/>
      <c r="BM322" s="953"/>
      <c r="BN322" s="953"/>
      <c r="BO322" s="953"/>
      <c r="BP322" s="953"/>
      <c r="BQ322" s="953"/>
      <c r="BR322" s="953"/>
      <c r="BS322" s="953"/>
      <c r="BT322" s="953"/>
      <c r="BU322" s="953"/>
      <c r="BV322" s="953"/>
      <c r="BW322" s="953"/>
      <c r="BX322" s="953"/>
      <c r="BY322" s="953"/>
      <c r="BZ322" s="953"/>
      <c r="CA322" s="953"/>
      <c r="CB322" s="953"/>
      <c r="CC322" s="953"/>
      <c r="CD322" s="953"/>
      <c r="CE322" s="953"/>
      <c r="CF322" s="953"/>
      <c r="CG322" s="953"/>
      <c r="CH322" s="953"/>
      <c r="CI322" s="953"/>
      <c r="CJ322" s="953"/>
      <c r="CK322" s="953"/>
      <c r="CL322" s="953"/>
      <c r="CM322" s="953"/>
      <c r="CN322" s="953"/>
      <c r="CO322" s="953"/>
      <c r="CP322" s="953"/>
      <c r="CQ322" s="953"/>
      <c r="CR322" s="953"/>
      <c r="CS322" s="953"/>
    </row>
    <row r="323" spans="1:97" s="968" customFormat="1" ht="12.75">
      <c r="A323" s="72" t="s">
        <v>942</v>
      </c>
      <c r="B323" s="82">
        <v>374395</v>
      </c>
      <c r="C323" s="82">
        <v>0</v>
      </c>
      <c r="D323" s="82">
        <v>0</v>
      </c>
      <c r="E323" s="426">
        <v>0</v>
      </c>
      <c r="F323" s="82">
        <v>0</v>
      </c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953"/>
      <c r="AF323" s="953"/>
      <c r="AG323" s="953"/>
      <c r="AH323" s="953"/>
      <c r="AI323" s="953"/>
      <c r="AJ323" s="953"/>
      <c r="AK323" s="953"/>
      <c r="AL323" s="953"/>
      <c r="AM323" s="953"/>
      <c r="AN323" s="953"/>
      <c r="AO323" s="953"/>
      <c r="AP323" s="953"/>
      <c r="AQ323" s="953"/>
      <c r="AR323" s="953"/>
      <c r="AS323" s="953"/>
      <c r="AT323" s="953"/>
      <c r="AU323" s="953"/>
      <c r="AV323" s="953"/>
      <c r="AW323" s="953"/>
      <c r="AX323" s="953"/>
      <c r="AY323" s="953"/>
      <c r="AZ323" s="953"/>
      <c r="BA323" s="953"/>
      <c r="BB323" s="953"/>
      <c r="BC323" s="953"/>
      <c r="BD323" s="953"/>
      <c r="BE323" s="953"/>
      <c r="BF323" s="953"/>
      <c r="BG323" s="953"/>
      <c r="BH323" s="953"/>
      <c r="BI323" s="953"/>
      <c r="BJ323" s="953"/>
      <c r="BK323" s="953"/>
      <c r="BL323" s="953"/>
      <c r="BM323" s="953"/>
      <c r="BN323" s="953"/>
      <c r="BO323" s="953"/>
      <c r="BP323" s="953"/>
      <c r="BQ323" s="953"/>
      <c r="BR323" s="953"/>
      <c r="BS323" s="953"/>
      <c r="BT323" s="953"/>
      <c r="BU323" s="953"/>
      <c r="BV323" s="953"/>
      <c r="BW323" s="953"/>
      <c r="BX323" s="953"/>
      <c r="BY323" s="953"/>
      <c r="BZ323" s="953"/>
      <c r="CA323" s="953"/>
      <c r="CB323" s="953"/>
      <c r="CC323" s="953"/>
      <c r="CD323" s="953"/>
      <c r="CE323" s="953"/>
      <c r="CF323" s="953"/>
      <c r="CG323" s="953"/>
      <c r="CH323" s="953"/>
      <c r="CI323" s="953"/>
      <c r="CJ323" s="953"/>
      <c r="CK323" s="953"/>
      <c r="CL323" s="953"/>
      <c r="CM323" s="953"/>
      <c r="CN323" s="953"/>
      <c r="CO323" s="953"/>
      <c r="CP323" s="953"/>
      <c r="CQ323" s="953"/>
      <c r="CR323" s="953"/>
      <c r="CS323" s="953"/>
    </row>
    <row r="324" spans="1:97" s="969" customFormat="1" ht="12.75">
      <c r="A324" s="72" t="s">
        <v>943</v>
      </c>
      <c r="B324" s="82">
        <v>321195</v>
      </c>
      <c r="C324" s="82">
        <v>0</v>
      </c>
      <c r="D324" s="82">
        <v>0</v>
      </c>
      <c r="E324" s="426">
        <v>0</v>
      </c>
      <c r="F324" s="82">
        <v>0</v>
      </c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953"/>
      <c r="AF324" s="953"/>
      <c r="AG324" s="953"/>
      <c r="AH324" s="953"/>
      <c r="AI324" s="953"/>
      <c r="AJ324" s="953"/>
      <c r="AK324" s="953"/>
      <c r="AL324" s="953"/>
      <c r="AM324" s="953"/>
      <c r="AN324" s="953"/>
      <c r="AO324" s="953"/>
      <c r="AP324" s="953"/>
      <c r="AQ324" s="953"/>
      <c r="AR324" s="953"/>
      <c r="AS324" s="953"/>
      <c r="AT324" s="953"/>
      <c r="AU324" s="953"/>
      <c r="AV324" s="953"/>
      <c r="AW324" s="953"/>
      <c r="AX324" s="953"/>
      <c r="AY324" s="953"/>
      <c r="AZ324" s="953"/>
      <c r="BA324" s="953"/>
      <c r="BB324" s="953"/>
      <c r="BC324" s="953"/>
      <c r="BD324" s="953"/>
      <c r="BE324" s="953"/>
      <c r="BF324" s="953"/>
      <c r="BG324" s="953"/>
      <c r="BH324" s="953"/>
      <c r="BI324" s="953"/>
      <c r="BJ324" s="953"/>
      <c r="BK324" s="953"/>
      <c r="BL324" s="953"/>
      <c r="BM324" s="953"/>
      <c r="BN324" s="953"/>
      <c r="BO324" s="953"/>
      <c r="BP324" s="953"/>
      <c r="BQ324" s="953"/>
      <c r="BR324" s="953"/>
      <c r="BS324" s="953"/>
      <c r="BT324" s="953"/>
      <c r="BU324" s="953"/>
      <c r="BV324" s="953"/>
      <c r="BW324" s="953"/>
      <c r="BX324" s="953"/>
      <c r="BY324" s="953"/>
      <c r="BZ324" s="953"/>
      <c r="CA324" s="953"/>
      <c r="CB324" s="953"/>
      <c r="CC324" s="953"/>
      <c r="CD324" s="953"/>
      <c r="CE324" s="953"/>
      <c r="CF324" s="953"/>
      <c r="CG324" s="953"/>
      <c r="CH324" s="953"/>
      <c r="CI324" s="953"/>
      <c r="CJ324" s="953"/>
      <c r="CK324" s="953"/>
      <c r="CL324" s="953"/>
      <c r="CM324" s="953"/>
      <c r="CN324" s="953"/>
      <c r="CO324" s="953"/>
      <c r="CP324" s="953"/>
      <c r="CQ324" s="953"/>
      <c r="CR324" s="953"/>
      <c r="CS324" s="953"/>
    </row>
    <row r="325" spans="1:97" s="954" customFormat="1" ht="12.75">
      <c r="A325" s="72" t="s">
        <v>944</v>
      </c>
      <c r="B325" s="82">
        <v>321195</v>
      </c>
      <c r="C325" s="82">
        <v>0</v>
      </c>
      <c r="D325" s="82">
        <v>0</v>
      </c>
      <c r="E325" s="426">
        <v>0</v>
      </c>
      <c r="F325" s="82">
        <v>0</v>
      </c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953"/>
      <c r="AF325" s="953"/>
      <c r="AG325" s="953"/>
      <c r="AH325" s="953"/>
      <c r="AI325" s="953"/>
      <c r="AJ325" s="953"/>
      <c r="AK325" s="953"/>
      <c r="AL325" s="953"/>
      <c r="AM325" s="953"/>
      <c r="AN325" s="953"/>
      <c r="AO325" s="953"/>
      <c r="AP325" s="953"/>
      <c r="AQ325" s="953"/>
      <c r="AR325" s="953"/>
      <c r="AS325" s="953"/>
      <c r="AT325" s="953"/>
      <c r="AU325" s="953"/>
      <c r="AV325" s="953"/>
      <c r="AW325" s="953"/>
      <c r="AX325" s="953"/>
      <c r="AY325" s="953"/>
      <c r="AZ325" s="953"/>
      <c r="BA325" s="953"/>
      <c r="BB325" s="953"/>
      <c r="BC325" s="953"/>
      <c r="BD325" s="953"/>
      <c r="BE325" s="953"/>
      <c r="BF325" s="953"/>
      <c r="BG325" s="953"/>
      <c r="BH325" s="953"/>
      <c r="BI325" s="953"/>
      <c r="BJ325" s="953"/>
      <c r="BK325" s="953"/>
      <c r="BL325" s="953"/>
      <c r="BM325" s="953"/>
      <c r="BN325" s="953"/>
      <c r="BO325" s="953"/>
      <c r="BP325" s="953"/>
      <c r="BQ325" s="953"/>
      <c r="BR325" s="953"/>
      <c r="BS325" s="953"/>
      <c r="BT325" s="953"/>
      <c r="BU325" s="953"/>
      <c r="BV325" s="953"/>
      <c r="BW325" s="953"/>
      <c r="BX325" s="953"/>
      <c r="BY325" s="953"/>
      <c r="BZ325" s="953"/>
      <c r="CA325" s="953"/>
      <c r="CB325" s="953"/>
      <c r="CC325" s="953"/>
      <c r="CD325" s="953"/>
      <c r="CE325" s="953"/>
      <c r="CF325" s="953"/>
      <c r="CG325" s="953"/>
      <c r="CH325" s="953"/>
      <c r="CI325" s="953"/>
      <c r="CJ325" s="953"/>
      <c r="CK325" s="953"/>
      <c r="CL325" s="953"/>
      <c r="CM325" s="953"/>
      <c r="CN325" s="953"/>
      <c r="CO325" s="953"/>
      <c r="CP325" s="953"/>
      <c r="CQ325" s="953"/>
      <c r="CR325" s="953"/>
      <c r="CS325" s="953"/>
    </row>
    <row r="326" spans="1:97" s="972" customFormat="1" ht="12.75">
      <c r="A326" s="69" t="s">
        <v>949</v>
      </c>
      <c r="B326" s="82">
        <v>53200</v>
      </c>
      <c r="C326" s="82">
        <v>0</v>
      </c>
      <c r="D326" s="82">
        <v>0</v>
      </c>
      <c r="E326" s="426">
        <v>0</v>
      </c>
      <c r="F326" s="82">
        <v>0</v>
      </c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971"/>
      <c r="AF326" s="971"/>
      <c r="AG326" s="971"/>
      <c r="AH326" s="971"/>
      <c r="AI326" s="971"/>
      <c r="AJ326" s="971"/>
      <c r="AK326" s="971"/>
      <c r="AL326" s="971"/>
      <c r="AM326" s="971"/>
      <c r="AN326" s="971"/>
      <c r="AO326" s="971"/>
      <c r="AP326" s="971"/>
      <c r="AQ326" s="971"/>
      <c r="AR326" s="971"/>
      <c r="AS326" s="971"/>
      <c r="AT326" s="971"/>
      <c r="AU326" s="971"/>
      <c r="AV326" s="971"/>
      <c r="AW326" s="971"/>
      <c r="AX326" s="971"/>
      <c r="AY326" s="971"/>
      <c r="AZ326" s="971"/>
      <c r="BA326" s="971"/>
      <c r="BB326" s="971"/>
      <c r="BC326" s="971"/>
      <c r="BD326" s="971"/>
      <c r="BE326" s="971"/>
      <c r="BF326" s="971"/>
      <c r="BG326" s="971"/>
      <c r="BH326" s="971"/>
      <c r="BI326" s="971"/>
      <c r="BJ326" s="971"/>
      <c r="BK326" s="971"/>
      <c r="BL326" s="971"/>
      <c r="BM326" s="971"/>
      <c r="BN326" s="971"/>
      <c r="BO326" s="971"/>
      <c r="BP326" s="971"/>
      <c r="BQ326" s="971"/>
      <c r="BR326" s="971"/>
      <c r="BS326" s="971"/>
      <c r="BT326" s="971"/>
      <c r="BU326" s="971"/>
      <c r="BV326" s="971"/>
      <c r="BW326" s="971"/>
      <c r="BX326" s="971"/>
      <c r="BY326" s="971"/>
      <c r="BZ326" s="971"/>
      <c r="CA326" s="971"/>
      <c r="CB326" s="971"/>
      <c r="CC326" s="971"/>
      <c r="CD326" s="971"/>
      <c r="CE326" s="971"/>
      <c r="CF326" s="971"/>
      <c r="CG326" s="971"/>
      <c r="CH326" s="971"/>
      <c r="CI326" s="971"/>
      <c r="CJ326" s="971"/>
      <c r="CK326" s="971"/>
      <c r="CL326" s="971"/>
      <c r="CM326" s="971"/>
      <c r="CN326" s="971"/>
      <c r="CO326" s="971"/>
      <c r="CP326" s="971"/>
      <c r="CQ326" s="971"/>
      <c r="CR326" s="971"/>
      <c r="CS326" s="971"/>
    </row>
    <row r="327" spans="1:97" s="972" customFormat="1" ht="12.75">
      <c r="A327" s="69" t="s">
        <v>950</v>
      </c>
      <c r="B327" s="82">
        <v>53200</v>
      </c>
      <c r="C327" s="82">
        <v>0</v>
      </c>
      <c r="D327" s="82">
        <v>0</v>
      </c>
      <c r="E327" s="426">
        <v>0</v>
      </c>
      <c r="F327" s="82">
        <v>0</v>
      </c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971"/>
      <c r="AF327" s="971"/>
      <c r="AG327" s="971"/>
      <c r="AH327" s="971"/>
      <c r="AI327" s="971"/>
      <c r="AJ327" s="971"/>
      <c r="AK327" s="971"/>
      <c r="AL327" s="971"/>
      <c r="AM327" s="971"/>
      <c r="AN327" s="971"/>
      <c r="AO327" s="971"/>
      <c r="AP327" s="971"/>
      <c r="AQ327" s="971"/>
      <c r="AR327" s="971"/>
      <c r="AS327" s="971"/>
      <c r="AT327" s="971"/>
      <c r="AU327" s="971"/>
      <c r="AV327" s="971"/>
      <c r="AW327" s="971"/>
      <c r="AX327" s="971"/>
      <c r="AY327" s="971"/>
      <c r="AZ327" s="971"/>
      <c r="BA327" s="971"/>
      <c r="BB327" s="971"/>
      <c r="BC327" s="971"/>
      <c r="BD327" s="971"/>
      <c r="BE327" s="971"/>
      <c r="BF327" s="971"/>
      <c r="BG327" s="971"/>
      <c r="BH327" s="971"/>
      <c r="BI327" s="971"/>
      <c r="BJ327" s="971"/>
      <c r="BK327" s="971"/>
      <c r="BL327" s="971"/>
      <c r="BM327" s="971"/>
      <c r="BN327" s="971"/>
      <c r="BO327" s="971"/>
      <c r="BP327" s="971"/>
      <c r="BQ327" s="971"/>
      <c r="BR327" s="971"/>
      <c r="BS327" s="971"/>
      <c r="BT327" s="971"/>
      <c r="BU327" s="971"/>
      <c r="BV327" s="971"/>
      <c r="BW327" s="971"/>
      <c r="BX327" s="971"/>
      <c r="BY327" s="971"/>
      <c r="BZ327" s="971"/>
      <c r="CA327" s="971"/>
      <c r="CB327" s="971"/>
      <c r="CC327" s="971"/>
      <c r="CD327" s="971"/>
      <c r="CE327" s="971"/>
      <c r="CF327" s="971"/>
      <c r="CG327" s="971"/>
      <c r="CH327" s="971"/>
      <c r="CI327" s="971"/>
      <c r="CJ327" s="971"/>
      <c r="CK327" s="971"/>
      <c r="CL327" s="971"/>
      <c r="CM327" s="971"/>
      <c r="CN327" s="971"/>
      <c r="CO327" s="971"/>
      <c r="CP327" s="971"/>
      <c r="CQ327" s="971"/>
      <c r="CR327" s="971"/>
      <c r="CS327" s="971"/>
    </row>
    <row r="328" spans="1:6" ht="12.75">
      <c r="A328" s="192" t="s">
        <v>978</v>
      </c>
      <c r="B328" s="24"/>
      <c r="C328" s="24"/>
      <c r="D328" s="24"/>
      <c r="E328" s="967"/>
      <c r="F328" s="82"/>
    </row>
    <row r="329" spans="1:97" s="954" customFormat="1" ht="12.75">
      <c r="A329" s="73" t="s">
        <v>961</v>
      </c>
      <c r="B329" s="82"/>
      <c r="C329" s="82"/>
      <c r="D329" s="82"/>
      <c r="E329" s="426"/>
      <c r="F329" s="82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953"/>
      <c r="AF329" s="953"/>
      <c r="AG329" s="953"/>
      <c r="AH329" s="953"/>
      <c r="AI329" s="953"/>
      <c r="AJ329" s="953"/>
      <c r="AK329" s="953"/>
      <c r="AL329" s="953"/>
      <c r="AM329" s="953"/>
      <c r="AN329" s="953"/>
      <c r="AO329" s="953"/>
      <c r="AP329" s="953"/>
      <c r="AQ329" s="953"/>
      <c r="AR329" s="953"/>
      <c r="AS329" s="953"/>
      <c r="AT329" s="953"/>
      <c r="AU329" s="953"/>
      <c r="AV329" s="953"/>
      <c r="AW329" s="953"/>
      <c r="AX329" s="953"/>
      <c r="AY329" s="953"/>
      <c r="AZ329" s="953"/>
      <c r="BA329" s="953"/>
      <c r="BB329" s="953"/>
      <c r="BC329" s="953"/>
      <c r="BD329" s="953"/>
      <c r="BE329" s="953"/>
      <c r="BF329" s="953"/>
      <c r="BG329" s="953"/>
      <c r="BH329" s="953"/>
      <c r="BI329" s="953"/>
      <c r="BJ329" s="953"/>
      <c r="BK329" s="953"/>
      <c r="BL329" s="953"/>
      <c r="BM329" s="953"/>
      <c r="BN329" s="953"/>
      <c r="BO329" s="953"/>
      <c r="BP329" s="953"/>
      <c r="BQ329" s="953"/>
      <c r="BR329" s="953"/>
      <c r="BS329" s="953"/>
      <c r="BT329" s="953"/>
      <c r="BU329" s="953"/>
      <c r="BV329" s="953"/>
      <c r="BW329" s="953"/>
      <c r="BX329" s="953"/>
      <c r="BY329" s="953"/>
      <c r="BZ329" s="953"/>
      <c r="CA329" s="953"/>
      <c r="CB329" s="953"/>
      <c r="CC329" s="953"/>
      <c r="CD329" s="953"/>
      <c r="CE329" s="953"/>
      <c r="CF329" s="953"/>
      <c r="CG329" s="953"/>
      <c r="CH329" s="953"/>
      <c r="CI329" s="953"/>
      <c r="CJ329" s="953"/>
      <c r="CK329" s="953"/>
      <c r="CL329" s="953"/>
      <c r="CM329" s="953"/>
      <c r="CN329" s="953"/>
      <c r="CO329" s="953"/>
      <c r="CP329" s="953"/>
      <c r="CQ329" s="953"/>
      <c r="CR329" s="953"/>
      <c r="CS329" s="953"/>
    </row>
    <row r="330" spans="1:97" s="968" customFormat="1" ht="12.75">
      <c r="A330" s="72" t="s">
        <v>938</v>
      </c>
      <c r="B330" s="82">
        <v>4071545</v>
      </c>
      <c r="C330" s="82">
        <v>1895174</v>
      </c>
      <c r="D330" s="82">
        <v>559701</v>
      </c>
      <c r="E330" s="426">
        <v>13.746648999335633</v>
      </c>
      <c r="F330" s="82">
        <v>68598</v>
      </c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953"/>
      <c r="AF330" s="953"/>
      <c r="AG330" s="953"/>
      <c r="AH330" s="953"/>
      <c r="AI330" s="953"/>
      <c r="AJ330" s="953"/>
      <c r="AK330" s="953"/>
      <c r="AL330" s="953"/>
      <c r="AM330" s="953"/>
      <c r="AN330" s="953"/>
      <c r="AO330" s="953"/>
      <c r="AP330" s="953"/>
      <c r="AQ330" s="953"/>
      <c r="AR330" s="953"/>
      <c r="AS330" s="953"/>
      <c r="AT330" s="953"/>
      <c r="AU330" s="953"/>
      <c r="AV330" s="953"/>
      <c r="AW330" s="953"/>
      <c r="AX330" s="953"/>
      <c r="AY330" s="953"/>
      <c r="AZ330" s="953"/>
      <c r="BA330" s="953"/>
      <c r="BB330" s="953"/>
      <c r="BC330" s="953"/>
      <c r="BD330" s="953"/>
      <c r="BE330" s="953"/>
      <c r="BF330" s="953"/>
      <c r="BG330" s="953"/>
      <c r="BH330" s="953"/>
      <c r="BI330" s="953"/>
      <c r="BJ330" s="953"/>
      <c r="BK330" s="953"/>
      <c r="BL330" s="953"/>
      <c r="BM330" s="953"/>
      <c r="BN330" s="953"/>
      <c r="BO330" s="953"/>
      <c r="BP330" s="953"/>
      <c r="BQ330" s="953"/>
      <c r="BR330" s="953"/>
      <c r="BS330" s="953"/>
      <c r="BT330" s="953"/>
      <c r="BU330" s="953"/>
      <c r="BV330" s="953"/>
      <c r="BW330" s="953"/>
      <c r="BX330" s="953"/>
      <c r="BY330" s="953"/>
      <c r="BZ330" s="953"/>
      <c r="CA330" s="953"/>
      <c r="CB330" s="953"/>
      <c r="CC330" s="953"/>
      <c r="CD330" s="953"/>
      <c r="CE330" s="953"/>
      <c r="CF330" s="953"/>
      <c r="CG330" s="953"/>
      <c r="CH330" s="953"/>
      <c r="CI330" s="953"/>
      <c r="CJ330" s="953"/>
      <c r="CK330" s="953"/>
      <c r="CL330" s="953"/>
      <c r="CM330" s="953"/>
      <c r="CN330" s="953"/>
      <c r="CO330" s="953"/>
      <c r="CP330" s="953"/>
      <c r="CQ330" s="953"/>
      <c r="CR330" s="953"/>
      <c r="CS330" s="953"/>
    </row>
    <row r="331" spans="1:97" s="968" customFormat="1" ht="12.75">
      <c r="A331" s="72" t="s">
        <v>939</v>
      </c>
      <c r="B331" s="82">
        <v>443243</v>
      </c>
      <c r="C331" s="82">
        <v>144017</v>
      </c>
      <c r="D331" s="82">
        <v>144017</v>
      </c>
      <c r="E331" s="426">
        <v>0</v>
      </c>
      <c r="F331" s="82">
        <v>4032</v>
      </c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953"/>
      <c r="AF331" s="953"/>
      <c r="AG331" s="953"/>
      <c r="AH331" s="953"/>
      <c r="AI331" s="953"/>
      <c r="AJ331" s="953"/>
      <c r="AK331" s="953"/>
      <c r="AL331" s="953"/>
      <c r="AM331" s="953"/>
      <c r="AN331" s="953"/>
      <c r="AO331" s="953"/>
      <c r="AP331" s="953"/>
      <c r="AQ331" s="953"/>
      <c r="AR331" s="953"/>
      <c r="AS331" s="953"/>
      <c r="AT331" s="953"/>
      <c r="AU331" s="953"/>
      <c r="AV331" s="953"/>
      <c r="AW331" s="953"/>
      <c r="AX331" s="953"/>
      <c r="AY331" s="953"/>
      <c r="AZ331" s="953"/>
      <c r="BA331" s="953"/>
      <c r="BB331" s="953"/>
      <c r="BC331" s="953"/>
      <c r="BD331" s="953"/>
      <c r="BE331" s="953"/>
      <c r="BF331" s="953"/>
      <c r="BG331" s="953"/>
      <c r="BH331" s="953"/>
      <c r="BI331" s="953"/>
      <c r="BJ331" s="953"/>
      <c r="BK331" s="953"/>
      <c r="BL331" s="953"/>
      <c r="BM331" s="953"/>
      <c r="BN331" s="953"/>
      <c r="BO331" s="953"/>
      <c r="BP331" s="953"/>
      <c r="BQ331" s="953"/>
      <c r="BR331" s="953"/>
      <c r="BS331" s="953"/>
      <c r="BT331" s="953"/>
      <c r="BU331" s="953"/>
      <c r="BV331" s="953"/>
      <c r="BW331" s="953"/>
      <c r="BX331" s="953"/>
      <c r="BY331" s="953"/>
      <c r="BZ331" s="953"/>
      <c r="CA331" s="953"/>
      <c r="CB331" s="953"/>
      <c r="CC331" s="953"/>
      <c r="CD331" s="953"/>
      <c r="CE331" s="953"/>
      <c r="CF331" s="953"/>
      <c r="CG331" s="953"/>
      <c r="CH331" s="953"/>
      <c r="CI331" s="953"/>
      <c r="CJ331" s="953"/>
      <c r="CK331" s="953"/>
      <c r="CL331" s="953"/>
      <c r="CM331" s="953"/>
      <c r="CN331" s="953"/>
      <c r="CO331" s="953"/>
      <c r="CP331" s="953"/>
      <c r="CQ331" s="953"/>
      <c r="CR331" s="953"/>
      <c r="CS331" s="953"/>
    </row>
    <row r="332" spans="1:97" s="968" customFormat="1" ht="12.75">
      <c r="A332" s="72" t="s">
        <v>941</v>
      </c>
      <c r="B332" s="82">
        <v>3628302</v>
      </c>
      <c r="C332" s="82">
        <v>1751157</v>
      </c>
      <c r="D332" s="82">
        <v>415684</v>
      </c>
      <c r="E332" s="426">
        <v>11.456708950908718</v>
      </c>
      <c r="F332" s="82">
        <v>64566</v>
      </c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953"/>
      <c r="AF332" s="953"/>
      <c r="AG332" s="953"/>
      <c r="AH332" s="953"/>
      <c r="AI332" s="953"/>
      <c r="AJ332" s="953"/>
      <c r="AK332" s="953"/>
      <c r="AL332" s="953"/>
      <c r="AM332" s="953"/>
      <c r="AN332" s="953"/>
      <c r="AO332" s="953"/>
      <c r="AP332" s="953"/>
      <c r="AQ332" s="953"/>
      <c r="AR332" s="953"/>
      <c r="AS332" s="953"/>
      <c r="AT332" s="953"/>
      <c r="AU332" s="953"/>
      <c r="AV332" s="953"/>
      <c r="AW332" s="953"/>
      <c r="AX332" s="953"/>
      <c r="AY332" s="953"/>
      <c r="AZ332" s="953"/>
      <c r="BA332" s="953"/>
      <c r="BB332" s="953"/>
      <c r="BC332" s="953"/>
      <c r="BD332" s="953"/>
      <c r="BE332" s="953"/>
      <c r="BF332" s="953"/>
      <c r="BG332" s="953"/>
      <c r="BH332" s="953"/>
      <c r="BI332" s="953"/>
      <c r="BJ332" s="953"/>
      <c r="BK332" s="953"/>
      <c r="BL332" s="953"/>
      <c r="BM332" s="953"/>
      <c r="BN332" s="953"/>
      <c r="BO332" s="953"/>
      <c r="BP332" s="953"/>
      <c r="BQ332" s="953"/>
      <c r="BR332" s="953"/>
      <c r="BS332" s="953"/>
      <c r="BT332" s="953"/>
      <c r="BU332" s="953"/>
      <c r="BV332" s="953"/>
      <c r="BW332" s="953"/>
      <c r="BX332" s="953"/>
      <c r="BY332" s="953"/>
      <c r="BZ332" s="953"/>
      <c r="CA332" s="953"/>
      <c r="CB332" s="953"/>
      <c r="CC332" s="953"/>
      <c r="CD332" s="953"/>
      <c r="CE332" s="953"/>
      <c r="CF332" s="953"/>
      <c r="CG332" s="953"/>
      <c r="CH332" s="953"/>
      <c r="CI332" s="953"/>
      <c r="CJ332" s="953"/>
      <c r="CK332" s="953"/>
      <c r="CL332" s="953"/>
      <c r="CM332" s="953"/>
      <c r="CN332" s="953"/>
      <c r="CO332" s="953"/>
      <c r="CP332" s="953"/>
      <c r="CQ332" s="953"/>
      <c r="CR332" s="953"/>
      <c r="CS332" s="953"/>
    </row>
    <row r="333" spans="1:97" s="968" customFormat="1" ht="12.75">
      <c r="A333" s="72" t="s">
        <v>942</v>
      </c>
      <c r="B333" s="82">
        <v>4071545</v>
      </c>
      <c r="C333" s="82">
        <v>1895174</v>
      </c>
      <c r="D333" s="82">
        <v>436384</v>
      </c>
      <c r="E333" s="426">
        <v>10.71789701452397</v>
      </c>
      <c r="F333" s="82">
        <v>82251</v>
      </c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953"/>
      <c r="AF333" s="953"/>
      <c r="AG333" s="953"/>
      <c r="AH333" s="953"/>
      <c r="AI333" s="953"/>
      <c r="AJ333" s="953"/>
      <c r="AK333" s="953"/>
      <c r="AL333" s="953"/>
      <c r="AM333" s="953"/>
      <c r="AN333" s="953"/>
      <c r="AO333" s="953"/>
      <c r="AP333" s="953"/>
      <c r="AQ333" s="953"/>
      <c r="AR333" s="953"/>
      <c r="AS333" s="953"/>
      <c r="AT333" s="953"/>
      <c r="AU333" s="953"/>
      <c r="AV333" s="953"/>
      <c r="AW333" s="953"/>
      <c r="AX333" s="953"/>
      <c r="AY333" s="953"/>
      <c r="AZ333" s="953"/>
      <c r="BA333" s="953"/>
      <c r="BB333" s="953"/>
      <c r="BC333" s="953"/>
      <c r="BD333" s="953"/>
      <c r="BE333" s="953"/>
      <c r="BF333" s="953"/>
      <c r="BG333" s="953"/>
      <c r="BH333" s="953"/>
      <c r="BI333" s="953"/>
      <c r="BJ333" s="953"/>
      <c r="BK333" s="953"/>
      <c r="BL333" s="953"/>
      <c r="BM333" s="953"/>
      <c r="BN333" s="953"/>
      <c r="BO333" s="953"/>
      <c r="BP333" s="953"/>
      <c r="BQ333" s="953"/>
      <c r="BR333" s="953"/>
      <c r="BS333" s="953"/>
      <c r="BT333" s="953"/>
      <c r="BU333" s="953"/>
      <c r="BV333" s="953"/>
      <c r="BW333" s="953"/>
      <c r="BX333" s="953"/>
      <c r="BY333" s="953"/>
      <c r="BZ333" s="953"/>
      <c r="CA333" s="953"/>
      <c r="CB333" s="953"/>
      <c r="CC333" s="953"/>
      <c r="CD333" s="953"/>
      <c r="CE333" s="953"/>
      <c r="CF333" s="953"/>
      <c r="CG333" s="953"/>
      <c r="CH333" s="953"/>
      <c r="CI333" s="953"/>
      <c r="CJ333" s="953"/>
      <c r="CK333" s="953"/>
      <c r="CL333" s="953"/>
      <c r="CM333" s="953"/>
      <c r="CN333" s="953"/>
      <c r="CO333" s="953"/>
      <c r="CP333" s="953"/>
      <c r="CQ333" s="953"/>
      <c r="CR333" s="953"/>
      <c r="CS333" s="953"/>
    </row>
    <row r="334" spans="1:97" s="969" customFormat="1" ht="12.75">
      <c r="A334" s="72" t="s">
        <v>943</v>
      </c>
      <c r="B334" s="82">
        <v>1363834</v>
      </c>
      <c r="C334" s="82">
        <v>456129</v>
      </c>
      <c r="D334" s="82">
        <v>77512</v>
      </c>
      <c r="E334" s="426">
        <v>5.683389620730969</v>
      </c>
      <c r="F334" s="82">
        <v>74497</v>
      </c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953"/>
      <c r="AF334" s="953"/>
      <c r="AG334" s="953"/>
      <c r="AH334" s="953"/>
      <c r="AI334" s="953"/>
      <c r="AJ334" s="953"/>
      <c r="AK334" s="953"/>
      <c r="AL334" s="953"/>
      <c r="AM334" s="953"/>
      <c r="AN334" s="953"/>
      <c r="AO334" s="953"/>
      <c r="AP334" s="953"/>
      <c r="AQ334" s="953"/>
      <c r="AR334" s="953"/>
      <c r="AS334" s="953"/>
      <c r="AT334" s="953"/>
      <c r="AU334" s="953"/>
      <c r="AV334" s="953"/>
      <c r="AW334" s="953"/>
      <c r="AX334" s="953"/>
      <c r="AY334" s="953"/>
      <c r="AZ334" s="953"/>
      <c r="BA334" s="953"/>
      <c r="BB334" s="953"/>
      <c r="BC334" s="953"/>
      <c r="BD334" s="953"/>
      <c r="BE334" s="953"/>
      <c r="BF334" s="953"/>
      <c r="BG334" s="953"/>
      <c r="BH334" s="953"/>
      <c r="BI334" s="953"/>
      <c r="BJ334" s="953"/>
      <c r="BK334" s="953"/>
      <c r="BL334" s="953"/>
      <c r="BM334" s="953"/>
      <c r="BN334" s="953"/>
      <c r="BO334" s="953"/>
      <c r="BP334" s="953"/>
      <c r="BQ334" s="953"/>
      <c r="BR334" s="953"/>
      <c r="BS334" s="953"/>
      <c r="BT334" s="953"/>
      <c r="BU334" s="953"/>
      <c r="BV334" s="953"/>
      <c r="BW334" s="953"/>
      <c r="BX334" s="953"/>
      <c r="BY334" s="953"/>
      <c r="BZ334" s="953"/>
      <c r="CA334" s="953"/>
      <c r="CB334" s="953"/>
      <c r="CC334" s="953"/>
      <c r="CD334" s="953"/>
      <c r="CE334" s="953"/>
      <c r="CF334" s="953"/>
      <c r="CG334" s="953"/>
      <c r="CH334" s="953"/>
      <c r="CI334" s="953"/>
      <c r="CJ334" s="953"/>
      <c r="CK334" s="953"/>
      <c r="CL334" s="953"/>
      <c r="CM334" s="953"/>
      <c r="CN334" s="953"/>
      <c r="CO334" s="953"/>
      <c r="CP334" s="953"/>
      <c r="CQ334" s="953"/>
      <c r="CR334" s="953"/>
      <c r="CS334" s="953"/>
    </row>
    <row r="335" spans="1:97" s="969" customFormat="1" ht="12.75">
      <c r="A335" s="72" t="s">
        <v>944</v>
      </c>
      <c r="B335" s="82">
        <v>1360450</v>
      </c>
      <c r="C335" s="82">
        <v>452745</v>
      </c>
      <c r="D335" s="82">
        <v>76050</v>
      </c>
      <c r="E335" s="426">
        <v>5.590062111801243</v>
      </c>
      <c r="F335" s="82">
        <v>74497</v>
      </c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953"/>
      <c r="AF335" s="953"/>
      <c r="AG335" s="953"/>
      <c r="AH335" s="953"/>
      <c r="AI335" s="953"/>
      <c r="AJ335" s="953"/>
      <c r="AK335" s="953"/>
      <c r="AL335" s="953"/>
      <c r="AM335" s="953"/>
      <c r="AN335" s="953"/>
      <c r="AO335" s="953"/>
      <c r="AP335" s="953"/>
      <c r="AQ335" s="953"/>
      <c r="AR335" s="953"/>
      <c r="AS335" s="953"/>
      <c r="AT335" s="953"/>
      <c r="AU335" s="953"/>
      <c r="AV335" s="953"/>
      <c r="AW335" s="953"/>
      <c r="AX335" s="953"/>
      <c r="AY335" s="953"/>
      <c r="AZ335" s="953"/>
      <c r="BA335" s="953"/>
      <c r="BB335" s="953"/>
      <c r="BC335" s="953"/>
      <c r="BD335" s="953"/>
      <c r="BE335" s="953"/>
      <c r="BF335" s="953"/>
      <c r="BG335" s="953"/>
      <c r="BH335" s="953"/>
      <c r="BI335" s="953"/>
      <c r="BJ335" s="953"/>
      <c r="BK335" s="953"/>
      <c r="BL335" s="953"/>
      <c r="BM335" s="953"/>
      <c r="BN335" s="953"/>
      <c r="BO335" s="953"/>
      <c r="BP335" s="953"/>
      <c r="BQ335" s="953"/>
      <c r="BR335" s="953"/>
      <c r="BS335" s="953"/>
      <c r="BT335" s="953"/>
      <c r="BU335" s="953"/>
      <c r="BV335" s="953"/>
      <c r="BW335" s="953"/>
      <c r="BX335" s="953"/>
      <c r="BY335" s="953"/>
      <c r="BZ335" s="953"/>
      <c r="CA335" s="953"/>
      <c r="CB335" s="953"/>
      <c r="CC335" s="953"/>
      <c r="CD335" s="953"/>
      <c r="CE335" s="953"/>
      <c r="CF335" s="953"/>
      <c r="CG335" s="953"/>
      <c r="CH335" s="953"/>
      <c r="CI335" s="953"/>
      <c r="CJ335" s="953"/>
      <c r="CK335" s="953"/>
      <c r="CL335" s="953"/>
      <c r="CM335" s="953"/>
      <c r="CN335" s="953"/>
      <c r="CO335" s="953"/>
      <c r="CP335" s="953"/>
      <c r="CQ335" s="953"/>
      <c r="CR335" s="953"/>
      <c r="CS335" s="953"/>
    </row>
    <row r="336" spans="1:97" s="954" customFormat="1" ht="12.75">
      <c r="A336" s="72" t="s">
        <v>945</v>
      </c>
      <c r="B336" s="82">
        <v>3384</v>
      </c>
      <c r="C336" s="82">
        <v>3384</v>
      </c>
      <c r="D336" s="82">
        <v>1462</v>
      </c>
      <c r="E336" s="426">
        <v>0</v>
      </c>
      <c r="F336" s="82">
        <v>0</v>
      </c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953"/>
      <c r="AF336" s="953"/>
      <c r="AG336" s="953"/>
      <c r="AH336" s="953"/>
      <c r="AI336" s="953"/>
      <c r="AJ336" s="953"/>
      <c r="AK336" s="953"/>
      <c r="AL336" s="953"/>
      <c r="AM336" s="953"/>
      <c r="AN336" s="953"/>
      <c r="AO336" s="953"/>
      <c r="AP336" s="953"/>
      <c r="AQ336" s="953"/>
      <c r="AR336" s="953"/>
      <c r="AS336" s="953"/>
      <c r="AT336" s="953"/>
      <c r="AU336" s="953"/>
      <c r="AV336" s="953"/>
      <c r="AW336" s="953"/>
      <c r="AX336" s="953"/>
      <c r="AY336" s="953"/>
      <c r="AZ336" s="953"/>
      <c r="BA336" s="953"/>
      <c r="BB336" s="953"/>
      <c r="BC336" s="953"/>
      <c r="BD336" s="953"/>
      <c r="BE336" s="953"/>
      <c r="BF336" s="953"/>
      <c r="BG336" s="953"/>
      <c r="BH336" s="953"/>
      <c r="BI336" s="953"/>
      <c r="BJ336" s="953"/>
      <c r="BK336" s="953"/>
      <c r="BL336" s="953"/>
      <c r="BM336" s="953"/>
      <c r="BN336" s="953"/>
      <c r="BO336" s="953"/>
      <c r="BP336" s="953"/>
      <c r="BQ336" s="953"/>
      <c r="BR336" s="953"/>
      <c r="BS336" s="953"/>
      <c r="BT336" s="953"/>
      <c r="BU336" s="953"/>
      <c r="BV336" s="953"/>
      <c r="BW336" s="953"/>
      <c r="BX336" s="953"/>
      <c r="BY336" s="953"/>
      <c r="BZ336" s="953"/>
      <c r="CA336" s="953"/>
      <c r="CB336" s="953"/>
      <c r="CC336" s="953"/>
      <c r="CD336" s="953"/>
      <c r="CE336" s="953"/>
      <c r="CF336" s="953"/>
      <c r="CG336" s="953"/>
      <c r="CH336" s="953"/>
      <c r="CI336" s="953"/>
      <c r="CJ336" s="953"/>
      <c r="CK336" s="953"/>
      <c r="CL336" s="953"/>
      <c r="CM336" s="953"/>
      <c r="CN336" s="953"/>
      <c r="CO336" s="953"/>
      <c r="CP336" s="953"/>
      <c r="CQ336" s="953"/>
      <c r="CR336" s="953"/>
      <c r="CS336" s="953"/>
    </row>
    <row r="337" spans="1:97" s="954" customFormat="1" ht="12.75">
      <c r="A337" s="69" t="s">
        <v>946</v>
      </c>
      <c r="B337" s="82">
        <v>3384</v>
      </c>
      <c r="C337" s="82">
        <v>3384</v>
      </c>
      <c r="D337" s="82">
        <v>1462</v>
      </c>
      <c r="E337" s="426">
        <v>0</v>
      </c>
      <c r="F337" s="82">
        <v>0</v>
      </c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953"/>
      <c r="AF337" s="953"/>
      <c r="AG337" s="953"/>
      <c r="AH337" s="953"/>
      <c r="AI337" s="953"/>
      <c r="AJ337" s="953"/>
      <c r="AK337" s="953"/>
      <c r="AL337" s="953"/>
      <c r="AM337" s="953"/>
      <c r="AN337" s="953"/>
      <c r="AO337" s="953"/>
      <c r="AP337" s="953"/>
      <c r="AQ337" s="953"/>
      <c r="AR337" s="953"/>
      <c r="AS337" s="953"/>
      <c r="AT337" s="953"/>
      <c r="AU337" s="953"/>
      <c r="AV337" s="953"/>
      <c r="AW337" s="953"/>
      <c r="AX337" s="953"/>
      <c r="AY337" s="953"/>
      <c r="AZ337" s="953"/>
      <c r="BA337" s="953"/>
      <c r="BB337" s="953"/>
      <c r="BC337" s="953"/>
      <c r="BD337" s="953"/>
      <c r="BE337" s="953"/>
      <c r="BF337" s="953"/>
      <c r="BG337" s="953"/>
      <c r="BH337" s="953"/>
      <c r="BI337" s="953"/>
      <c r="BJ337" s="953"/>
      <c r="BK337" s="953"/>
      <c r="BL337" s="953"/>
      <c r="BM337" s="953"/>
      <c r="BN337" s="953"/>
      <c r="BO337" s="953"/>
      <c r="BP337" s="953"/>
      <c r="BQ337" s="953"/>
      <c r="BR337" s="953"/>
      <c r="BS337" s="953"/>
      <c r="BT337" s="953"/>
      <c r="BU337" s="953"/>
      <c r="BV337" s="953"/>
      <c r="BW337" s="953"/>
      <c r="BX337" s="953"/>
      <c r="BY337" s="953"/>
      <c r="BZ337" s="953"/>
      <c r="CA337" s="953"/>
      <c r="CB337" s="953"/>
      <c r="CC337" s="953"/>
      <c r="CD337" s="953"/>
      <c r="CE337" s="953"/>
      <c r="CF337" s="953"/>
      <c r="CG337" s="953"/>
      <c r="CH337" s="953"/>
      <c r="CI337" s="953"/>
      <c r="CJ337" s="953"/>
      <c r="CK337" s="953"/>
      <c r="CL337" s="953"/>
      <c r="CM337" s="953"/>
      <c r="CN337" s="953"/>
      <c r="CO337" s="953"/>
      <c r="CP337" s="953"/>
      <c r="CQ337" s="953"/>
      <c r="CR337" s="953"/>
      <c r="CS337" s="953"/>
    </row>
    <row r="338" spans="1:97" s="972" customFormat="1" ht="12.75">
      <c r="A338" s="69" t="s">
        <v>949</v>
      </c>
      <c r="B338" s="82">
        <v>2707711</v>
      </c>
      <c r="C338" s="82">
        <v>1439045</v>
      </c>
      <c r="D338" s="82">
        <v>358872</v>
      </c>
      <c r="E338" s="426">
        <v>13.253703958805058</v>
      </c>
      <c r="F338" s="82">
        <v>7754</v>
      </c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971"/>
      <c r="AF338" s="971"/>
      <c r="AG338" s="971"/>
      <c r="AH338" s="971"/>
      <c r="AI338" s="971"/>
      <c r="AJ338" s="971"/>
      <c r="AK338" s="971"/>
      <c r="AL338" s="971"/>
      <c r="AM338" s="971"/>
      <c r="AN338" s="971"/>
      <c r="AO338" s="971"/>
      <c r="AP338" s="971"/>
      <c r="AQ338" s="971"/>
      <c r="AR338" s="971"/>
      <c r="AS338" s="971"/>
      <c r="AT338" s="971"/>
      <c r="AU338" s="971"/>
      <c r="AV338" s="971"/>
      <c r="AW338" s="971"/>
      <c r="AX338" s="971"/>
      <c r="AY338" s="971"/>
      <c r="AZ338" s="971"/>
      <c r="BA338" s="971"/>
      <c r="BB338" s="971"/>
      <c r="BC338" s="971"/>
      <c r="BD338" s="971"/>
      <c r="BE338" s="971"/>
      <c r="BF338" s="971"/>
      <c r="BG338" s="971"/>
      <c r="BH338" s="971"/>
      <c r="BI338" s="971"/>
      <c r="BJ338" s="971"/>
      <c r="BK338" s="971"/>
      <c r="BL338" s="971"/>
      <c r="BM338" s="971"/>
      <c r="BN338" s="971"/>
      <c r="BO338" s="971"/>
      <c r="BP338" s="971"/>
      <c r="BQ338" s="971"/>
      <c r="BR338" s="971"/>
      <c r="BS338" s="971"/>
      <c r="BT338" s="971"/>
      <c r="BU338" s="971"/>
      <c r="BV338" s="971"/>
      <c r="BW338" s="971"/>
      <c r="BX338" s="971"/>
      <c r="BY338" s="971"/>
      <c r="BZ338" s="971"/>
      <c r="CA338" s="971"/>
      <c r="CB338" s="971"/>
      <c r="CC338" s="971"/>
      <c r="CD338" s="971"/>
      <c r="CE338" s="971"/>
      <c r="CF338" s="971"/>
      <c r="CG338" s="971"/>
      <c r="CH338" s="971"/>
      <c r="CI338" s="971"/>
      <c r="CJ338" s="971"/>
      <c r="CK338" s="971"/>
      <c r="CL338" s="971"/>
      <c r="CM338" s="971"/>
      <c r="CN338" s="971"/>
      <c r="CO338" s="971"/>
      <c r="CP338" s="971"/>
      <c r="CQ338" s="971"/>
      <c r="CR338" s="971"/>
      <c r="CS338" s="971"/>
    </row>
    <row r="339" spans="1:97" s="972" customFormat="1" ht="12.75">
      <c r="A339" s="69" t="s">
        <v>950</v>
      </c>
      <c r="B339" s="82">
        <v>2707711</v>
      </c>
      <c r="C339" s="82">
        <v>1439045</v>
      </c>
      <c r="D339" s="82">
        <v>358872</v>
      </c>
      <c r="E339" s="426">
        <v>13.253703958805058</v>
      </c>
      <c r="F339" s="82">
        <v>7754</v>
      </c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971"/>
      <c r="AF339" s="971"/>
      <c r="AG339" s="971"/>
      <c r="AH339" s="971"/>
      <c r="AI339" s="971"/>
      <c r="AJ339" s="971"/>
      <c r="AK339" s="971"/>
      <c r="AL339" s="971"/>
      <c r="AM339" s="971"/>
      <c r="AN339" s="971"/>
      <c r="AO339" s="971"/>
      <c r="AP339" s="971"/>
      <c r="AQ339" s="971"/>
      <c r="AR339" s="971"/>
      <c r="AS339" s="971"/>
      <c r="AT339" s="971"/>
      <c r="AU339" s="971"/>
      <c r="AV339" s="971"/>
      <c r="AW339" s="971"/>
      <c r="AX339" s="971"/>
      <c r="AY339" s="971"/>
      <c r="AZ339" s="971"/>
      <c r="BA339" s="971"/>
      <c r="BB339" s="971"/>
      <c r="BC339" s="971"/>
      <c r="BD339" s="971"/>
      <c r="BE339" s="971"/>
      <c r="BF339" s="971"/>
      <c r="BG339" s="971"/>
      <c r="BH339" s="971"/>
      <c r="BI339" s="971"/>
      <c r="BJ339" s="971"/>
      <c r="BK339" s="971"/>
      <c r="BL339" s="971"/>
      <c r="BM339" s="971"/>
      <c r="BN339" s="971"/>
      <c r="BO339" s="971"/>
      <c r="BP339" s="971"/>
      <c r="BQ339" s="971"/>
      <c r="BR339" s="971"/>
      <c r="BS339" s="971"/>
      <c r="BT339" s="971"/>
      <c r="BU339" s="971"/>
      <c r="BV339" s="971"/>
      <c r="BW339" s="971"/>
      <c r="BX339" s="971"/>
      <c r="BY339" s="971"/>
      <c r="BZ339" s="971"/>
      <c r="CA339" s="971"/>
      <c r="CB339" s="971"/>
      <c r="CC339" s="971"/>
      <c r="CD339" s="971"/>
      <c r="CE339" s="971"/>
      <c r="CF339" s="971"/>
      <c r="CG339" s="971"/>
      <c r="CH339" s="971"/>
      <c r="CI339" s="971"/>
      <c r="CJ339" s="971"/>
      <c r="CK339" s="971"/>
      <c r="CL339" s="971"/>
      <c r="CM339" s="971"/>
      <c r="CN339" s="971"/>
      <c r="CO339" s="971"/>
      <c r="CP339" s="971"/>
      <c r="CQ339" s="971"/>
      <c r="CR339" s="971"/>
      <c r="CS339" s="971"/>
    </row>
    <row r="340" spans="1:6" ht="12.75">
      <c r="A340" s="192" t="s">
        <v>979</v>
      </c>
      <c r="B340" s="24"/>
      <c r="C340" s="24"/>
      <c r="D340" s="24"/>
      <c r="E340" s="967"/>
      <c r="F340" s="82"/>
    </row>
    <row r="341" spans="1:97" s="954" customFormat="1" ht="12.75">
      <c r="A341" s="73" t="s">
        <v>961</v>
      </c>
      <c r="B341" s="82"/>
      <c r="C341" s="82"/>
      <c r="D341" s="82"/>
      <c r="E341" s="426"/>
      <c r="F341" s="82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953"/>
      <c r="AF341" s="953"/>
      <c r="AG341" s="953"/>
      <c r="AH341" s="953"/>
      <c r="AI341" s="953"/>
      <c r="AJ341" s="953"/>
      <c r="AK341" s="953"/>
      <c r="AL341" s="953"/>
      <c r="AM341" s="953"/>
      <c r="AN341" s="953"/>
      <c r="AO341" s="953"/>
      <c r="AP341" s="953"/>
      <c r="AQ341" s="953"/>
      <c r="AR341" s="953"/>
      <c r="AS341" s="953"/>
      <c r="AT341" s="953"/>
      <c r="AU341" s="953"/>
      <c r="AV341" s="953"/>
      <c r="AW341" s="953"/>
      <c r="AX341" s="953"/>
      <c r="AY341" s="953"/>
      <c r="AZ341" s="953"/>
      <c r="BA341" s="953"/>
      <c r="BB341" s="953"/>
      <c r="BC341" s="953"/>
      <c r="BD341" s="953"/>
      <c r="BE341" s="953"/>
      <c r="BF341" s="953"/>
      <c r="BG341" s="953"/>
      <c r="BH341" s="953"/>
      <c r="BI341" s="953"/>
      <c r="BJ341" s="953"/>
      <c r="BK341" s="953"/>
      <c r="BL341" s="953"/>
      <c r="BM341" s="953"/>
      <c r="BN341" s="953"/>
      <c r="BO341" s="953"/>
      <c r="BP341" s="953"/>
      <c r="BQ341" s="953"/>
      <c r="BR341" s="953"/>
      <c r="BS341" s="953"/>
      <c r="BT341" s="953"/>
      <c r="BU341" s="953"/>
      <c r="BV341" s="953"/>
      <c r="BW341" s="953"/>
      <c r="BX341" s="953"/>
      <c r="BY341" s="953"/>
      <c r="BZ341" s="953"/>
      <c r="CA341" s="953"/>
      <c r="CB341" s="953"/>
      <c r="CC341" s="953"/>
      <c r="CD341" s="953"/>
      <c r="CE341" s="953"/>
      <c r="CF341" s="953"/>
      <c r="CG341" s="953"/>
      <c r="CH341" s="953"/>
      <c r="CI341" s="953"/>
      <c r="CJ341" s="953"/>
      <c r="CK341" s="953"/>
      <c r="CL341" s="953"/>
      <c r="CM341" s="953"/>
      <c r="CN341" s="953"/>
      <c r="CO341" s="953"/>
      <c r="CP341" s="953"/>
      <c r="CQ341" s="953"/>
      <c r="CR341" s="953"/>
      <c r="CS341" s="953"/>
    </row>
    <row r="342" spans="1:97" s="968" customFormat="1" ht="12.75">
      <c r="A342" s="72" t="s">
        <v>938</v>
      </c>
      <c r="B342" s="82">
        <v>34547</v>
      </c>
      <c r="C342" s="82">
        <v>34547</v>
      </c>
      <c r="D342" s="82">
        <v>13616</v>
      </c>
      <c r="E342" s="426">
        <v>39.41297363012708</v>
      </c>
      <c r="F342" s="82">
        <v>0</v>
      </c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953"/>
      <c r="AF342" s="953"/>
      <c r="AG342" s="953"/>
      <c r="AH342" s="953"/>
      <c r="AI342" s="953"/>
      <c r="AJ342" s="953"/>
      <c r="AK342" s="953"/>
      <c r="AL342" s="953"/>
      <c r="AM342" s="953"/>
      <c r="AN342" s="953"/>
      <c r="AO342" s="953"/>
      <c r="AP342" s="953"/>
      <c r="AQ342" s="953"/>
      <c r="AR342" s="953"/>
      <c r="AS342" s="953"/>
      <c r="AT342" s="953"/>
      <c r="AU342" s="953"/>
      <c r="AV342" s="953"/>
      <c r="AW342" s="953"/>
      <c r="AX342" s="953"/>
      <c r="AY342" s="953"/>
      <c r="AZ342" s="953"/>
      <c r="BA342" s="953"/>
      <c r="BB342" s="953"/>
      <c r="BC342" s="953"/>
      <c r="BD342" s="953"/>
      <c r="BE342" s="953"/>
      <c r="BF342" s="953"/>
      <c r="BG342" s="953"/>
      <c r="BH342" s="953"/>
      <c r="BI342" s="953"/>
      <c r="BJ342" s="953"/>
      <c r="BK342" s="953"/>
      <c r="BL342" s="953"/>
      <c r="BM342" s="953"/>
      <c r="BN342" s="953"/>
      <c r="BO342" s="953"/>
      <c r="BP342" s="953"/>
      <c r="BQ342" s="953"/>
      <c r="BR342" s="953"/>
      <c r="BS342" s="953"/>
      <c r="BT342" s="953"/>
      <c r="BU342" s="953"/>
      <c r="BV342" s="953"/>
      <c r="BW342" s="953"/>
      <c r="BX342" s="953"/>
      <c r="BY342" s="953"/>
      <c r="BZ342" s="953"/>
      <c r="CA342" s="953"/>
      <c r="CB342" s="953"/>
      <c r="CC342" s="953"/>
      <c r="CD342" s="953"/>
      <c r="CE342" s="953"/>
      <c r="CF342" s="953"/>
      <c r="CG342" s="953"/>
      <c r="CH342" s="953"/>
      <c r="CI342" s="953"/>
      <c r="CJ342" s="953"/>
      <c r="CK342" s="953"/>
      <c r="CL342" s="953"/>
      <c r="CM342" s="953"/>
      <c r="CN342" s="953"/>
      <c r="CO342" s="953"/>
      <c r="CP342" s="953"/>
      <c r="CQ342" s="953"/>
      <c r="CR342" s="953"/>
      <c r="CS342" s="953"/>
    </row>
    <row r="343" spans="1:97" s="968" customFormat="1" ht="12.75">
      <c r="A343" s="72" t="s">
        <v>939</v>
      </c>
      <c r="B343" s="82">
        <v>5453</v>
      </c>
      <c r="C343" s="82">
        <v>5453</v>
      </c>
      <c r="D343" s="82">
        <v>5453</v>
      </c>
      <c r="E343" s="426">
        <v>100</v>
      </c>
      <c r="F343" s="82">
        <v>0</v>
      </c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953"/>
      <c r="AF343" s="953"/>
      <c r="AG343" s="953"/>
      <c r="AH343" s="953"/>
      <c r="AI343" s="953"/>
      <c r="AJ343" s="953"/>
      <c r="AK343" s="953"/>
      <c r="AL343" s="953"/>
      <c r="AM343" s="953"/>
      <c r="AN343" s="953"/>
      <c r="AO343" s="953"/>
      <c r="AP343" s="953"/>
      <c r="AQ343" s="953"/>
      <c r="AR343" s="953"/>
      <c r="AS343" s="953"/>
      <c r="AT343" s="953"/>
      <c r="AU343" s="953"/>
      <c r="AV343" s="953"/>
      <c r="AW343" s="953"/>
      <c r="AX343" s="953"/>
      <c r="AY343" s="953"/>
      <c r="AZ343" s="953"/>
      <c r="BA343" s="953"/>
      <c r="BB343" s="953"/>
      <c r="BC343" s="953"/>
      <c r="BD343" s="953"/>
      <c r="BE343" s="953"/>
      <c r="BF343" s="953"/>
      <c r="BG343" s="953"/>
      <c r="BH343" s="953"/>
      <c r="BI343" s="953"/>
      <c r="BJ343" s="953"/>
      <c r="BK343" s="953"/>
      <c r="BL343" s="953"/>
      <c r="BM343" s="953"/>
      <c r="BN343" s="953"/>
      <c r="BO343" s="953"/>
      <c r="BP343" s="953"/>
      <c r="BQ343" s="953"/>
      <c r="BR343" s="953"/>
      <c r="BS343" s="953"/>
      <c r="BT343" s="953"/>
      <c r="BU343" s="953"/>
      <c r="BV343" s="953"/>
      <c r="BW343" s="953"/>
      <c r="BX343" s="953"/>
      <c r="BY343" s="953"/>
      <c r="BZ343" s="953"/>
      <c r="CA343" s="953"/>
      <c r="CB343" s="953"/>
      <c r="CC343" s="953"/>
      <c r="CD343" s="953"/>
      <c r="CE343" s="953"/>
      <c r="CF343" s="953"/>
      <c r="CG343" s="953"/>
      <c r="CH343" s="953"/>
      <c r="CI343" s="953"/>
      <c r="CJ343" s="953"/>
      <c r="CK343" s="953"/>
      <c r="CL343" s="953"/>
      <c r="CM343" s="953"/>
      <c r="CN343" s="953"/>
      <c r="CO343" s="953"/>
      <c r="CP343" s="953"/>
      <c r="CQ343" s="953"/>
      <c r="CR343" s="953"/>
      <c r="CS343" s="953"/>
    </row>
    <row r="344" spans="1:97" s="968" customFormat="1" ht="12.75">
      <c r="A344" s="72" t="s">
        <v>941</v>
      </c>
      <c r="B344" s="82">
        <v>29094</v>
      </c>
      <c r="C344" s="82">
        <v>29094</v>
      </c>
      <c r="D344" s="82">
        <v>8163</v>
      </c>
      <c r="E344" s="426">
        <v>28.057331408537845</v>
      </c>
      <c r="F344" s="82">
        <v>0</v>
      </c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953"/>
      <c r="AF344" s="953"/>
      <c r="AG344" s="953"/>
      <c r="AH344" s="953"/>
      <c r="AI344" s="953"/>
      <c r="AJ344" s="953"/>
      <c r="AK344" s="953"/>
      <c r="AL344" s="953"/>
      <c r="AM344" s="953"/>
      <c r="AN344" s="953"/>
      <c r="AO344" s="953"/>
      <c r="AP344" s="953"/>
      <c r="AQ344" s="953"/>
      <c r="AR344" s="953"/>
      <c r="AS344" s="953"/>
      <c r="AT344" s="953"/>
      <c r="AU344" s="953"/>
      <c r="AV344" s="953"/>
      <c r="AW344" s="953"/>
      <c r="AX344" s="953"/>
      <c r="AY344" s="953"/>
      <c r="AZ344" s="953"/>
      <c r="BA344" s="953"/>
      <c r="BB344" s="953"/>
      <c r="BC344" s="953"/>
      <c r="BD344" s="953"/>
      <c r="BE344" s="953"/>
      <c r="BF344" s="953"/>
      <c r="BG344" s="953"/>
      <c r="BH344" s="953"/>
      <c r="BI344" s="953"/>
      <c r="BJ344" s="953"/>
      <c r="BK344" s="953"/>
      <c r="BL344" s="953"/>
      <c r="BM344" s="953"/>
      <c r="BN344" s="953"/>
      <c r="BO344" s="953"/>
      <c r="BP344" s="953"/>
      <c r="BQ344" s="953"/>
      <c r="BR344" s="953"/>
      <c r="BS344" s="953"/>
      <c r="BT344" s="953"/>
      <c r="BU344" s="953"/>
      <c r="BV344" s="953"/>
      <c r="BW344" s="953"/>
      <c r="BX344" s="953"/>
      <c r="BY344" s="953"/>
      <c r="BZ344" s="953"/>
      <c r="CA344" s="953"/>
      <c r="CB344" s="953"/>
      <c r="CC344" s="953"/>
      <c r="CD344" s="953"/>
      <c r="CE344" s="953"/>
      <c r="CF344" s="953"/>
      <c r="CG344" s="953"/>
      <c r="CH344" s="953"/>
      <c r="CI344" s="953"/>
      <c r="CJ344" s="953"/>
      <c r="CK344" s="953"/>
      <c r="CL344" s="953"/>
      <c r="CM344" s="953"/>
      <c r="CN344" s="953"/>
      <c r="CO344" s="953"/>
      <c r="CP344" s="953"/>
      <c r="CQ344" s="953"/>
      <c r="CR344" s="953"/>
      <c r="CS344" s="953"/>
    </row>
    <row r="345" spans="1:97" s="968" customFormat="1" ht="12.75">
      <c r="A345" s="72" t="s">
        <v>942</v>
      </c>
      <c r="B345" s="82">
        <v>34547</v>
      </c>
      <c r="C345" s="82">
        <v>34547</v>
      </c>
      <c r="D345" s="82">
        <v>8163</v>
      </c>
      <c r="E345" s="426">
        <v>23.628679769589255</v>
      </c>
      <c r="F345" s="82">
        <v>0</v>
      </c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953"/>
      <c r="AF345" s="953"/>
      <c r="AG345" s="953"/>
      <c r="AH345" s="953"/>
      <c r="AI345" s="953"/>
      <c r="AJ345" s="953"/>
      <c r="AK345" s="953"/>
      <c r="AL345" s="953"/>
      <c r="AM345" s="953"/>
      <c r="AN345" s="953"/>
      <c r="AO345" s="953"/>
      <c r="AP345" s="953"/>
      <c r="AQ345" s="953"/>
      <c r="AR345" s="953"/>
      <c r="AS345" s="953"/>
      <c r="AT345" s="953"/>
      <c r="AU345" s="953"/>
      <c r="AV345" s="953"/>
      <c r="AW345" s="953"/>
      <c r="AX345" s="953"/>
      <c r="AY345" s="953"/>
      <c r="AZ345" s="953"/>
      <c r="BA345" s="953"/>
      <c r="BB345" s="953"/>
      <c r="BC345" s="953"/>
      <c r="BD345" s="953"/>
      <c r="BE345" s="953"/>
      <c r="BF345" s="953"/>
      <c r="BG345" s="953"/>
      <c r="BH345" s="953"/>
      <c r="BI345" s="953"/>
      <c r="BJ345" s="953"/>
      <c r="BK345" s="953"/>
      <c r="BL345" s="953"/>
      <c r="BM345" s="953"/>
      <c r="BN345" s="953"/>
      <c r="BO345" s="953"/>
      <c r="BP345" s="953"/>
      <c r="BQ345" s="953"/>
      <c r="BR345" s="953"/>
      <c r="BS345" s="953"/>
      <c r="BT345" s="953"/>
      <c r="BU345" s="953"/>
      <c r="BV345" s="953"/>
      <c r="BW345" s="953"/>
      <c r="BX345" s="953"/>
      <c r="BY345" s="953"/>
      <c r="BZ345" s="953"/>
      <c r="CA345" s="953"/>
      <c r="CB345" s="953"/>
      <c r="CC345" s="953"/>
      <c r="CD345" s="953"/>
      <c r="CE345" s="953"/>
      <c r="CF345" s="953"/>
      <c r="CG345" s="953"/>
      <c r="CH345" s="953"/>
      <c r="CI345" s="953"/>
      <c r="CJ345" s="953"/>
      <c r="CK345" s="953"/>
      <c r="CL345" s="953"/>
      <c r="CM345" s="953"/>
      <c r="CN345" s="953"/>
      <c r="CO345" s="953"/>
      <c r="CP345" s="953"/>
      <c r="CQ345" s="953"/>
      <c r="CR345" s="953"/>
      <c r="CS345" s="953"/>
    </row>
    <row r="346" spans="1:97" s="969" customFormat="1" ht="12.75">
      <c r="A346" s="72" t="s">
        <v>943</v>
      </c>
      <c r="B346" s="82">
        <v>25928</v>
      </c>
      <c r="C346" s="82">
        <v>25928</v>
      </c>
      <c r="D346" s="82">
        <v>0</v>
      </c>
      <c r="E346" s="426">
        <v>0</v>
      </c>
      <c r="F346" s="82">
        <v>0</v>
      </c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953"/>
      <c r="AF346" s="953"/>
      <c r="AG346" s="953"/>
      <c r="AH346" s="953"/>
      <c r="AI346" s="953"/>
      <c r="AJ346" s="953"/>
      <c r="AK346" s="953"/>
      <c r="AL346" s="953"/>
      <c r="AM346" s="953"/>
      <c r="AN346" s="953"/>
      <c r="AO346" s="953"/>
      <c r="AP346" s="953"/>
      <c r="AQ346" s="953"/>
      <c r="AR346" s="953"/>
      <c r="AS346" s="953"/>
      <c r="AT346" s="953"/>
      <c r="AU346" s="953"/>
      <c r="AV346" s="953"/>
      <c r="AW346" s="953"/>
      <c r="AX346" s="953"/>
      <c r="AY346" s="953"/>
      <c r="AZ346" s="953"/>
      <c r="BA346" s="953"/>
      <c r="BB346" s="953"/>
      <c r="BC346" s="953"/>
      <c r="BD346" s="953"/>
      <c r="BE346" s="953"/>
      <c r="BF346" s="953"/>
      <c r="BG346" s="953"/>
      <c r="BH346" s="953"/>
      <c r="BI346" s="953"/>
      <c r="BJ346" s="953"/>
      <c r="BK346" s="953"/>
      <c r="BL346" s="953"/>
      <c r="BM346" s="953"/>
      <c r="BN346" s="953"/>
      <c r="BO346" s="953"/>
      <c r="BP346" s="953"/>
      <c r="BQ346" s="953"/>
      <c r="BR346" s="953"/>
      <c r="BS346" s="953"/>
      <c r="BT346" s="953"/>
      <c r="BU346" s="953"/>
      <c r="BV346" s="953"/>
      <c r="BW346" s="953"/>
      <c r="BX346" s="953"/>
      <c r="BY346" s="953"/>
      <c r="BZ346" s="953"/>
      <c r="CA346" s="953"/>
      <c r="CB346" s="953"/>
      <c r="CC346" s="953"/>
      <c r="CD346" s="953"/>
      <c r="CE346" s="953"/>
      <c r="CF346" s="953"/>
      <c r="CG346" s="953"/>
      <c r="CH346" s="953"/>
      <c r="CI346" s="953"/>
      <c r="CJ346" s="953"/>
      <c r="CK346" s="953"/>
      <c r="CL346" s="953"/>
      <c r="CM346" s="953"/>
      <c r="CN346" s="953"/>
      <c r="CO346" s="953"/>
      <c r="CP346" s="953"/>
      <c r="CQ346" s="953"/>
      <c r="CR346" s="953"/>
      <c r="CS346" s="953"/>
    </row>
    <row r="347" spans="1:97" s="969" customFormat="1" ht="12.75">
      <c r="A347" s="72" t="s">
        <v>944</v>
      </c>
      <c r="B347" s="82">
        <v>25928</v>
      </c>
      <c r="C347" s="82">
        <v>25928</v>
      </c>
      <c r="D347" s="82">
        <v>0</v>
      </c>
      <c r="E347" s="426">
        <v>0</v>
      </c>
      <c r="F347" s="82">
        <v>0</v>
      </c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953"/>
      <c r="AF347" s="953"/>
      <c r="AG347" s="953"/>
      <c r="AH347" s="953"/>
      <c r="AI347" s="953"/>
      <c r="AJ347" s="953"/>
      <c r="AK347" s="953"/>
      <c r="AL347" s="953"/>
      <c r="AM347" s="953"/>
      <c r="AN347" s="953"/>
      <c r="AO347" s="953"/>
      <c r="AP347" s="953"/>
      <c r="AQ347" s="953"/>
      <c r="AR347" s="953"/>
      <c r="AS347" s="953"/>
      <c r="AT347" s="953"/>
      <c r="AU347" s="953"/>
      <c r="AV347" s="953"/>
      <c r="AW347" s="953"/>
      <c r="AX347" s="953"/>
      <c r="AY347" s="953"/>
      <c r="AZ347" s="953"/>
      <c r="BA347" s="953"/>
      <c r="BB347" s="953"/>
      <c r="BC347" s="953"/>
      <c r="BD347" s="953"/>
      <c r="BE347" s="953"/>
      <c r="BF347" s="953"/>
      <c r="BG347" s="953"/>
      <c r="BH347" s="953"/>
      <c r="BI347" s="953"/>
      <c r="BJ347" s="953"/>
      <c r="BK347" s="953"/>
      <c r="BL347" s="953"/>
      <c r="BM347" s="953"/>
      <c r="BN347" s="953"/>
      <c r="BO347" s="953"/>
      <c r="BP347" s="953"/>
      <c r="BQ347" s="953"/>
      <c r="BR347" s="953"/>
      <c r="BS347" s="953"/>
      <c r="BT347" s="953"/>
      <c r="BU347" s="953"/>
      <c r="BV347" s="953"/>
      <c r="BW347" s="953"/>
      <c r="BX347" s="953"/>
      <c r="BY347" s="953"/>
      <c r="BZ347" s="953"/>
      <c r="CA347" s="953"/>
      <c r="CB347" s="953"/>
      <c r="CC347" s="953"/>
      <c r="CD347" s="953"/>
      <c r="CE347" s="953"/>
      <c r="CF347" s="953"/>
      <c r="CG347" s="953"/>
      <c r="CH347" s="953"/>
      <c r="CI347" s="953"/>
      <c r="CJ347" s="953"/>
      <c r="CK347" s="953"/>
      <c r="CL347" s="953"/>
      <c r="CM347" s="953"/>
      <c r="CN347" s="953"/>
      <c r="CO347" s="953"/>
      <c r="CP347" s="953"/>
      <c r="CQ347" s="953"/>
      <c r="CR347" s="953"/>
      <c r="CS347" s="953"/>
    </row>
    <row r="348" spans="1:97" s="972" customFormat="1" ht="12.75">
      <c r="A348" s="69" t="s">
        <v>949</v>
      </c>
      <c r="B348" s="82">
        <v>8619</v>
      </c>
      <c r="C348" s="82">
        <v>8619</v>
      </c>
      <c r="D348" s="82">
        <v>8163</v>
      </c>
      <c r="E348" s="426">
        <v>94.7093630351549</v>
      </c>
      <c r="F348" s="82">
        <v>0</v>
      </c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971"/>
      <c r="AF348" s="971"/>
      <c r="AG348" s="971"/>
      <c r="AH348" s="971"/>
      <c r="AI348" s="971"/>
      <c r="AJ348" s="971"/>
      <c r="AK348" s="971"/>
      <c r="AL348" s="971"/>
      <c r="AM348" s="971"/>
      <c r="AN348" s="971"/>
      <c r="AO348" s="971"/>
      <c r="AP348" s="971"/>
      <c r="AQ348" s="971"/>
      <c r="AR348" s="971"/>
      <c r="AS348" s="971"/>
      <c r="AT348" s="971"/>
      <c r="AU348" s="971"/>
      <c r="AV348" s="971"/>
      <c r="AW348" s="971"/>
      <c r="AX348" s="971"/>
      <c r="AY348" s="971"/>
      <c r="AZ348" s="971"/>
      <c r="BA348" s="971"/>
      <c r="BB348" s="971"/>
      <c r="BC348" s="971"/>
      <c r="BD348" s="971"/>
      <c r="BE348" s="971"/>
      <c r="BF348" s="971"/>
      <c r="BG348" s="971"/>
      <c r="BH348" s="971"/>
      <c r="BI348" s="971"/>
      <c r="BJ348" s="971"/>
      <c r="BK348" s="971"/>
      <c r="BL348" s="971"/>
      <c r="BM348" s="971"/>
      <c r="BN348" s="971"/>
      <c r="BO348" s="971"/>
      <c r="BP348" s="971"/>
      <c r="BQ348" s="971"/>
      <c r="BR348" s="971"/>
      <c r="BS348" s="971"/>
      <c r="BT348" s="971"/>
      <c r="BU348" s="971"/>
      <c r="BV348" s="971"/>
      <c r="BW348" s="971"/>
      <c r="BX348" s="971"/>
      <c r="BY348" s="971"/>
      <c r="BZ348" s="971"/>
      <c r="CA348" s="971"/>
      <c r="CB348" s="971"/>
      <c r="CC348" s="971"/>
      <c r="CD348" s="971"/>
      <c r="CE348" s="971"/>
      <c r="CF348" s="971"/>
      <c r="CG348" s="971"/>
      <c r="CH348" s="971"/>
      <c r="CI348" s="971"/>
      <c r="CJ348" s="971"/>
      <c r="CK348" s="971"/>
      <c r="CL348" s="971"/>
      <c r="CM348" s="971"/>
      <c r="CN348" s="971"/>
      <c r="CO348" s="971"/>
      <c r="CP348" s="971"/>
      <c r="CQ348" s="971"/>
      <c r="CR348" s="971"/>
      <c r="CS348" s="971"/>
    </row>
    <row r="349" spans="1:97" s="972" customFormat="1" ht="12.75">
      <c r="A349" s="69" t="s">
        <v>950</v>
      </c>
      <c r="B349" s="82">
        <v>8619</v>
      </c>
      <c r="C349" s="82">
        <v>8619</v>
      </c>
      <c r="D349" s="82">
        <v>8163</v>
      </c>
      <c r="E349" s="426">
        <v>94.7093630351549</v>
      </c>
      <c r="F349" s="82">
        <v>0</v>
      </c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971"/>
      <c r="AF349" s="971"/>
      <c r="AG349" s="971"/>
      <c r="AH349" s="971"/>
      <c r="AI349" s="971"/>
      <c r="AJ349" s="971"/>
      <c r="AK349" s="971"/>
      <c r="AL349" s="971"/>
      <c r="AM349" s="971"/>
      <c r="AN349" s="971"/>
      <c r="AO349" s="971"/>
      <c r="AP349" s="971"/>
      <c r="AQ349" s="971"/>
      <c r="AR349" s="971"/>
      <c r="AS349" s="971"/>
      <c r="AT349" s="971"/>
      <c r="AU349" s="971"/>
      <c r="AV349" s="971"/>
      <c r="AW349" s="971"/>
      <c r="AX349" s="971"/>
      <c r="AY349" s="971"/>
      <c r="AZ349" s="971"/>
      <c r="BA349" s="971"/>
      <c r="BB349" s="971"/>
      <c r="BC349" s="971"/>
      <c r="BD349" s="971"/>
      <c r="BE349" s="971"/>
      <c r="BF349" s="971"/>
      <c r="BG349" s="971"/>
      <c r="BH349" s="971"/>
      <c r="BI349" s="971"/>
      <c r="BJ349" s="971"/>
      <c r="BK349" s="971"/>
      <c r="BL349" s="971"/>
      <c r="BM349" s="971"/>
      <c r="BN349" s="971"/>
      <c r="BO349" s="971"/>
      <c r="BP349" s="971"/>
      <c r="BQ349" s="971"/>
      <c r="BR349" s="971"/>
      <c r="BS349" s="971"/>
      <c r="BT349" s="971"/>
      <c r="BU349" s="971"/>
      <c r="BV349" s="971"/>
      <c r="BW349" s="971"/>
      <c r="BX349" s="971"/>
      <c r="BY349" s="971"/>
      <c r="BZ349" s="971"/>
      <c r="CA349" s="971"/>
      <c r="CB349" s="971"/>
      <c r="CC349" s="971"/>
      <c r="CD349" s="971"/>
      <c r="CE349" s="971"/>
      <c r="CF349" s="971"/>
      <c r="CG349" s="971"/>
      <c r="CH349" s="971"/>
      <c r="CI349" s="971"/>
      <c r="CJ349" s="971"/>
      <c r="CK349" s="971"/>
      <c r="CL349" s="971"/>
      <c r="CM349" s="971"/>
      <c r="CN349" s="971"/>
      <c r="CO349" s="971"/>
      <c r="CP349" s="971"/>
      <c r="CQ349" s="971"/>
      <c r="CR349" s="971"/>
      <c r="CS349" s="971"/>
    </row>
    <row r="350" spans="1:6" ht="25.5">
      <c r="A350" s="188" t="s">
        <v>980</v>
      </c>
      <c r="B350" s="24"/>
      <c r="C350" s="24"/>
      <c r="D350" s="24"/>
      <c r="E350" s="967"/>
      <c r="F350" s="82"/>
    </row>
    <row r="351" spans="1:97" s="954" customFormat="1" ht="12.75">
      <c r="A351" s="73" t="s">
        <v>961</v>
      </c>
      <c r="B351" s="82"/>
      <c r="C351" s="82"/>
      <c r="D351" s="82"/>
      <c r="E351" s="426"/>
      <c r="F351" s="82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953"/>
      <c r="AF351" s="953"/>
      <c r="AG351" s="953"/>
      <c r="AH351" s="953"/>
      <c r="AI351" s="953"/>
      <c r="AJ351" s="953"/>
      <c r="AK351" s="953"/>
      <c r="AL351" s="953"/>
      <c r="AM351" s="953"/>
      <c r="AN351" s="953"/>
      <c r="AO351" s="953"/>
      <c r="AP351" s="953"/>
      <c r="AQ351" s="953"/>
      <c r="AR351" s="953"/>
      <c r="AS351" s="953"/>
      <c r="AT351" s="953"/>
      <c r="AU351" s="953"/>
      <c r="AV351" s="953"/>
      <c r="AW351" s="953"/>
      <c r="AX351" s="953"/>
      <c r="AY351" s="953"/>
      <c r="AZ351" s="953"/>
      <c r="BA351" s="953"/>
      <c r="BB351" s="953"/>
      <c r="BC351" s="953"/>
      <c r="BD351" s="953"/>
      <c r="BE351" s="953"/>
      <c r="BF351" s="953"/>
      <c r="BG351" s="953"/>
      <c r="BH351" s="953"/>
      <c r="BI351" s="953"/>
      <c r="BJ351" s="953"/>
      <c r="BK351" s="953"/>
      <c r="BL351" s="953"/>
      <c r="BM351" s="953"/>
      <c r="BN351" s="953"/>
      <c r="BO351" s="953"/>
      <c r="BP351" s="953"/>
      <c r="BQ351" s="953"/>
      <c r="BR351" s="953"/>
      <c r="BS351" s="953"/>
      <c r="BT351" s="953"/>
      <c r="BU351" s="953"/>
      <c r="BV351" s="953"/>
      <c r="BW351" s="953"/>
      <c r="BX351" s="953"/>
      <c r="BY351" s="953"/>
      <c r="BZ351" s="953"/>
      <c r="CA351" s="953"/>
      <c r="CB351" s="953"/>
      <c r="CC351" s="953"/>
      <c r="CD351" s="953"/>
      <c r="CE351" s="953"/>
      <c r="CF351" s="953"/>
      <c r="CG351" s="953"/>
      <c r="CH351" s="953"/>
      <c r="CI351" s="953"/>
      <c r="CJ351" s="953"/>
      <c r="CK351" s="953"/>
      <c r="CL351" s="953"/>
      <c r="CM351" s="953"/>
      <c r="CN351" s="953"/>
      <c r="CO351" s="953"/>
      <c r="CP351" s="953"/>
      <c r="CQ351" s="953"/>
      <c r="CR351" s="953"/>
      <c r="CS351" s="953"/>
    </row>
    <row r="352" spans="1:97" s="968" customFormat="1" ht="12.75">
      <c r="A352" s="72" t="s">
        <v>938</v>
      </c>
      <c r="B352" s="82">
        <v>2785051</v>
      </c>
      <c r="C352" s="82">
        <v>676742</v>
      </c>
      <c r="D352" s="82">
        <v>286978</v>
      </c>
      <c r="E352" s="426">
        <v>10.304227822039884</v>
      </c>
      <c r="F352" s="82">
        <v>0</v>
      </c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953"/>
      <c r="AF352" s="953"/>
      <c r="AG352" s="953"/>
      <c r="AH352" s="953"/>
      <c r="AI352" s="953"/>
      <c r="AJ352" s="953"/>
      <c r="AK352" s="953"/>
      <c r="AL352" s="953"/>
      <c r="AM352" s="953"/>
      <c r="AN352" s="953"/>
      <c r="AO352" s="953"/>
      <c r="AP352" s="953"/>
      <c r="AQ352" s="953"/>
      <c r="AR352" s="953"/>
      <c r="AS352" s="953"/>
      <c r="AT352" s="953"/>
      <c r="AU352" s="953"/>
      <c r="AV352" s="953"/>
      <c r="AW352" s="953"/>
      <c r="AX352" s="953"/>
      <c r="AY352" s="953"/>
      <c r="AZ352" s="953"/>
      <c r="BA352" s="953"/>
      <c r="BB352" s="953"/>
      <c r="BC352" s="953"/>
      <c r="BD352" s="953"/>
      <c r="BE352" s="953"/>
      <c r="BF352" s="953"/>
      <c r="BG352" s="953"/>
      <c r="BH352" s="953"/>
      <c r="BI352" s="953"/>
      <c r="BJ352" s="953"/>
      <c r="BK352" s="953"/>
      <c r="BL352" s="953"/>
      <c r="BM352" s="953"/>
      <c r="BN352" s="953"/>
      <c r="BO352" s="953"/>
      <c r="BP352" s="953"/>
      <c r="BQ352" s="953"/>
      <c r="BR352" s="953"/>
      <c r="BS352" s="953"/>
      <c r="BT352" s="953"/>
      <c r="BU352" s="953"/>
      <c r="BV352" s="953"/>
      <c r="BW352" s="953"/>
      <c r="BX352" s="953"/>
      <c r="BY352" s="953"/>
      <c r="BZ352" s="953"/>
      <c r="CA352" s="953"/>
      <c r="CB352" s="953"/>
      <c r="CC352" s="953"/>
      <c r="CD352" s="953"/>
      <c r="CE352" s="953"/>
      <c r="CF352" s="953"/>
      <c r="CG352" s="953"/>
      <c r="CH352" s="953"/>
      <c r="CI352" s="953"/>
      <c r="CJ352" s="953"/>
      <c r="CK352" s="953"/>
      <c r="CL352" s="953"/>
      <c r="CM352" s="953"/>
      <c r="CN352" s="953"/>
      <c r="CO352" s="953"/>
      <c r="CP352" s="953"/>
      <c r="CQ352" s="953"/>
      <c r="CR352" s="953"/>
      <c r="CS352" s="953"/>
    </row>
    <row r="353" spans="1:97" s="968" customFormat="1" ht="12.75">
      <c r="A353" s="72" t="s">
        <v>939</v>
      </c>
      <c r="B353" s="82">
        <v>725109</v>
      </c>
      <c r="C353" s="82">
        <v>0</v>
      </c>
      <c r="D353" s="82">
        <v>0</v>
      </c>
      <c r="E353" s="426">
        <v>0</v>
      </c>
      <c r="F353" s="82">
        <v>0</v>
      </c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953"/>
      <c r="AF353" s="953"/>
      <c r="AG353" s="953"/>
      <c r="AH353" s="953"/>
      <c r="AI353" s="953"/>
      <c r="AJ353" s="953"/>
      <c r="AK353" s="953"/>
      <c r="AL353" s="953"/>
      <c r="AM353" s="953"/>
      <c r="AN353" s="953"/>
      <c r="AO353" s="953"/>
      <c r="AP353" s="953"/>
      <c r="AQ353" s="953"/>
      <c r="AR353" s="953"/>
      <c r="AS353" s="953"/>
      <c r="AT353" s="953"/>
      <c r="AU353" s="953"/>
      <c r="AV353" s="953"/>
      <c r="AW353" s="953"/>
      <c r="AX353" s="953"/>
      <c r="AY353" s="953"/>
      <c r="AZ353" s="953"/>
      <c r="BA353" s="953"/>
      <c r="BB353" s="953"/>
      <c r="BC353" s="953"/>
      <c r="BD353" s="953"/>
      <c r="BE353" s="953"/>
      <c r="BF353" s="953"/>
      <c r="BG353" s="953"/>
      <c r="BH353" s="953"/>
      <c r="BI353" s="953"/>
      <c r="BJ353" s="953"/>
      <c r="BK353" s="953"/>
      <c r="BL353" s="953"/>
      <c r="BM353" s="953"/>
      <c r="BN353" s="953"/>
      <c r="BO353" s="953"/>
      <c r="BP353" s="953"/>
      <c r="BQ353" s="953"/>
      <c r="BR353" s="953"/>
      <c r="BS353" s="953"/>
      <c r="BT353" s="953"/>
      <c r="BU353" s="953"/>
      <c r="BV353" s="953"/>
      <c r="BW353" s="953"/>
      <c r="BX353" s="953"/>
      <c r="BY353" s="953"/>
      <c r="BZ353" s="953"/>
      <c r="CA353" s="953"/>
      <c r="CB353" s="953"/>
      <c r="CC353" s="953"/>
      <c r="CD353" s="953"/>
      <c r="CE353" s="953"/>
      <c r="CF353" s="953"/>
      <c r="CG353" s="953"/>
      <c r="CH353" s="953"/>
      <c r="CI353" s="953"/>
      <c r="CJ353" s="953"/>
      <c r="CK353" s="953"/>
      <c r="CL353" s="953"/>
      <c r="CM353" s="953"/>
      <c r="CN353" s="953"/>
      <c r="CO353" s="953"/>
      <c r="CP353" s="953"/>
      <c r="CQ353" s="953"/>
      <c r="CR353" s="953"/>
      <c r="CS353" s="953"/>
    </row>
    <row r="354" spans="1:97" s="968" customFormat="1" ht="12.75">
      <c r="A354" s="72" t="s">
        <v>941</v>
      </c>
      <c r="B354" s="82">
        <v>2059942</v>
      </c>
      <c r="C354" s="82">
        <v>676742</v>
      </c>
      <c r="D354" s="82">
        <v>286978</v>
      </c>
      <c r="E354" s="426">
        <v>13.931363116048898</v>
      </c>
      <c r="F354" s="82">
        <v>0</v>
      </c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953"/>
      <c r="AF354" s="953"/>
      <c r="AG354" s="953"/>
      <c r="AH354" s="953"/>
      <c r="AI354" s="953"/>
      <c r="AJ354" s="953"/>
      <c r="AK354" s="953"/>
      <c r="AL354" s="953"/>
      <c r="AM354" s="953"/>
      <c r="AN354" s="953"/>
      <c r="AO354" s="953"/>
      <c r="AP354" s="953"/>
      <c r="AQ354" s="953"/>
      <c r="AR354" s="953"/>
      <c r="AS354" s="953"/>
      <c r="AT354" s="953"/>
      <c r="AU354" s="953"/>
      <c r="AV354" s="953"/>
      <c r="AW354" s="953"/>
      <c r="AX354" s="953"/>
      <c r="AY354" s="953"/>
      <c r="AZ354" s="953"/>
      <c r="BA354" s="953"/>
      <c r="BB354" s="953"/>
      <c r="BC354" s="953"/>
      <c r="BD354" s="953"/>
      <c r="BE354" s="953"/>
      <c r="BF354" s="953"/>
      <c r="BG354" s="953"/>
      <c r="BH354" s="953"/>
      <c r="BI354" s="953"/>
      <c r="BJ354" s="953"/>
      <c r="BK354" s="953"/>
      <c r="BL354" s="953"/>
      <c r="BM354" s="953"/>
      <c r="BN354" s="953"/>
      <c r="BO354" s="953"/>
      <c r="BP354" s="953"/>
      <c r="BQ354" s="953"/>
      <c r="BR354" s="953"/>
      <c r="BS354" s="953"/>
      <c r="BT354" s="953"/>
      <c r="BU354" s="953"/>
      <c r="BV354" s="953"/>
      <c r="BW354" s="953"/>
      <c r="BX354" s="953"/>
      <c r="BY354" s="953"/>
      <c r="BZ354" s="953"/>
      <c r="CA354" s="953"/>
      <c r="CB354" s="953"/>
      <c r="CC354" s="953"/>
      <c r="CD354" s="953"/>
      <c r="CE354" s="953"/>
      <c r="CF354" s="953"/>
      <c r="CG354" s="953"/>
      <c r="CH354" s="953"/>
      <c r="CI354" s="953"/>
      <c r="CJ354" s="953"/>
      <c r="CK354" s="953"/>
      <c r="CL354" s="953"/>
      <c r="CM354" s="953"/>
      <c r="CN354" s="953"/>
      <c r="CO354" s="953"/>
      <c r="CP354" s="953"/>
      <c r="CQ354" s="953"/>
      <c r="CR354" s="953"/>
      <c r="CS354" s="953"/>
    </row>
    <row r="355" spans="1:97" s="968" customFormat="1" ht="12.75">
      <c r="A355" s="72" t="s">
        <v>942</v>
      </c>
      <c r="B355" s="82">
        <v>2785051</v>
      </c>
      <c r="C355" s="82">
        <v>676742</v>
      </c>
      <c r="D355" s="82">
        <v>286978</v>
      </c>
      <c r="E355" s="426">
        <v>10.304227822039884</v>
      </c>
      <c r="F355" s="82">
        <v>0</v>
      </c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953"/>
      <c r="AF355" s="953"/>
      <c r="AG355" s="953"/>
      <c r="AH355" s="953"/>
      <c r="AI355" s="953"/>
      <c r="AJ355" s="953"/>
      <c r="AK355" s="953"/>
      <c r="AL355" s="953"/>
      <c r="AM355" s="953"/>
      <c r="AN355" s="953"/>
      <c r="AO355" s="953"/>
      <c r="AP355" s="953"/>
      <c r="AQ355" s="953"/>
      <c r="AR355" s="953"/>
      <c r="AS355" s="953"/>
      <c r="AT355" s="953"/>
      <c r="AU355" s="953"/>
      <c r="AV355" s="953"/>
      <c r="AW355" s="953"/>
      <c r="AX355" s="953"/>
      <c r="AY355" s="953"/>
      <c r="AZ355" s="953"/>
      <c r="BA355" s="953"/>
      <c r="BB355" s="953"/>
      <c r="BC355" s="953"/>
      <c r="BD355" s="953"/>
      <c r="BE355" s="953"/>
      <c r="BF355" s="953"/>
      <c r="BG355" s="953"/>
      <c r="BH355" s="953"/>
      <c r="BI355" s="953"/>
      <c r="BJ355" s="953"/>
      <c r="BK355" s="953"/>
      <c r="BL355" s="953"/>
      <c r="BM355" s="953"/>
      <c r="BN355" s="953"/>
      <c r="BO355" s="953"/>
      <c r="BP355" s="953"/>
      <c r="BQ355" s="953"/>
      <c r="BR355" s="953"/>
      <c r="BS355" s="953"/>
      <c r="BT355" s="953"/>
      <c r="BU355" s="953"/>
      <c r="BV355" s="953"/>
      <c r="BW355" s="953"/>
      <c r="BX355" s="953"/>
      <c r="BY355" s="953"/>
      <c r="BZ355" s="953"/>
      <c r="CA355" s="953"/>
      <c r="CB355" s="953"/>
      <c r="CC355" s="953"/>
      <c r="CD355" s="953"/>
      <c r="CE355" s="953"/>
      <c r="CF355" s="953"/>
      <c r="CG355" s="953"/>
      <c r="CH355" s="953"/>
      <c r="CI355" s="953"/>
      <c r="CJ355" s="953"/>
      <c r="CK355" s="953"/>
      <c r="CL355" s="953"/>
      <c r="CM355" s="953"/>
      <c r="CN355" s="953"/>
      <c r="CO355" s="953"/>
      <c r="CP355" s="953"/>
      <c r="CQ355" s="953"/>
      <c r="CR355" s="953"/>
      <c r="CS355" s="953"/>
    </row>
    <row r="356" spans="1:97" s="969" customFormat="1" ht="12.75">
      <c r="A356" s="72" t="s">
        <v>943</v>
      </c>
      <c r="B356" s="82">
        <v>2785051</v>
      </c>
      <c r="C356" s="82">
        <v>676742</v>
      </c>
      <c r="D356" s="82">
        <v>286978</v>
      </c>
      <c r="E356" s="426">
        <v>10.304227822039884</v>
      </c>
      <c r="F356" s="82">
        <v>0</v>
      </c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953"/>
      <c r="AF356" s="953"/>
      <c r="AG356" s="953"/>
      <c r="AH356" s="953"/>
      <c r="AI356" s="953"/>
      <c r="AJ356" s="953"/>
      <c r="AK356" s="953"/>
      <c r="AL356" s="953"/>
      <c r="AM356" s="953"/>
      <c r="AN356" s="953"/>
      <c r="AO356" s="953"/>
      <c r="AP356" s="953"/>
      <c r="AQ356" s="953"/>
      <c r="AR356" s="953"/>
      <c r="AS356" s="953"/>
      <c r="AT356" s="953"/>
      <c r="AU356" s="953"/>
      <c r="AV356" s="953"/>
      <c r="AW356" s="953"/>
      <c r="AX356" s="953"/>
      <c r="AY356" s="953"/>
      <c r="AZ356" s="953"/>
      <c r="BA356" s="953"/>
      <c r="BB356" s="953"/>
      <c r="BC356" s="953"/>
      <c r="BD356" s="953"/>
      <c r="BE356" s="953"/>
      <c r="BF356" s="953"/>
      <c r="BG356" s="953"/>
      <c r="BH356" s="953"/>
      <c r="BI356" s="953"/>
      <c r="BJ356" s="953"/>
      <c r="BK356" s="953"/>
      <c r="BL356" s="953"/>
      <c r="BM356" s="953"/>
      <c r="BN356" s="953"/>
      <c r="BO356" s="953"/>
      <c r="BP356" s="953"/>
      <c r="BQ356" s="953"/>
      <c r="BR356" s="953"/>
      <c r="BS356" s="953"/>
      <c r="BT356" s="953"/>
      <c r="BU356" s="953"/>
      <c r="BV356" s="953"/>
      <c r="BW356" s="953"/>
      <c r="BX356" s="953"/>
      <c r="BY356" s="953"/>
      <c r="BZ356" s="953"/>
      <c r="CA356" s="953"/>
      <c r="CB356" s="953"/>
      <c r="CC356" s="953"/>
      <c r="CD356" s="953"/>
      <c r="CE356" s="953"/>
      <c r="CF356" s="953"/>
      <c r="CG356" s="953"/>
      <c r="CH356" s="953"/>
      <c r="CI356" s="953"/>
      <c r="CJ356" s="953"/>
      <c r="CK356" s="953"/>
      <c r="CL356" s="953"/>
      <c r="CM356" s="953"/>
      <c r="CN356" s="953"/>
      <c r="CO356" s="953"/>
      <c r="CP356" s="953"/>
      <c r="CQ356" s="953"/>
      <c r="CR356" s="953"/>
      <c r="CS356" s="953"/>
    </row>
    <row r="357" spans="1:97" s="969" customFormat="1" ht="12.75">
      <c r="A357" s="72" t="s">
        <v>944</v>
      </c>
      <c r="B357" s="82">
        <v>2785051</v>
      </c>
      <c r="C357" s="82">
        <v>676742</v>
      </c>
      <c r="D357" s="82">
        <v>286978</v>
      </c>
      <c r="E357" s="426">
        <v>10.304227822039884</v>
      </c>
      <c r="F357" s="82">
        <v>0</v>
      </c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953"/>
      <c r="AF357" s="953"/>
      <c r="AG357" s="953"/>
      <c r="AH357" s="953"/>
      <c r="AI357" s="953"/>
      <c r="AJ357" s="953"/>
      <c r="AK357" s="953"/>
      <c r="AL357" s="953"/>
      <c r="AM357" s="953"/>
      <c r="AN357" s="953"/>
      <c r="AO357" s="953"/>
      <c r="AP357" s="953"/>
      <c r="AQ357" s="953"/>
      <c r="AR357" s="953"/>
      <c r="AS357" s="953"/>
      <c r="AT357" s="953"/>
      <c r="AU357" s="953"/>
      <c r="AV357" s="953"/>
      <c r="AW357" s="953"/>
      <c r="AX357" s="953"/>
      <c r="AY357" s="953"/>
      <c r="AZ357" s="953"/>
      <c r="BA357" s="953"/>
      <c r="BB357" s="953"/>
      <c r="BC357" s="953"/>
      <c r="BD357" s="953"/>
      <c r="BE357" s="953"/>
      <c r="BF357" s="953"/>
      <c r="BG357" s="953"/>
      <c r="BH357" s="953"/>
      <c r="BI357" s="953"/>
      <c r="BJ357" s="953"/>
      <c r="BK357" s="953"/>
      <c r="BL357" s="953"/>
      <c r="BM357" s="953"/>
      <c r="BN357" s="953"/>
      <c r="BO357" s="953"/>
      <c r="BP357" s="953"/>
      <c r="BQ357" s="953"/>
      <c r="BR357" s="953"/>
      <c r="BS357" s="953"/>
      <c r="BT357" s="953"/>
      <c r="BU357" s="953"/>
      <c r="BV357" s="953"/>
      <c r="BW357" s="953"/>
      <c r="BX357" s="953"/>
      <c r="BY357" s="953"/>
      <c r="BZ357" s="953"/>
      <c r="CA357" s="953"/>
      <c r="CB357" s="953"/>
      <c r="CC357" s="953"/>
      <c r="CD357" s="953"/>
      <c r="CE357" s="953"/>
      <c r="CF357" s="953"/>
      <c r="CG357" s="953"/>
      <c r="CH357" s="953"/>
      <c r="CI357" s="953"/>
      <c r="CJ357" s="953"/>
      <c r="CK357" s="953"/>
      <c r="CL357" s="953"/>
      <c r="CM357" s="953"/>
      <c r="CN357" s="953"/>
      <c r="CO357" s="953"/>
      <c r="CP357" s="953"/>
      <c r="CQ357" s="953"/>
      <c r="CR357" s="953"/>
      <c r="CS357" s="953"/>
    </row>
    <row r="358" spans="1:6" ht="12.75">
      <c r="A358" s="188" t="s">
        <v>981</v>
      </c>
      <c r="B358" s="24"/>
      <c r="C358" s="24"/>
      <c r="D358" s="24"/>
      <c r="E358" s="967"/>
      <c r="F358" s="82"/>
    </row>
    <row r="359" spans="1:97" s="954" customFormat="1" ht="12.75">
      <c r="A359" s="73" t="s">
        <v>982</v>
      </c>
      <c r="B359" s="24"/>
      <c r="C359" s="24"/>
      <c r="D359" s="24"/>
      <c r="E359" s="967"/>
      <c r="F359" s="82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953"/>
      <c r="AF359" s="953"/>
      <c r="AG359" s="953"/>
      <c r="AH359" s="953"/>
      <c r="AI359" s="953"/>
      <c r="AJ359" s="953"/>
      <c r="AK359" s="953"/>
      <c r="AL359" s="953"/>
      <c r="AM359" s="953"/>
      <c r="AN359" s="953"/>
      <c r="AO359" s="953"/>
      <c r="AP359" s="953"/>
      <c r="AQ359" s="953"/>
      <c r="AR359" s="953"/>
      <c r="AS359" s="953"/>
      <c r="AT359" s="953"/>
      <c r="AU359" s="953"/>
      <c r="AV359" s="953"/>
      <c r="AW359" s="953"/>
      <c r="AX359" s="953"/>
      <c r="AY359" s="953"/>
      <c r="AZ359" s="953"/>
      <c r="BA359" s="953"/>
      <c r="BB359" s="953"/>
      <c r="BC359" s="953"/>
      <c r="BD359" s="953"/>
      <c r="BE359" s="953"/>
      <c r="BF359" s="953"/>
      <c r="BG359" s="953"/>
      <c r="BH359" s="953"/>
      <c r="BI359" s="953"/>
      <c r="BJ359" s="953"/>
      <c r="BK359" s="953"/>
      <c r="BL359" s="953"/>
      <c r="BM359" s="953"/>
      <c r="BN359" s="953"/>
      <c r="BO359" s="953"/>
      <c r="BP359" s="953"/>
      <c r="BQ359" s="953"/>
      <c r="BR359" s="953"/>
      <c r="BS359" s="953"/>
      <c r="BT359" s="953"/>
      <c r="BU359" s="953"/>
      <c r="BV359" s="953"/>
      <c r="BW359" s="953"/>
      <c r="BX359" s="953"/>
      <c r="BY359" s="953"/>
      <c r="BZ359" s="953"/>
      <c r="CA359" s="953"/>
      <c r="CB359" s="953"/>
      <c r="CC359" s="953"/>
      <c r="CD359" s="953"/>
      <c r="CE359" s="953"/>
      <c r="CF359" s="953"/>
      <c r="CG359" s="953"/>
      <c r="CH359" s="953"/>
      <c r="CI359" s="953"/>
      <c r="CJ359" s="953"/>
      <c r="CK359" s="953"/>
      <c r="CL359" s="953"/>
      <c r="CM359" s="953"/>
      <c r="CN359" s="953"/>
      <c r="CO359" s="953"/>
      <c r="CP359" s="953"/>
      <c r="CQ359" s="953"/>
      <c r="CR359" s="953"/>
      <c r="CS359" s="953"/>
    </row>
    <row r="360" spans="1:97" s="973" customFormat="1" ht="12.75">
      <c r="A360" s="69" t="s">
        <v>938</v>
      </c>
      <c r="B360" s="82">
        <v>73150</v>
      </c>
      <c r="C360" s="82">
        <v>73150</v>
      </c>
      <c r="D360" s="82">
        <v>6650</v>
      </c>
      <c r="E360" s="426">
        <v>9.090909090909092</v>
      </c>
      <c r="F360" s="82">
        <v>0</v>
      </c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971"/>
      <c r="AF360" s="971"/>
      <c r="AG360" s="971"/>
      <c r="AH360" s="971"/>
      <c r="AI360" s="971"/>
      <c r="AJ360" s="971"/>
      <c r="AK360" s="971"/>
      <c r="AL360" s="971"/>
      <c r="AM360" s="971"/>
      <c r="AN360" s="971"/>
      <c r="AO360" s="971"/>
      <c r="AP360" s="971"/>
      <c r="AQ360" s="971"/>
      <c r="AR360" s="971"/>
      <c r="AS360" s="971"/>
      <c r="AT360" s="971"/>
      <c r="AU360" s="971"/>
      <c r="AV360" s="971"/>
      <c r="AW360" s="971"/>
      <c r="AX360" s="971"/>
      <c r="AY360" s="971"/>
      <c r="AZ360" s="971"/>
      <c r="BA360" s="971"/>
      <c r="BB360" s="971"/>
      <c r="BC360" s="971"/>
      <c r="BD360" s="971"/>
      <c r="BE360" s="971"/>
      <c r="BF360" s="971"/>
      <c r="BG360" s="971"/>
      <c r="BH360" s="971"/>
      <c r="BI360" s="971"/>
      <c r="BJ360" s="971"/>
      <c r="BK360" s="971"/>
      <c r="BL360" s="971"/>
      <c r="BM360" s="971"/>
      <c r="BN360" s="971"/>
      <c r="BO360" s="971"/>
      <c r="BP360" s="971"/>
      <c r="BQ360" s="971"/>
      <c r="BR360" s="971"/>
      <c r="BS360" s="971"/>
      <c r="BT360" s="971"/>
      <c r="BU360" s="971"/>
      <c r="BV360" s="971"/>
      <c r="BW360" s="971"/>
      <c r="BX360" s="971"/>
      <c r="BY360" s="971"/>
      <c r="BZ360" s="971"/>
      <c r="CA360" s="971"/>
      <c r="CB360" s="971"/>
      <c r="CC360" s="971"/>
      <c r="CD360" s="971"/>
      <c r="CE360" s="971"/>
      <c r="CF360" s="971"/>
      <c r="CG360" s="971"/>
      <c r="CH360" s="971"/>
      <c r="CI360" s="971"/>
      <c r="CJ360" s="971"/>
      <c r="CK360" s="971"/>
      <c r="CL360" s="971"/>
      <c r="CM360" s="971"/>
      <c r="CN360" s="971"/>
      <c r="CO360" s="971"/>
      <c r="CP360" s="971"/>
      <c r="CQ360" s="971"/>
      <c r="CR360" s="971"/>
      <c r="CS360" s="971"/>
    </row>
    <row r="361" spans="1:97" s="973" customFormat="1" ht="12.75">
      <c r="A361" s="69" t="s">
        <v>939</v>
      </c>
      <c r="B361" s="82">
        <v>6650</v>
      </c>
      <c r="C361" s="82">
        <v>6650</v>
      </c>
      <c r="D361" s="82">
        <v>6650</v>
      </c>
      <c r="E361" s="426">
        <v>100</v>
      </c>
      <c r="F361" s="82">
        <v>0</v>
      </c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971"/>
      <c r="AF361" s="971"/>
      <c r="AG361" s="971"/>
      <c r="AH361" s="971"/>
      <c r="AI361" s="971"/>
      <c r="AJ361" s="971"/>
      <c r="AK361" s="971"/>
      <c r="AL361" s="971"/>
      <c r="AM361" s="971"/>
      <c r="AN361" s="971"/>
      <c r="AO361" s="971"/>
      <c r="AP361" s="971"/>
      <c r="AQ361" s="971"/>
      <c r="AR361" s="971"/>
      <c r="AS361" s="971"/>
      <c r="AT361" s="971"/>
      <c r="AU361" s="971"/>
      <c r="AV361" s="971"/>
      <c r="AW361" s="971"/>
      <c r="AX361" s="971"/>
      <c r="AY361" s="971"/>
      <c r="AZ361" s="971"/>
      <c r="BA361" s="971"/>
      <c r="BB361" s="971"/>
      <c r="BC361" s="971"/>
      <c r="BD361" s="971"/>
      <c r="BE361" s="971"/>
      <c r="BF361" s="971"/>
      <c r="BG361" s="971"/>
      <c r="BH361" s="971"/>
      <c r="BI361" s="971"/>
      <c r="BJ361" s="971"/>
      <c r="BK361" s="971"/>
      <c r="BL361" s="971"/>
      <c r="BM361" s="971"/>
      <c r="BN361" s="971"/>
      <c r="BO361" s="971"/>
      <c r="BP361" s="971"/>
      <c r="BQ361" s="971"/>
      <c r="BR361" s="971"/>
      <c r="BS361" s="971"/>
      <c r="BT361" s="971"/>
      <c r="BU361" s="971"/>
      <c r="BV361" s="971"/>
      <c r="BW361" s="971"/>
      <c r="BX361" s="971"/>
      <c r="BY361" s="971"/>
      <c r="BZ361" s="971"/>
      <c r="CA361" s="971"/>
      <c r="CB361" s="971"/>
      <c r="CC361" s="971"/>
      <c r="CD361" s="971"/>
      <c r="CE361" s="971"/>
      <c r="CF361" s="971"/>
      <c r="CG361" s="971"/>
      <c r="CH361" s="971"/>
      <c r="CI361" s="971"/>
      <c r="CJ361" s="971"/>
      <c r="CK361" s="971"/>
      <c r="CL361" s="971"/>
      <c r="CM361" s="971"/>
      <c r="CN361" s="971"/>
      <c r="CO361" s="971"/>
      <c r="CP361" s="971"/>
      <c r="CQ361" s="971"/>
      <c r="CR361" s="971"/>
      <c r="CS361" s="971"/>
    </row>
    <row r="362" spans="1:97" s="968" customFormat="1" ht="12.75">
      <c r="A362" s="72" t="s">
        <v>941</v>
      </c>
      <c r="B362" s="82">
        <v>66500</v>
      </c>
      <c r="C362" s="82">
        <v>66500</v>
      </c>
      <c r="D362" s="82">
        <v>0</v>
      </c>
      <c r="E362" s="426">
        <v>0</v>
      </c>
      <c r="F362" s="82">
        <v>0</v>
      </c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953"/>
      <c r="AF362" s="953"/>
      <c r="AG362" s="953"/>
      <c r="AH362" s="953"/>
      <c r="AI362" s="953"/>
      <c r="AJ362" s="953"/>
      <c r="AK362" s="953"/>
      <c r="AL362" s="953"/>
      <c r="AM362" s="953"/>
      <c r="AN362" s="953"/>
      <c r="AO362" s="953"/>
      <c r="AP362" s="953"/>
      <c r="AQ362" s="953"/>
      <c r="AR362" s="953"/>
      <c r="AS362" s="953"/>
      <c r="AT362" s="953"/>
      <c r="AU362" s="953"/>
      <c r="AV362" s="953"/>
      <c r="AW362" s="953"/>
      <c r="AX362" s="953"/>
      <c r="AY362" s="953"/>
      <c r="AZ362" s="953"/>
      <c r="BA362" s="953"/>
      <c r="BB362" s="953"/>
      <c r="BC362" s="953"/>
      <c r="BD362" s="953"/>
      <c r="BE362" s="953"/>
      <c r="BF362" s="953"/>
      <c r="BG362" s="953"/>
      <c r="BH362" s="953"/>
      <c r="BI362" s="953"/>
      <c r="BJ362" s="953"/>
      <c r="BK362" s="953"/>
      <c r="BL362" s="953"/>
      <c r="BM362" s="953"/>
      <c r="BN362" s="953"/>
      <c r="BO362" s="953"/>
      <c r="BP362" s="953"/>
      <c r="BQ362" s="953"/>
      <c r="BR362" s="953"/>
      <c r="BS362" s="953"/>
      <c r="BT362" s="953"/>
      <c r="BU362" s="953"/>
      <c r="BV362" s="953"/>
      <c r="BW362" s="953"/>
      <c r="BX362" s="953"/>
      <c r="BY362" s="953"/>
      <c r="BZ362" s="953"/>
      <c r="CA362" s="953"/>
      <c r="CB362" s="953"/>
      <c r="CC362" s="953"/>
      <c r="CD362" s="953"/>
      <c r="CE362" s="953"/>
      <c r="CF362" s="953"/>
      <c r="CG362" s="953"/>
      <c r="CH362" s="953"/>
      <c r="CI362" s="953"/>
      <c r="CJ362" s="953"/>
      <c r="CK362" s="953"/>
      <c r="CL362" s="953"/>
      <c r="CM362" s="953"/>
      <c r="CN362" s="953"/>
      <c r="CO362" s="953"/>
      <c r="CP362" s="953"/>
      <c r="CQ362" s="953"/>
      <c r="CR362" s="953"/>
      <c r="CS362" s="953"/>
    </row>
    <row r="363" spans="1:97" s="973" customFormat="1" ht="12.75">
      <c r="A363" s="69" t="s">
        <v>942</v>
      </c>
      <c r="B363" s="82">
        <v>73150</v>
      </c>
      <c r="C363" s="82">
        <v>73150</v>
      </c>
      <c r="D363" s="82">
        <v>113</v>
      </c>
      <c r="E363" s="426">
        <v>0.1544771018455229</v>
      </c>
      <c r="F363" s="82">
        <v>0</v>
      </c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971"/>
      <c r="AF363" s="971"/>
      <c r="AG363" s="971"/>
      <c r="AH363" s="971"/>
      <c r="AI363" s="971"/>
      <c r="AJ363" s="971"/>
      <c r="AK363" s="971"/>
      <c r="AL363" s="971"/>
      <c r="AM363" s="971"/>
      <c r="AN363" s="971"/>
      <c r="AO363" s="971"/>
      <c r="AP363" s="971"/>
      <c r="AQ363" s="971"/>
      <c r="AR363" s="971"/>
      <c r="AS363" s="971"/>
      <c r="AT363" s="971"/>
      <c r="AU363" s="971"/>
      <c r="AV363" s="971"/>
      <c r="AW363" s="971"/>
      <c r="AX363" s="971"/>
      <c r="AY363" s="971"/>
      <c r="AZ363" s="971"/>
      <c r="BA363" s="971"/>
      <c r="BB363" s="971"/>
      <c r="BC363" s="971"/>
      <c r="BD363" s="971"/>
      <c r="BE363" s="971"/>
      <c r="BF363" s="971"/>
      <c r="BG363" s="971"/>
      <c r="BH363" s="971"/>
      <c r="BI363" s="971"/>
      <c r="BJ363" s="971"/>
      <c r="BK363" s="971"/>
      <c r="BL363" s="971"/>
      <c r="BM363" s="971"/>
      <c r="BN363" s="971"/>
      <c r="BO363" s="971"/>
      <c r="BP363" s="971"/>
      <c r="BQ363" s="971"/>
      <c r="BR363" s="971"/>
      <c r="BS363" s="971"/>
      <c r="BT363" s="971"/>
      <c r="BU363" s="971"/>
      <c r="BV363" s="971"/>
      <c r="BW363" s="971"/>
      <c r="BX363" s="971"/>
      <c r="BY363" s="971"/>
      <c r="BZ363" s="971"/>
      <c r="CA363" s="971"/>
      <c r="CB363" s="971"/>
      <c r="CC363" s="971"/>
      <c r="CD363" s="971"/>
      <c r="CE363" s="971"/>
      <c r="CF363" s="971"/>
      <c r="CG363" s="971"/>
      <c r="CH363" s="971"/>
      <c r="CI363" s="971"/>
      <c r="CJ363" s="971"/>
      <c r="CK363" s="971"/>
      <c r="CL363" s="971"/>
      <c r="CM363" s="971"/>
      <c r="CN363" s="971"/>
      <c r="CO363" s="971"/>
      <c r="CP363" s="971"/>
      <c r="CQ363" s="971"/>
      <c r="CR363" s="971"/>
      <c r="CS363" s="971"/>
    </row>
    <row r="364" spans="1:97" s="969" customFormat="1" ht="12.75">
      <c r="A364" s="72" t="s">
        <v>943</v>
      </c>
      <c r="B364" s="82">
        <v>66500</v>
      </c>
      <c r="C364" s="82">
        <v>66500</v>
      </c>
      <c r="D364" s="82">
        <v>0</v>
      </c>
      <c r="E364" s="426">
        <v>0</v>
      </c>
      <c r="F364" s="82">
        <v>0</v>
      </c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953"/>
      <c r="AF364" s="953"/>
      <c r="AG364" s="953"/>
      <c r="AH364" s="953"/>
      <c r="AI364" s="953"/>
      <c r="AJ364" s="953"/>
      <c r="AK364" s="953"/>
      <c r="AL364" s="953"/>
      <c r="AM364" s="953"/>
      <c r="AN364" s="953"/>
      <c r="AO364" s="953"/>
      <c r="AP364" s="953"/>
      <c r="AQ364" s="953"/>
      <c r="AR364" s="953"/>
      <c r="AS364" s="953"/>
      <c r="AT364" s="953"/>
      <c r="AU364" s="953"/>
      <c r="AV364" s="953"/>
      <c r="AW364" s="953"/>
      <c r="AX364" s="953"/>
      <c r="AY364" s="953"/>
      <c r="AZ364" s="953"/>
      <c r="BA364" s="953"/>
      <c r="BB364" s="953"/>
      <c r="BC364" s="953"/>
      <c r="BD364" s="953"/>
      <c r="BE364" s="953"/>
      <c r="BF364" s="953"/>
      <c r="BG364" s="953"/>
      <c r="BH364" s="953"/>
      <c r="BI364" s="953"/>
      <c r="BJ364" s="953"/>
      <c r="BK364" s="953"/>
      <c r="BL364" s="953"/>
      <c r="BM364" s="953"/>
      <c r="BN364" s="953"/>
      <c r="BO364" s="953"/>
      <c r="BP364" s="953"/>
      <c r="BQ364" s="953"/>
      <c r="BR364" s="953"/>
      <c r="BS364" s="953"/>
      <c r="BT364" s="953"/>
      <c r="BU364" s="953"/>
      <c r="BV364" s="953"/>
      <c r="BW364" s="953"/>
      <c r="BX364" s="953"/>
      <c r="BY364" s="953"/>
      <c r="BZ364" s="953"/>
      <c r="CA364" s="953"/>
      <c r="CB364" s="953"/>
      <c r="CC364" s="953"/>
      <c r="CD364" s="953"/>
      <c r="CE364" s="953"/>
      <c r="CF364" s="953"/>
      <c r="CG364" s="953"/>
      <c r="CH364" s="953"/>
      <c r="CI364" s="953"/>
      <c r="CJ364" s="953"/>
      <c r="CK364" s="953"/>
      <c r="CL364" s="953"/>
      <c r="CM364" s="953"/>
      <c r="CN364" s="953"/>
      <c r="CO364" s="953"/>
      <c r="CP364" s="953"/>
      <c r="CQ364" s="953"/>
      <c r="CR364" s="953"/>
      <c r="CS364" s="953"/>
    </row>
    <row r="365" spans="1:97" s="969" customFormat="1" ht="12.75">
      <c r="A365" s="72" t="s">
        <v>944</v>
      </c>
      <c r="B365" s="82">
        <v>66500</v>
      </c>
      <c r="C365" s="82">
        <v>66500</v>
      </c>
      <c r="D365" s="82">
        <v>0</v>
      </c>
      <c r="E365" s="426">
        <v>0</v>
      </c>
      <c r="F365" s="82">
        <v>0</v>
      </c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953"/>
      <c r="AF365" s="953"/>
      <c r="AG365" s="953"/>
      <c r="AH365" s="953"/>
      <c r="AI365" s="953"/>
      <c r="AJ365" s="953"/>
      <c r="AK365" s="953"/>
      <c r="AL365" s="953"/>
      <c r="AM365" s="953"/>
      <c r="AN365" s="953"/>
      <c r="AO365" s="953"/>
      <c r="AP365" s="953"/>
      <c r="AQ365" s="953"/>
      <c r="AR365" s="953"/>
      <c r="AS365" s="953"/>
      <c r="AT365" s="953"/>
      <c r="AU365" s="953"/>
      <c r="AV365" s="953"/>
      <c r="AW365" s="953"/>
      <c r="AX365" s="953"/>
      <c r="AY365" s="953"/>
      <c r="AZ365" s="953"/>
      <c r="BA365" s="953"/>
      <c r="BB365" s="953"/>
      <c r="BC365" s="953"/>
      <c r="BD365" s="953"/>
      <c r="BE365" s="953"/>
      <c r="BF365" s="953"/>
      <c r="BG365" s="953"/>
      <c r="BH365" s="953"/>
      <c r="BI365" s="953"/>
      <c r="BJ365" s="953"/>
      <c r="BK365" s="953"/>
      <c r="BL365" s="953"/>
      <c r="BM365" s="953"/>
      <c r="BN365" s="953"/>
      <c r="BO365" s="953"/>
      <c r="BP365" s="953"/>
      <c r="BQ365" s="953"/>
      <c r="BR365" s="953"/>
      <c r="BS365" s="953"/>
      <c r="BT365" s="953"/>
      <c r="BU365" s="953"/>
      <c r="BV365" s="953"/>
      <c r="BW365" s="953"/>
      <c r="BX365" s="953"/>
      <c r="BY365" s="953"/>
      <c r="BZ365" s="953"/>
      <c r="CA365" s="953"/>
      <c r="CB365" s="953"/>
      <c r="CC365" s="953"/>
      <c r="CD365" s="953"/>
      <c r="CE365" s="953"/>
      <c r="CF365" s="953"/>
      <c r="CG365" s="953"/>
      <c r="CH365" s="953"/>
      <c r="CI365" s="953"/>
      <c r="CJ365" s="953"/>
      <c r="CK365" s="953"/>
      <c r="CL365" s="953"/>
      <c r="CM365" s="953"/>
      <c r="CN365" s="953"/>
      <c r="CO365" s="953"/>
      <c r="CP365" s="953"/>
      <c r="CQ365" s="953"/>
      <c r="CR365" s="953"/>
      <c r="CS365" s="953"/>
    </row>
    <row r="366" spans="1:97" s="972" customFormat="1" ht="12.75">
      <c r="A366" s="69" t="s">
        <v>949</v>
      </c>
      <c r="B366" s="82">
        <v>6650</v>
      </c>
      <c r="C366" s="82">
        <v>6650</v>
      </c>
      <c r="D366" s="82">
        <v>113</v>
      </c>
      <c r="E366" s="426">
        <v>1.6992481203007517</v>
      </c>
      <c r="F366" s="82">
        <v>0</v>
      </c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971"/>
      <c r="AF366" s="971"/>
      <c r="AG366" s="971"/>
      <c r="AH366" s="971"/>
      <c r="AI366" s="971"/>
      <c r="AJ366" s="971"/>
      <c r="AK366" s="971"/>
      <c r="AL366" s="971"/>
      <c r="AM366" s="971"/>
      <c r="AN366" s="971"/>
      <c r="AO366" s="971"/>
      <c r="AP366" s="971"/>
      <c r="AQ366" s="971"/>
      <c r="AR366" s="971"/>
      <c r="AS366" s="971"/>
      <c r="AT366" s="971"/>
      <c r="AU366" s="971"/>
      <c r="AV366" s="971"/>
      <c r="AW366" s="971"/>
      <c r="AX366" s="971"/>
      <c r="AY366" s="971"/>
      <c r="AZ366" s="971"/>
      <c r="BA366" s="971"/>
      <c r="BB366" s="971"/>
      <c r="BC366" s="971"/>
      <c r="BD366" s="971"/>
      <c r="BE366" s="971"/>
      <c r="BF366" s="971"/>
      <c r="BG366" s="971"/>
      <c r="BH366" s="971"/>
      <c r="BI366" s="971"/>
      <c r="BJ366" s="971"/>
      <c r="BK366" s="971"/>
      <c r="BL366" s="971"/>
      <c r="BM366" s="971"/>
      <c r="BN366" s="971"/>
      <c r="BO366" s="971"/>
      <c r="BP366" s="971"/>
      <c r="BQ366" s="971"/>
      <c r="BR366" s="971"/>
      <c r="BS366" s="971"/>
      <c r="BT366" s="971"/>
      <c r="BU366" s="971"/>
      <c r="BV366" s="971"/>
      <c r="BW366" s="971"/>
      <c r="BX366" s="971"/>
      <c r="BY366" s="971"/>
      <c r="BZ366" s="971"/>
      <c r="CA366" s="971"/>
      <c r="CB366" s="971"/>
      <c r="CC366" s="971"/>
      <c r="CD366" s="971"/>
      <c r="CE366" s="971"/>
      <c r="CF366" s="971"/>
      <c r="CG366" s="971"/>
      <c r="CH366" s="971"/>
      <c r="CI366" s="971"/>
      <c r="CJ366" s="971"/>
      <c r="CK366" s="971"/>
      <c r="CL366" s="971"/>
      <c r="CM366" s="971"/>
      <c r="CN366" s="971"/>
      <c r="CO366" s="971"/>
      <c r="CP366" s="971"/>
      <c r="CQ366" s="971"/>
      <c r="CR366" s="971"/>
      <c r="CS366" s="971"/>
    </row>
    <row r="367" spans="1:97" s="972" customFormat="1" ht="12.75">
      <c r="A367" s="69" t="s">
        <v>950</v>
      </c>
      <c r="B367" s="82">
        <v>6650</v>
      </c>
      <c r="C367" s="82">
        <v>6650</v>
      </c>
      <c r="D367" s="82">
        <v>113</v>
      </c>
      <c r="E367" s="426">
        <v>1.6992481203007517</v>
      </c>
      <c r="F367" s="82">
        <v>0</v>
      </c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971"/>
      <c r="AF367" s="971"/>
      <c r="AG367" s="971"/>
      <c r="AH367" s="971"/>
      <c r="AI367" s="971"/>
      <c r="AJ367" s="971"/>
      <c r="AK367" s="971"/>
      <c r="AL367" s="971"/>
      <c r="AM367" s="971"/>
      <c r="AN367" s="971"/>
      <c r="AO367" s="971"/>
      <c r="AP367" s="971"/>
      <c r="AQ367" s="971"/>
      <c r="AR367" s="971"/>
      <c r="AS367" s="971"/>
      <c r="AT367" s="971"/>
      <c r="AU367" s="971"/>
      <c r="AV367" s="971"/>
      <c r="AW367" s="971"/>
      <c r="AX367" s="971"/>
      <c r="AY367" s="971"/>
      <c r="AZ367" s="971"/>
      <c r="BA367" s="971"/>
      <c r="BB367" s="971"/>
      <c r="BC367" s="971"/>
      <c r="BD367" s="971"/>
      <c r="BE367" s="971"/>
      <c r="BF367" s="971"/>
      <c r="BG367" s="971"/>
      <c r="BH367" s="971"/>
      <c r="BI367" s="971"/>
      <c r="BJ367" s="971"/>
      <c r="BK367" s="971"/>
      <c r="BL367" s="971"/>
      <c r="BM367" s="971"/>
      <c r="BN367" s="971"/>
      <c r="BO367" s="971"/>
      <c r="BP367" s="971"/>
      <c r="BQ367" s="971"/>
      <c r="BR367" s="971"/>
      <c r="BS367" s="971"/>
      <c r="BT367" s="971"/>
      <c r="BU367" s="971"/>
      <c r="BV367" s="971"/>
      <c r="BW367" s="971"/>
      <c r="BX367" s="971"/>
      <c r="BY367" s="971"/>
      <c r="BZ367" s="971"/>
      <c r="CA367" s="971"/>
      <c r="CB367" s="971"/>
      <c r="CC367" s="971"/>
      <c r="CD367" s="971"/>
      <c r="CE367" s="971"/>
      <c r="CF367" s="971"/>
      <c r="CG367" s="971"/>
      <c r="CH367" s="971"/>
      <c r="CI367" s="971"/>
      <c r="CJ367" s="971"/>
      <c r="CK367" s="971"/>
      <c r="CL367" s="971"/>
      <c r="CM367" s="971"/>
      <c r="CN367" s="971"/>
      <c r="CO367" s="971"/>
      <c r="CP367" s="971"/>
      <c r="CQ367" s="971"/>
      <c r="CR367" s="971"/>
      <c r="CS367" s="971"/>
    </row>
    <row r="368" spans="1:97" s="954" customFormat="1" ht="25.5">
      <c r="A368" s="423" t="s">
        <v>957</v>
      </c>
      <c r="B368" s="24"/>
      <c r="C368" s="24"/>
      <c r="D368" s="24"/>
      <c r="E368" s="967"/>
      <c r="F368" s="82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953"/>
      <c r="AF368" s="953"/>
      <c r="AG368" s="953"/>
      <c r="AH368" s="953"/>
      <c r="AI368" s="953"/>
      <c r="AJ368" s="953"/>
      <c r="AK368" s="953"/>
      <c r="AL368" s="953"/>
      <c r="AM368" s="953"/>
      <c r="AN368" s="953"/>
      <c r="AO368" s="953"/>
      <c r="AP368" s="953"/>
      <c r="AQ368" s="953"/>
      <c r="AR368" s="953"/>
      <c r="AS368" s="953"/>
      <c r="AT368" s="953"/>
      <c r="AU368" s="953"/>
      <c r="AV368" s="953"/>
      <c r="AW368" s="953"/>
      <c r="AX368" s="953"/>
      <c r="AY368" s="953"/>
      <c r="AZ368" s="953"/>
      <c r="BA368" s="953"/>
      <c r="BB368" s="953"/>
      <c r="BC368" s="953"/>
      <c r="BD368" s="953"/>
      <c r="BE368" s="953"/>
      <c r="BF368" s="953"/>
      <c r="BG368" s="953"/>
      <c r="BH368" s="953"/>
      <c r="BI368" s="953"/>
      <c r="BJ368" s="953"/>
      <c r="BK368" s="953"/>
      <c r="BL368" s="953"/>
      <c r="BM368" s="953"/>
      <c r="BN368" s="953"/>
      <c r="BO368" s="953"/>
      <c r="BP368" s="953"/>
      <c r="BQ368" s="953"/>
      <c r="BR368" s="953"/>
      <c r="BS368" s="953"/>
      <c r="BT368" s="953"/>
      <c r="BU368" s="953"/>
      <c r="BV368" s="953"/>
      <c r="BW368" s="953"/>
      <c r="BX368" s="953"/>
      <c r="BY368" s="953"/>
      <c r="BZ368" s="953"/>
      <c r="CA368" s="953"/>
      <c r="CB368" s="953"/>
      <c r="CC368" s="953"/>
      <c r="CD368" s="953"/>
      <c r="CE368" s="953"/>
      <c r="CF368" s="953"/>
      <c r="CG368" s="953"/>
      <c r="CH368" s="953"/>
      <c r="CI368" s="953"/>
      <c r="CJ368" s="953"/>
      <c r="CK368" s="953"/>
      <c r="CL368" s="953"/>
      <c r="CM368" s="953"/>
      <c r="CN368" s="953"/>
      <c r="CO368" s="953"/>
      <c r="CP368" s="953"/>
      <c r="CQ368" s="953"/>
      <c r="CR368" s="953"/>
      <c r="CS368" s="953"/>
    </row>
    <row r="369" spans="1:97" s="973" customFormat="1" ht="12.75">
      <c r="A369" s="69" t="s">
        <v>938</v>
      </c>
      <c r="B369" s="82">
        <v>200000</v>
      </c>
      <c r="C369" s="82">
        <v>121620</v>
      </c>
      <c r="D369" s="82">
        <v>121620</v>
      </c>
      <c r="E369" s="426">
        <v>60.81</v>
      </c>
      <c r="F369" s="82">
        <v>39842</v>
      </c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971"/>
      <c r="AF369" s="971"/>
      <c r="AG369" s="971"/>
      <c r="AH369" s="971"/>
      <c r="AI369" s="971"/>
      <c r="AJ369" s="971"/>
      <c r="AK369" s="971"/>
      <c r="AL369" s="971"/>
      <c r="AM369" s="971"/>
      <c r="AN369" s="971"/>
      <c r="AO369" s="971"/>
      <c r="AP369" s="971"/>
      <c r="AQ369" s="971"/>
      <c r="AR369" s="971"/>
      <c r="AS369" s="971"/>
      <c r="AT369" s="971"/>
      <c r="AU369" s="971"/>
      <c r="AV369" s="971"/>
      <c r="AW369" s="971"/>
      <c r="AX369" s="971"/>
      <c r="AY369" s="971"/>
      <c r="AZ369" s="971"/>
      <c r="BA369" s="971"/>
      <c r="BB369" s="971"/>
      <c r="BC369" s="971"/>
      <c r="BD369" s="971"/>
      <c r="BE369" s="971"/>
      <c r="BF369" s="971"/>
      <c r="BG369" s="971"/>
      <c r="BH369" s="971"/>
      <c r="BI369" s="971"/>
      <c r="BJ369" s="971"/>
      <c r="BK369" s="971"/>
      <c r="BL369" s="971"/>
      <c r="BM369" s="971"/>
      <c r="BN369" s="971"/>
      <c r="BO369" s="971"/>
      <c r="BP369" s="971"/>
      <c r="BQ369" s="971"/>
      <c r="BR369" s="971"/>
      <c r="BS369" s="971"/>
      <c r="BT369" s="971"/>
      <c r="BU369" s="971"/>
      <c r="BV369" s="971"/>
      <c r="BW369" s="971"/>
      <c r="BX369" s="971"/>
      <c r="BY369" s="971"/>
      <c r="BZ369" s="971"/>
      <c r="CA369" s="971"/>
      <c r="CB369" s="971"/>
      <c r="CC369" s="971"/>
      <c r="CD369" s="971"/>
      <c r="CE369" s="971"/>
      <c r="CF369" s="971"/>
      <c r="CG369" s="971"/>
      <c r="CH369" s="971"/>
      <c r="CI369" s="971"/>
      <c r="CJ369" s="971"/>
      <c r="CK369" s="971"/>
      <c r="CL369" s="971"/>
      <c r="CM369" s="971"/>
      <c r="CN369" s="971"/>
      <c r="CO369" s="971"/>
      <c r="CP369" s="971"/>
      <c r="CQ369" s="971"/>
      <c r="CR369" s="971"/>
      <c r="CS369" s="971"/>
    </row>
    <row r="370" spans="1:97" s="973" customFormat="1" ht="12.75">
      <c r="A370" s="69" t="s">
        <v>939</v>
      </c>
      <c r="B370" s="82">
        <v>200000</v>
      </c>
      <c r="C370" s="82">
        <v>121620</v>
      </c>
      <c r="D370" s="82">
        <v>121620</v>
      </c>
      <c r="E370" s="426">
        <v>60.81</v>
      </c>
      <c r="F370" s="82">
        <v>39842</v>
      </c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971"/>
      <c r="AF370" s="971"/>
      <c r="AG370" s="971"/>
      <c r="AH370" s="971"/>
      <c r="AI370" s="971"/>
      <c r="AJ370" s="971"/>
      <c r="AK370" s="971"/>
      <c r="AL370" s="971"/>
      <c r="AM370" s="971"/>
      <c r="AN370" s="971"/>
      <c r="AO370" s="971"/>
      <c r="AP370" s="971"/>
      <c r="AQ370" s="971"/>
      <c r="AR370" s="971"/>
      <c r="AS370" s="971"/>
      <c r="AT370" s="971"/>
      <c r="AU370" s="971"/>
      <c r="AV370" s="971"/>
      <c r="AW370" s="971"/>
      <c r="AX370" s="971"/>
      <c r="AY370" s="971"/>
      <c r="AZ370" s="971"/>
      <c r="BA370" s="971"/>
      <c r="BB370" s="971"/>
      <c r="BC370" s="971"/>
      <c r="BD370" s="971"/>
      <c r="BE370" s="971"/>
      <c r="BF370" s="971"/>
      <c r="BG370" s="971"/>
      <c r="BH370" s="971"/>
      <c r="BI370" s="971"/>
      <c r="BJ370" s="971"/>
      <c r="BK370" s="971"/>
      <c r="BL370" s="971"/>
      <c r="BM370" s="971"/>
      <c r="BN370" s="971"/>
      <c r="BO370" s="971"/>
      <c r="BP370" s="971"/>
      <c r="BQ370" s="971"/>
      <c r="BR370" s="971"/>
      <c r="BS370" s="971"/>
      <c r="BT370" s="971"/>
      <c r="BU370" s="971"/>
      <c r="BV370" s="971"/>
      <c r="BW370" s="971"/>
      <c r="BX370" s="971"/>
      <c r="BY370" s="971"/>
      <c r="BZ370" s="971"/>
      <c r="CA370" s="971"/>
      <c r="CB370" s="971"/>
      <c r="CC370" s="971"/>
      <c r="CD370" s="971"/>
      <c r="CE370" s="971"/>
      <c r="CF370" s="971"/>
      <c r="CG370" s="971"/>
      <c r="CH370" s="971"/>
      <c r="CI370" s="971"/>
      <c r="CJ370" s="971"/>
      <c r="CK370" s="971"/>
      <c r="CL370" s="971"/>
      <c r="CM370" s="971"/>
      <c r="CN370" s="971"/>
      <c r="CO370" s="971"/>
      <c r="CP370" s="971"/>
      <c r="CQ370" s="971"/>
      <c r="CR370" s="971"/>
      <c r="CS370" s="971"/>
    </row>
    <row r="371" spans="1:97" s="973" customFormat="1" ht="12.75">
      <c r="A371" s="69" t="s">
        <v>942</v>
      </c>
      <c r="B371" s="82">
        <v>200000</v>
      </c>
      <c r="C371" s="82">
        <v>121620</v>
      </c>
      <c r="D371" s="82">
        <v>27463</v>
      </c>
      <c r="E371" s="426">
        <v>13.731499999999999</v>
      </c>
      <c r="F371" s="82">
        <v>1213</v>
      </c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971"/>
      <c r="AF371" s="971"/>
      <c r="AG371" s="971"/>
      <c r="AH371" s="971"/>
      <c r="AI371" s="971"/>
      <c r="AJ371" s="971"/>
      <c r="AK371" s="971"/>
      <c r="AL371" s="971"/>
      <c r="AM371" s="971"/>
      <c r="AN371" s="971"/>
      <c r="AO371" s="971"/>
      <c r="AP371" s="971"/>
      <c r="AQ371" s="971"/>
      <c r="AR371" s="971"/>
      <c r="AS371" s="971"/>
      <c r="AT371" s="971"/>
      <c r="AU371" s="971"/>
      <c r="AV371" s="971"/>
      <c r="AW371" s="971"/>
      <c r="AX371" s="971"/>
      <c r="AY371" s="971"/>
      <c r="AZ371" s="971"/>
      <c r="BA371" s="971"/>
      <c r="BB371" s="971"/>
      <c r="BC371" s="971"/>
      <c r="BD371" s="971"/>
      <c r="BE371" s="971"/>
      <c r="BF371" s="971"/>
      <c r="BG371" s="971"/>
      <c r="BH371" s="971"/>
      <c r="BI371" s="971"/>
      <c r="BJ371" s="971"/>
      <c r="BK371" s="971"/>
      <c r="BL371" s="971"/>
      <c r="BM371" s="971"/>
      <c r="BN371" s="971"/>
      <c r="BO371" s="971"/>
      <c r="BP371" s="971"/>
      <c r="BQ371" s="971"/>
      <c r="BR371" s="971"/>
      <c r="BS371" s="971"/>
      <c r="BT371" s="971"/>
      <c r="BU371" s="971"/>
      <c r="BV371" s="971"/>
      <c r="BW371" s="971"/>
      <c r="BX371" s="971"/>
      <c r="BY371" s="971"/>
      <c r="BZ371" s="971"/>
      <c r="CA371" s="971"/>
      <c r="CB371" s="971"/>
      <c r="CC371" s="971"/>
      <c r="CD371" s="971"/>
      <c r="CE371" s="971"/>
      <c r="CF371" s="971"/>
      <c r="CG371" s="971"/>
      <c r="CH371" s="971"/>
      <c r="CI371" s="971"/>
      <c r="CJ371" s="971"/>
      <c r="CK371" s="971"/>
      <c r="CL371" s="971"/>
      <c r="CM371" s="971"/>
      <c r="CN371" s="971"/>
      <c r="CO371" s="971"/>
      <c r="CP371" s="971"/>
      <c r="CQ371" s="971"/>
      <c r="CR371" s="971"/>
      <c r="CS371" s="971"/>
    </row>
    <row r="372" spans="1:97" s="972" customFormat="1" ht="12.75">
      <c r="A372" s="69" t="s">
        <v>949</v>
      </c>
      <c r="B372" s="82">
        <v>200000</v>
      </c>
      <c r="C372" s="82">
        <v>121620</v>
      </c>
      <c r="D372" s="82">
        <v>27463</v>
      </c>
      <c r="E372" s="426">
        <v>13.731499999999999</v>
      </c>
      <c r="F372" s="82">
        <v>1213</v>
      </c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971"/>
      <c r="AF372" s="971"/>
      <c r="AG372" s="971"/>
      <c r="AH372" s="971"/>
      <c r="AI372" s="971"/>
      <c r="AJ372" s="971"/>
      <c r="AK372" s="971"/>
      <c r="AL372" s="971"/>
      <c r="AM372" s="971"/>
      <c r="AN372" s="971"/>
      <c r="AO372" s="971"/>
      <c r="AP372" s="971"/>
      <c r="AQ372" s="971"/>
      <c r="AR372" s="971"/>
      <c r="AS372" s="971"/>
      <c r="AT372" s="971"/>
      <c r="AU372" s="971"/>
      <c r="AV372" s="971"/>
      <c r="AW372" s="971"/>
      <c r="AX372" s="971"/>
      <c r="AY372" s="971"/>
      <c r="AZ372" s="971"/>
      <c r="BA372" s="971"/>
      <c r="BB372" s="971"/>
      <c r="BC372" s="971"/>
      <c r="BD372" s="971"/>
      <c r="BE372" s="971"/>
      <c r="BF372" s="971"/>
      <c r="BG372" s="971"/>
      <c r="BH372" s="971"/>
      <c r="BI372" s="971"/>
      <c r="BJ372" s="971"/>
      <c r="BK372" s="971"/>
      <c r="BL372" s="971"/>
      <c r="BM372" s="971"/>
      <c r="BN372" s="971"/>
      <c r="BO372" s="971"/>
      <c r="BP372" s="971"/>
      <c r="BQ372" s="971"/>
      <c r="BR372" s="971"/>
      <c r="BS372" s="971"/>
      <c r="BT372" s="971"/>
      <c r="BU372" s="971"/>
      <c r="BV372" s="971"/>
      <c r="BW372" s="971"/>
      <c r="BX372" s="971"/>
      <c r="BY372" s="971"/>
      <c r="BZ372" s="971"/>
      <c r="CA372" s="971"/>
      <c r="CB372" s="971"/>
      <c r="CC372" s="971"/>
      <c r="CD372" s="971"/>
      <c r="CE372" s="971"/>
      <c r="CF372" s="971"/>
      <c r="CG372" s="971"/>
      <c r="CH372" s="971"/>
      <c r="CI372" s="971"/>
      <c r="CJ372" s="971"/>
      <c r="CK372" s="971"/>
      <c r="CL372" s="971"/>
      <c r="CM372" s="971"/>
      <c r="CN372" s="971"/>
      <c r="CO372" s="971"/>
      <c r="CP372" s="971"/>
      <c r="CQ372" s="971"/>
      <c r="CR372" s="971"/>
      <c r="CS372" s="971"/>
    </row>
    <row r="373" spans="1:97" s="972" customFormat="1" ht="12.75">
      <c r="A373" s="69" t="s">
        <v>951</v>
      </c>
      <c r="B373" s="82">
        <v>200000</v>
      </c>
      <c r="C373" s="82">
        <v>121620</v>
      </c>
      <c r="D373" s="82">
        <v>27463</v>
      </c>
      <c r="E373" s="426">
        <v>13.731499999999999</v>
      </c>
      <c r="F373" s="82">
        <v>1213</v>
      </c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971"/>
      <c r="AF373" s="971"/>
      <c r="AG373" s="971"/>
      <c r="AH373" s="971"/>
      <c r="AI373" s="971"/>
      <c r="AJ373" s="971"/>
      <c r="AK373" s="971"/>
      <c r="AL373" s="971"/>
      <c r="AM373" s="971"/>
      <c r="AN373" s="971"/>
      <c r="AO373" s="971"/>
      <c r="AP373" s="971"/>
      <c r="AQ373" s="971"/>
      <c r="AR373" s="971"/>
      <c r="AS373" s="971"/>
      <c r="AT373" s="971"/>
      <c r="AU373" s="971"/>
      <c r="AV373" s="971"/>
      <c r="AW373" s="971"/>
      <c r="AX373" s="971"/>
      <c r="AY373" s="971"/>
      <c r="AZ373" s="971"/>
      <c r="BA373" s="971"/>
      <c r="BB373" s="971"/>
      <c r="BC373" s="971"/>
      <c r="BD373" s="971"/>
      <c r="BE373" s="971"/>
      <c r="BF373" s="971"/>
      <c r="BG373" s="971"/>
      <c r="BH373" s="971"/>
      <c r="BI373" s="971"/>
      <c r="BJ373" s="971"/>
      <c r="BK373" s="971"/>
      <c r="BL373" s="971"/>
      <c r="BM373" s="971"/>
      <c r="BN373" s="971"/>
      <c r="BO373" s="971"/>
      <c r="BP373" s="971"/>
      <c r="BQ373" s="971"/>
      <c r="BR373" s="971"/>
      <c r="BS373" s="971"/>
      <c r="BT373" s="971"/>
      <c r="BU373" s="971"/>
      <c r="BV373" s="971"/>
      <c r="BW373" s="971"/>
      <c r="BX373" s="971"/>
      <c r="BY373" s="971"/>
      <c r="BZ373" s="971"/>
      <c r="CA373" s="971"/>
      <c r="CB373" s="971"/>
      <c r="CC373" s="971"/>
      <c r="CD373" s="971"/>
      <c r="CE373" s="971"/>
      <c r="CF373" s="971"/>
      <c r="CG373" s="971"/>
      <c r="CH373" s="971"/>
      <c r="CI373" s="971"/>
      <c r="CJ373" s="971"/>
      <c r="CK373" s="971"/>
      <c r="CL373" s="971"/>
      <c r="CM373" s="971"/>
      <c r="CN373" s="971"/>
      <c r="CO373" s="971"/>
      <c r="CP373" s="971"/>
      <c r="CQ373" s="971"/>
      <c r="CR373" s="971"/>
      <c r="CS373" s="971"/>
    </row>
    <row r="374" spans="1:6" ht="12.75">
      <c r="A374" s="192" t="s">
        <v>983</v>
      </c>
      <c r="B374" s="24"/>
      <c r="C374" s="24"/>
      <c r="D374" s="24"/>
      <c r="E374" s="967"/>
      <c r="F374" s="82"/>
    </row>
    <row r="375" spans="1:97" s="954" customFormat="1" ht="12.75">
      <c r="A375" s="73" t="s">
        <v>961</v>
      </c>
      <c r="B375" s="82"/>
      <c r="C375" s="82"/>
      <c r="D375" s="82"/>
      <c r="E375" s="426"/>
      <c r="F375" s="82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953"/>
      <c r="AF375" s="953"/>
      <c r="AG375" s="953"/>
      <c r="AH375" s="953"/>
      <c r="AI375" s="953"/>
      <c r="AJ375" s="953"/>
      <c r="AK375" s="953"/>
      <c r="AL375" s="953"/>
      <c r="AM375" s="953"/>
      <c r="AN375" s="953"/>
      <c r="AO375" s="953"/>
      <c r="AP375" s="953"/>
      <c r="AQ375" s="953"/>
      <c r="AR375" s="953"/>
      <c r="AS375" s="953"/>
      <c r="AT375" s="953"/>
      <c r="AU375" s="953"/>
      <c r="AV375" s="953"/>
      <c r="AW375" s="953"/>
      <c r="AX375" s="953"/>
      <c r="AY375" s="953"/>
      <c r="AZ375" s="953"/>
      <c r="BA375" s="953"/>
      <c r="BB375" s="953"/>
      <c r="BC375" s="953"/>
      <c r="BD375" s="953"/>
      <c r="BE375" s="953"/>
      <c r="BF375" s="953"/>
      <c r="BG375" s="953"/>
      <c r="BH375" s="953"/>
      <c r="BI375" s="953"/>
      <c r="BJ375" s="953"/>
      <c r="BK375" s="953"/>
      <c r="BL375" s="953"/>
      <c r="BM375" s="953"/>
      <c r="BN375" s="953"/>
      <c r="BO375" s="953"/>
      <c r="BP375" s="953"/>
      <c r="BQ375" s="953"/>
      <c r="BR375" s="953"/>
      <c r="BS375" s="953"/>
      <c r="BT375" s="953"/>
      <c r="BU375" s="953"/>
      <c r="BV375" s="953"/>
      <c r="BW375" s="953"/>
      <c r="BX375" s="953"/>
      <c r="BY375" s="953"/>
      <c r="BZ375" s="953"/>
      <c r="CA375" s="953"/>
      <c r="CB375" s="953"/>
      <c r="CC375" s="953"/>
      <c r="CD375" s="953"/>
      <c r="CE375" s="953"/>
      <c r="CF375" s="953"/>
      <c r="CG375" s="953"/>
      <c r="CH375" s="953"/>
      <c r="CI375" s="953"/>
      <c r="CJ375" s="953"/>
      <c r="CK375" s="953"/>
      <c r="CL375" s="953"/>
      <c r="CM375" s="953"/>
      <c r="CN375" s="953"/>
      <c r="CO375" s="953"/>
      <c r="CP375" s="953"/>
      <c r="CQ375" s="953"/>
      <c r="CR375" s="953"/>
      <c r="CS375" s="953"/>
    </row>
    <row r="376" spans="1:97" s="968" customFormat="1" ht="12" customHeight="1">
      <c r="A376" s="72" t="s">
        <v>938</v>
      </c>
      <c r="B376" s="82">
        <v>1796407</v>
      </c>
      <c r="C376" s="82">
        <v>406688</v>
      </c>
      <c r="D376" s="82">
        <v>144903</v>
      </c>
      <c r="E376" s="426">
        <v>0</v>
      </c>
      <c r="F376" s="82">
        <v>54875</v>
      </c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953"/>
      <c r="AF376" s="953"/>
      <c r="AG376" s="953"/>
      <c r="AH376" s="953"/>
      <c r="AI376" s="953"/>
      <c r="AJ376" s="953"/>
      <c r="AK376" s="953"/>
      <c r="AL376" s="953"/>
      <c r="AM376" s="953"/>
      <c r="AN376" s="953"/>
      <c r="AO376" s="953"/>
      <c r="AP376" s="953"/>
      <c r="AQ376" s="953"/>
      <c r="AR376" s="953"/>
      <c r="AS376" s="953"/>
      <c r="AT376" s="953"/>
      <c r="AU376" s="953"/>
      <c r="AV376" s="953"/>
      <c r="AW376" s="953"/>
      <c r="AX376" s="953"/>
      <c r="AY376" s="953"/>
      <c r="AZ376" s="953"/>
      <c r="BA376" s="953"/>
      <c r="BB376" s="953"/>
      <c r="BC376" s="953"/>
      <c r="BD376" s="953"/>
      <c r="BE376" s="953"/>
      <c r="BF376" s="953"/>
      <c r="BG376" s="953"/>
      <c r="BH376" s="953"/>
      <c r="BI376" s="953"/>
      <c r="BJ376" s="953"/>
      <c r="BK376" s="953"/>
      <c r="BL376" s="953"/>
      <c r="BM376" s="953"/>
      <c r="BN376" s="953"/>
      <c r="BO376" s="953"/>
      <c r="BP376" s="953"/>
      <c r="BQ376" s="953"/>
      <c r="BR376" s="953"/>
      <c r="BS376" s="953"/>
      <c r="BT376" s="953"/>
      <c r="BU376" s="953"/>
      <c r="BV376" s="953"/>
      <c r="BW376" s="953"/>
      <c r="BX376" s="953"/>
      <c r="BY376" s="953"/>
      <c r="BZ376" s="953"/>
      <c r="CA376" s="953"/>
      <c r="CB376" s="953"/>
      <c r="CC376" s="953"/>
      <c r="CD376" s="953"/>
      <c r="CE376" s="953"/>
      <c r="CF376" s="953"/>
      <c r="CG376" s="953"/>
      <c r="CH376" s="953"/>
      <c r="CI376" s="953"/>
      <c r="CJ376" s="953"/>
      <c r="CK376" s="953"/>
      <c r="CL376" s="953"/>
      <c r="CM376" s="953"/>
      <c r="CN376" s="953"/>
      <c r="CO376" s="953"/>
      <c r="CP376" s="953"/>
      <c r="CQ376" s="953"/>
      <c r="CR376" s="953"/>
      <c r="CS376" s="953"/>
    </row>
    <row r="377" spans="1:97" s="973" customFormat="1" ht="12.75">
      <c r="A377" s="69" t="s">
        <v>939</v>
      </c>
      <c r="B377" s="82">
        <v>34997</v>
      </c>
      <c r="C377" s="82">
        <v>14580</v>
      </c>
      <c r="D377" s="82">
        <v>14580</v>
      </c>
      <c r="E377" s="426">
        <v>41.66071377546647</v>
      </c>
      <c r="F377" s="82">
        <v>2230</v>
      </c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971"/>
      <c r="AF377" s="971"/>
      <c r="AG377" s="971"/>
      <c r="AH377" s="971"/>
      <c r="AI377" s="971"/>
      <c r="AJ377" s="971"/>
      <c r="AK377" s="971"/>
      <c r="AL377" s="971"/>
      <c r="AM377" s="971"/>
      <c r="AN377" s="971"/>
      <c r="AO377" s="971"/>
      <c r="AP377" s="971"/>
      <c r="AQ377" s="971"/>
      <c r="AR377" s="971"/>
      <c r="AS377" s="971"/>
      <c r="AT377" s="971"/>
      <c r="AU377" s="971"/>
      <c r="AV377" s="971"/>
      <c r="AW377" s="971"/>
      <c r="AX377" s="971"/>
      <c r="AY377" s="971"/>
      <c r="AZ377" s="971"/>
      <c r="BA377" s="971"/>
      <c r="BB377" s="971"/>
      <c r="BC377" s="971"/>
      <c r="BD377" s="971"/>
      <c r="BE377" s="971"/>
      <c r="BF377" s="971"/>
      <c r="BG377" s="971"/>
      <c r="BH377" s="971"/>
      <c r="BI377" s="971"/>
      <c r="BJ377" s="971"/>
      <c r="BK377" s="971"/>
      <c r="BL377" s="971"/>
      <c r="BM377" s="971"/>
      <c r="BN377" s="971"/>
      <c r="BO377" s="971"/>
      <c r="BP377" s="971"/>
      <c r="BQ377" s="971"/>
      <c r="BR377" s="971"/>
      <c r="BS377" s="971"/>
      <c r="BT377" s="971"/>
      <c r="BU377" s="971"/>
      <c r="BV377" s="971"/>
      <c r="BW377" s="971"/>
      <c r="BX377" s="971"/>
      <c r="BY377" s="971"/>
      <c r="BZ377" s="971"/>
      <c r="CA377" s="971"/>
      <c r="CB377" s="971"/>
      <c r="CC377" s="971"/>
      <c r="CD377" s="971"/>
      <c r="CE377" s="971"/>
      <c r="CF377" s="971"/>
      <c r="CG377" s="971"/>
      <c r="CH377" s="971"/>
      <c r="CI377" s="971"/>
      <c r="CJ377" s="971"/>
      <c r="CK377" s="971"/>
      <c r="CL377" s="971"/>
      <c r="CM377" s="971"/>
      <c r="CN377" s="971"/>
      <c r="CO377" s="971"/>
      <c r="CP377" s="971"/>
      <c r="CQ377" s="971"/>
      <c r="CR377" s="971"/>
      <c r="CS377" s="971"/>
    </row>
    <row r="378" spans="1:97" s="968" customFormat="1" ht="12.75">
      <c r="A378" s="72" t="s">
        <v>941</v>
      </c>
      <c r="B378" s="82">
        <v>1761410</v>
      </c>
      <c r="C378" s="82">
        <v>392108</v>
      </c>
      <c r="D378" s="82">
        <v>130323</v>
      </c>
      <c r="E378" s="426">
        <v>0</v>
      </c>
      <c r="F378" s="82">
        <v>52645</v>
      </c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953"/>
      <c r="AF378" s="953"/>
      <c r="AG378" s="953"/>
      <c r="AH378" s="953"/>
      <c r="AI378" s="953"/>
      <c r="AJ378" s="953"/>
      <c r="AK378" s="953"/>
      <c r="AL378" s="953"/>
      <c r="AM378" s="953"/>
      <c r="AN378" s="953"/>
      <c r="AO378" s="953"/>
      <c r="AP378" s="953"/>
      <c r="AQ378" s="953"/>
      <c r="AR378" s="953"/>
      <c r="AS378" s="953"/>
      <c r="AT378" s="953"/>
      <c r="AU378" s="953"/>
      <c r="AV378" s="953"/>
      <c r="AW378" s="953"/>
      <c r="AX378" s="953"/>
      <c r="AY378" s="953"/>
      <c r="AZ378" s="953"/>
      <c r="BA378" s="953"/>
      <c r="BB378" s="953"/>
      <c r="BC378" s="953"/>
      <c r="BD378" s="953"/>
      <c r="BE378" s="953"/>
      <c r="BF378" s="953"/>
      <c r="BG378" s="953"/>
      <c r="BH378" s="953"/>
      <c r="BI378" s="953"/>
      <c r="BJ378" s="953"/>
      <c r="BK378" s="953"/>
      <c r="BL378" s="953"/>
      <c r="BM378" s="953"/>
      <c r="BN378" s="953"/>
      <c r="BO378" s="953"/>
      <c r="BP378" s="953"/>
      <c r="BQ378" s="953"/>
      <c r="BR378" s="953"/>
      <c r="BS378" s="953"/>
      <c r="BT378" s="953"/>
      <c r="BU378" s="953"/>
      <c r="BV378" s="953"/>
      <c r="BW378" s="953"/>
      <c r="BX378" s="953"/>
      <c r="BY378" s="953"/>
      <c r="BZ378" s="953"/>
      <c r="CA378" s="953"/>
      <c r="CB378" s="953"/>
      <c r="CC378" s="953"/>
      <c r="CD378" s="953"/>
      <c r="CE378" s="953"/>
      <c r="CF378" s="953"/>
      <c r="CG378" s="953"/>
      <c r="CH378" s="953"/>
      <c r="CI378" s="953"/>
      <c r="CJ378" s="953"/>
      <c r="CK378" s="953"/>
      <c r="CL378" s="953"/>
      <c r="CM378" s="953"/>
      <c r="CN378" s="953"/>
      <c r="CO378" s="953"/>
      <c r="CP378" s="953"/>
      <c r="CQ378" s="953"/>
      <c r="CR378" s="953"/>
      <c r="CS378" s="953"/>
    </row>
    <row r="379" spans="1:97" s="968" customFormat="1" ht="12.75">
      <c r="A379" s="72" t="s">
        <v>942</v>
      </c>
      <c r="B379" s="82">
        <v>1796407</v>
      </c>
      <c r="C379" s="82">
        <v>406688</v>
      </c>
      <c r="D379" s="82">
        <v>140323</v>
      </c>
      <c r="E379" s="426">
        <v>0</v>
      </c>
      <c r="F379" s="82">
        <v>56644</v>
      </c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953"/>
      <c r="AF379" s="953"/>
      <c r="AG379" s="953"/>
      <c r="AH379" s="953"/>
      <c r="AI379" s="953"/>
      <c r="AJ379" s="953"/>
      <c r="AK379" s="953"/>
      <c r="AL379" s="953"/>
      <c r="AM379" s="953"/>
      <c r="AN379" s="953"/>
      <c r="AO379" s="953"/>
      <c r="AP379" s="953"/>
      <c r="AQ379" s="953"/>
      <c r="AR379" s="953"/>
      <c r="AS379" s="953"/>
      <c r="AT379" s="953"/>
      <c r="AU379" s="953"/>
      <c r="AV379" s="953"/>
      <c r="AW379" s="953"/>
      <c r="AX379" s="953"/>
      <c r="AY379" s="953"/>
      <c r="AZ379" s="953"/>
      <c r="BA379" s="953"/>
      <c r="BB379" s="953"/>
      <c r="BC379" s="953"/>
      <c r="BD379" s="953"/>
      <c r="BE379" s="953"/>
      <c r="BF379" s="953"/>
      <c r="BG379" s="953"/>
      <c r="BH379" s="953"/>
      <c r="BI379" s="953"/>
      <c r="BJ379" s="953"/>
      <c r="BK379" s="953"/>
      <c r="BL379" s="953"/>
      <c r="BM379" s="953"/>
      <c r="BN379" s="953"/>
      <c r="BO379" s="953"/>
      <c r="BP379" s="953"/>
      <c r="BQ379" s="953"/>
      <c r="BR379" s="953"/>
      <c r="BS379" s="953"/>
      <c r="BT379" s="953"/>
      <c r="BU379" s="953"/>
      <c r="BV379" s="953"/>
      <c r="BW379" s="953"/>
      <c r="BX379" s="953"/>
      <c r="BY379" s="953"/>
      <c r="BZ379" s="953"/>
      <c r="CA379" s="953"/>
      <c r="CB379" s="953"/>
      <c r="CC379" s="953"/>
      <c r="CD379" s="953"/>
      <c r="CE379" s="953"/>
      <c r="CF379" s="953"/>
      <c r="CG379" s="953"/>
      <c r="CH379" s="953"/>
      <c r="CI379" s="953"/>
      <c r="CJ379" s="953"/>
      <c r="CK379" s="953"/>
      <c r="CL379" s="953"/>
      <c r="CM379" s="953"/>
      <c r="CN379" s="953"/>
      <c r="CO379" s="953"/>
      <c r="CP379" s="953"/>
      <c r="CQ379" s="953"/>
      <c r="CR379" s="953"/>
      <c r="CS379" s="953"/>
    </row>
    <row r="380" spans="1:97" s="969" customFormat="1" ht="12.75">
      <c r="A380" s="72" t="s">
        <v>943</v>
      </c>
      <c r="B380" s="82">
        <v>1796407</v>
      </c>
      <c r="C380" s="82">
        <v>406688</v>
      </c>
      <c r="D380" s="82">
        <v>140323</v>
      </c>
      <c r="E380" s="426">
        <v>0</v>
      </c>
      <c r="F380" s="82">
        <v>56644</v>
      </c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953"/>
      <c r="AF380" s="953"/>
      <c r="AG380" s="953"/>
      <c r="AH380" s="953"/>
      <c r="AI380" s="953"/>
      <c r="AJ380" s="953"/>
      <c r="AK380" s="953"/>
      <c r="AL380" s="953"/>
      <c r="AM380" s="953"/>
      <c r="AN380" s="953"/>
      <c r="AO380" s="953"/>
      <c r="AP380" s="953"/>
      <c r="AQ380" s="953"/>
      <c r="AR380" s="953"/>
      <c r="AS380" s="953"/>
      <c r="AT380" s="953"/>
      <c r="AU380" s="953"/>
      <c r="AV380" s="953"/>
      <c r="AW380" s="953"/>
      <c r="AX380" s="953"/>
      <c r="AY380" s="953"/>
      <c r="AZ380" s="953"/>
      <c r="BA380" s="953"/>
      <c r="BB380" s="953"/>
      <c r="BC380" s="953"/>
      <c r="BD380" s="953"/>
      <c r="BE380" s="953"/>
      <c r="BF380" s="953"/>
      <c r="BG380" s="953"/>
      <c r="BH380" s="953"/>
      <c r="BI380" s="953"/>
      <c r="BJ380" s="953"/>
      <c r="BK380" s="953"/>
      <c r="BL380" s="953"/>
      <c r="BM380" s="953"/>
      <c r="BN380" s="953"/>
      <c r="BO380" s="953"/>
      <c r="BP380" s="953"/>
      <c r="BQ380" s="953"/>
      <c r="BR380" s="953"/>
      <c r="BS380" s="953"/>
      <c r="BT380" s="953"/>
      <c r="BU380" s="953"/>
      <c r="BV380" s="953"/>
      <c r="BW380" s="953"/>
      <c r="BX380" s="953"/>
      <c r="BY380" s="953"/>
      <c r="BZ380" s="953"/>
      <c r="CA380" s="953"/>
      <c r="CB380" s="953"/>
      <c r="CC380" s="953"/>
      <c r="CD380" s="953"/>
      <c r="CE380" s="953"/>
      <c r="CF380" s="953"/>
      <c r="CG380" s="953"/>
      <c r="CH380" s="953"/>
      <c r="CI380" s="953"/>
      <c r="CJ380" s="953"/>
      <c r="CK380" s="953"/>
      <c r="CL380" s="953"/>
      <c r="CM380" s="953"/>
      <c r="CN380" s="953"/>
      <c r="CO380" s="953"/>
      <c r="CP380" s="953"/>
      <c r="CQ380" s="953"/>
      <c r="CR380" s="953"/>
      <c r="CS380" s="953"/>
    </row>
    <row r="381" spans="1:97" s="969" customFormat="1" ht="12.75">
      <c r="A381" s="72" t="s">
        <v>944</v>
      </c>
      <c r="B381" s="82">
        <v>427637</v>
      </c>
      <c r="C381" s="82">
        <v>280205</v>
      </c>
      <c r="D381" s="82">
        <v>140323</v>
      </c>
      <c r="E381" s="426">
        <v>0</v>
      </c>
      <c r="F381" s="82">
        <v>56644</v>
      </c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953"/>
      <c r="AF381" s="953"/>
      <c r="AG381" s="953"/>
      <c r="AH381" s="953"/>
      <c r="AI381" s="953"/>
      <c r="AJ381" s="953"/>
      <c r="AK381" s="953"/>
      <c r="AL381" s="953"/>
      <c r="AM381" s="953"/>
      <c r="AN381" s="953"/>
      <c r="AO381" s="953"/>
      <c r="AP381" s="953"/>
      <c r="AQ381" s="953"/>
      <c r="AR381" s="953"/>
      <c r="AS381" s="953"/>
      <c r="AT381" s="953"/>
      <c r="AU381" s="953"/>
      <c r="AV381" s="953"/>
      <c r="AW381" s="953"/>
      <c r="AX381" s="953"/>
      <c r="AY381" s="953"/>
      <c r="AZ381" s="953"/>
      <c r="BA381" s="953"/>
      <c r="BB381" s="953"/>
      <c r="BC381" s="953"/>
      <c r="BD381" s="953"/>
      <c r="BE381" s="953"/>
      <c r="BF381" s="953"/>
      <c r="BG381" s="953"/>
      <c r="BH381" s="953"/>
      <c r="BI381" s="953"/>
      <c r="BJ381" s="953"/>
      <c r="BK381" s="953"/>
      <c r="BL381" s="953"/>
      <c r="BM381" s="953"/>
      <c r="BN381" s="953"/>
      <c r="BO381" s="953"/>
      <c r="BP381" s="953"/>
      <c r="BQ381" s="953"/>
      <c r="BR381" s="953"/>
      <c r="BS381" s="953"/>
      <c r="BT381" s="953"/>
      <c r="BU381" s="953"/>
      <c r="BV381" s="953"/>
      <c r="BW381" s="953"/>
      <c r="BX381" s="953"/>
      <c r="BY381" s="953"/>
      <c r="BZ381" s="953"/>
      <c r="CA381" s="953"/>
      <c r="CB381" s="953"/>
      <c r="CC381" s="953"/>
      <c r="CD381" s="953"/>
      <c r="CE381" s="953"/>
      <c r="CF381" s="953"/>
      <c r="CG381" s="953"/>
      <c r="CH381" s="953"/>
      <c r="CI381" s="953"/>
      <c r="CJ381" s="953"/>
      <c r="CK381" s="953"/>
      <c r="CL381" s="953"/>
      <c r="CM381" s="953"/>
      <c r="CN381" s="953"/>
      <c r="CO381" s="953"/>
      <c r="CP381" s="953"/>
      <c r="CQ381" s="953"/>
      <c r="CR381" s="953"/>
      <c r="CS381" s="953"/>
    </row>
    <row r="382" spans="1:97" s="954" customFormat="1" ht="12.75">
      <c r="A382" s="72" t="s">
        <v>945</v>
      </c>
      <c r="B382" s="82">
        <v>1368770</v>
      </c>
      <c r="C382" s="82">
        <v>126483</v>
      </c>
      <c r="D382" s="82">
        <v>0</v>
      </c>
      <c r="E382" s="426">
        <v>0</v>
      </c>
      <c r="F382" s="82">
        <v>0</v>
      </c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953"/>
      <c r="AF382" s="953"/>
      <c r="AG382" s="953"/>
      <c r="AH382" s="953"/>
      <c r="AI382" s="953"/>
      <c r="AJ382" s="953"/>
      <c r="AK382" s="953"/>
      <c r="AL382" s="953"/>
      <c r="AM382" s="953"/>
      <c r="AN382" s="953"/>
      <c r="AO382" s="953"/>
      <c r="AP382" s="953"/>
      <c r="AQ382" s="953"/>
      <c r="AR382" s="953"/>
      <c r="AS382" s="953"/>
      <c r="AT382" s="953"/>
      <c r="AU382" s="953"/>
      <c r="AV382" s="953"/>
      <c r="AW382" s="953"/>
      <c r="AX382" s="953"/>
      <c r="AY382" s="953"/>
      <c r="AZ382" s="953"/>
      <c r="BA382" s="953"/>
      <c r="BB382" s="953"/>
      <c r="BC382" s="953"/>
      <c r="BD382" s="953"/>
      <c r="BE382" s="953"/>
      <c r="BF382" s="953"/>
      <c r="BG382" s="953"/>
      <c r="BH382" s="953"/>
      <c r="BI382" s="953"/>
      <c r="BJ382" s="953"/>
      <c r="BK382" s="953"/>
      <c r="BL382" s="953"/>
      <c r="BM382" s="953"/>
      <c r="BN382" s="953"/>
      <c r="BO382" s="953"/>
      <c r="BP382" s="953"/>
      <c r="BQ382" s="953"/>
      <c r="BR382" s="953"/>
      <c r="BS382" s="953"/>
      <c r="BT382" s="953"/>
      <c r="BU382" s="953"/>
      <c r="BV382" s="953"/>
      <c r="BW382" s="953"/>
      <c r="BX382" s="953"/>
      <c r="BY382" s="953"/>
      <c r="BZ382" s="953"/>
      <c r="CA382" s="953"/>
      <c r="CB382" s="953"/>
      <c r="CC382" s="953"/>
      <c r="CD382" s="953"/>
      <c r="CE382" s="953"/>
      <c r="CF382" s="953"/>
      <c r="CG382" s="953"/>
      <c r="CH382" s="953"/>
      <c r="CI382" s="953"/>
      <c r="CJ382" s="953"/>
      <c r="CK382" s="953"/>
      <c r="CL382" s="953"/>
      <c r="CM382" s="953"/>
      <c r="CN382" s="953"/>
      <c r="CO382" s="953"/>
      <c r="CP382" s="953"/>
      <c r="CQ382" s="953"/>
      <c r="CR382" s="953"/>
      <c r="CS382" s="953"/>
    </row>
    <row r="383" spans="1:97" s="954" customFormat="1" ht="12.75">
      <c r="A383" s="69" t="s">
        <v>946</v>
      </c>
      <c r="B383" s="82">
        <v>1368770</v>
      </c>
      <c r="C383" s="82">
        <v>126483</v>
      </c>
      <c r="D383" s="82">
        <v>0</v>
      </c>
      <c r="E383" s="426">
        <v>0</v>
      </c>
      <c r="F383" s="82">
        <v>0</v>
      </c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953"/>
      <c r="AF383" s="953"/>
      <c r="AG383" s="953"/>
      <c r="AH383" s="953"/>
      <c r="AI383" s="953"/>
      <c r="AJ383" s="953"/>
      <c r="AK383" s="953"/>
      <c r="AL383" s="953"/>
      <c r="AM383" s="953"/>
      <c r="AN383" s="953"/>
      <c r="AO383" s="953"/>
      <c r="AP383" s="953"/>
      <c r="AQ383" s="953"/>
      <c r="AR383" s="953"/>
      <c r="AS383" s="953"/>
      <c r="AT383" s="953"/>
      <c r="AU383" s="953"/>
      <c r="AV383" s="953"/>
      <c r="AW383" s="953"/>
      <c r="AX383" s="953"/>
      <c r="AY383" s="953"/>
      <c r="AZ383" s="953"/>
      <c r="BA383" s="953"/>
      <c r="BB383" s="953"/>
      <c r="BC383" s="953"/>
      <c r="BD383" s="953"/>
      <c r="BE383" s="953"/>
      <c r="BF383" s="953"/>
      <c r="BG383" s="953"/>
      <c r="BH383" s="953"/>
      <c r="BI383" s="953"/>
      <c r="BJ383" s="953"/>
      <c r="BK383" s="953"/>
      <c r="BL383" s="953"/>
      <c r="BM383" s="953"/>
      <c r="BN383" s="953"/>
      <c r="BO383" s="953"/>
      <c r="BP383" s="953"/>
      <c r="BQ383" s="953"/>
      <c r="BR383" s="953"/>
      <c r="BS383" s="953"/>
      <c r="BT383" s="953"/>
      <c r="BU383" s="953"/>
      <c r="BV383" s="953"/>
      <c r="BW383" s="953"/>
      <c r="BX383" s="953"/>
      <c r="BY383" s="953"/>
      <c r="BZ383" s="953"/>
      <c r="CA383" s="953"/>
      <c r="CB383" s="953"/>
      <c r="CC383" s="953"/>
      <c r="CD383" s="953"/>
      <c r="CE383" s="953"/>
      <c r="CF383" s="953"/>
      <c r="CG383" s="953"/>
      <c r="CH383" s="953"/>
      <c r="CI383" s="953"/>
      <c r="CJ383" s="953"/>
      <c r="CK383" s="953"/>
      <c r="CL383" s="953"/>
      <c r="CM383" s="953"/>
      <c r="CN383" s="953"/>
      <c r="CO383" s="953"/>
      <c r="CP383" s="953"/>
      <c r="CQ383" s="953"/>
      <c r="CR383" s="953"/>
      <c r="CS383" s="953"/>
    </row>
    <row r="384" spans="1:6" ht="12.75">
      <c r="A384" s="192" t="s">
        <v>984</v>
      </c>
      <c r="B384" s="24"/>
      <c r="C384" s="24"/>
      <c r="D384" s="24"/>
      <c r="E384" s="967"/>
      <c r="F384" s="82"/>
    </row>
    <row r="385" spans="1:97" s="954" customFormat="1" ht="25.5">
      <c r="A385" s="423" t="s">
        <v>957</v>
      </c>
      <c r="B385" s="24"/>
      <c r="C385" s="24"/>
      <c r="D385" s="24"/>
      <c r="E385" s="967"/>
      <c r="F385" s="82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953"/>
      <c r="AF385" s="953"/>
      <c r="AG385" s="953"/>
      <c r="AH385" s="953"/>
      <c r="AI385" s="953"/>
      <c r="AJ385" s="953"/>
      <c r="AK385" s="953"/>
      <c r="AL385" s="953"/>
      <c r="AM385" s="953"/>
      <c r="AN385" s="953"/>
      <c r="AO385" s="953"/>
      <c r="AP385" s="953"/>
      <c r="AQ385" s="953"/>
      <c r="AR385" s="953"/>
      <c r="AS385" s="953"/>
      <c r="AT385" s="953"/>
      <c r="AU385" s="953"/>
      <c r="AV385" s="953"/>
      <c r="AW385" s="953"/>
      <c r="AX385" s="953"/>
      <c r="AY385" s="953"/>
      <c r="AZ385" s="953"/>
      <c r="BA385" s="953"/>
      <c r="BB385" s="953"/>
      <c r="BC385" s="953"/>
      <c r="BD385" s="953"/>
      <c r="BE385" s="953"/>
      <c r="BF385" s="953"/>
      <c r="BG385" s="953"/>
      <c r="BH385" s="953"/>
      <c r="BI385" s="953"/>
      <c r="BJ385" s="953"/>
      <c r="BK385" s="953"/>
      <c r="BL385" s="953"/>
      <c r="BM385" s="953"/>
      <c r="BN385" s="953"/>
      <c r="BO385" s="953"/>
      <c r="BP385" s="953"/>
      <c r="BQ385" s="953"/>
      <c r="BR385" s="953"/>
      <c r="BS385" s="953"/>
      <c r="BT385" s="953"/>
      <c r="BU385" s="953"/>
      <c r="BV385" s="953"/>
      <c r="BW385" s="953"/>
      <c r="BX385" s="953"/>
      <c r="BY385" s="953"/>
      <c r="BZ385" s="953"/>
      <c r="CA385" s="953"/>
      <c r="CB385" s="953"/>
      <c r="CC385" s="953"/>
      <c r="CD385" s="953"/>
      <c r="CE385" s="953"/>
      <c r="CF385" s="953"/>
      <c r="CG385" s="953"/>
      <c r="CH385" s="953"/>
      <c r="CI385" s="953"/>
      <c r="CJ385" s="953"/>
      <c r="CK385" s="953"/>
      <c r="CL385" s="953"/>
      <c r="CM385" s="953"/>
      <c r="CN385" s="953"/>
      <c r="CO385" s="953"/>
      <c r="CP385" s="953"/>
      <c r="CQ385" s="953"/>
      <c r="CR385" s="953"/>
      <c r="CS385" s="953"/>
    </row>
    <row r="386" spans="1:97" s="973" customFormat="1" ht="12.75">
      <c r="A386" s="69" t="s">
        <v>938</v>
      </c>
      <c r="B386" s="82">
        <v>4665875</v>
      </c>
      <c r="C386" s="82">
        <v>3084218</v>
      </c>
      <c r="D386" s="82">
        <v>3084218</v>
      </c>
      <c r="E386" s="426">
        <v>66.10159937846599</v>
      </c>
      <c r="F386" s="82">
        <v>526437</v>
      </c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971"/>
      <c r="AF386" s="971"/>
      <c r="AG386" s="971"/>
      <c r="AH386" s="971"/>
      <c r="AI386" s="971"/>
      <c r="AJ386" s="971"/>
      <c r="AK386" s="971"/>
      <c r="AL386" s="971"/>
      <c r="AM386" s="971"/>
      <c r="AN386" s="971"/>
      <c r="AO386" s="971"/>
      <c r="AP386" s="971"/>
      <c r="AQ386" s="971"/>
      <c r="AR386" s="971"/>
      <c r="AS386" s="971"/>
      <c r="AT386" s="971"/>
      <c r="AU386" s="971"/>
      <c r="AV386" s="971"/>
      <c r="AW386" s="971"/>
      <c r="AX386" s="971"/>
      <c r="AY386" s="971"/>
      <c r="AZ386" s="971"/>
      <c r="BA386" s="971"/>
      <c r="BB386" s="971"/>
      <c r="BC386" s="971"/>
      <c r="BD386" s="971"/>
      <c r="BE386" s="971"/>
      <c r="BF386" s="971"/>
      <c r="BG386" s="971"/>
      <c r="BH386" s="971"/>
      <c r="BI386" s="971"/>
      <c r="BJ386" s="971"/>
      <c r="BK386" s="971"/>
      <c r="BL386" s="971"/>
      <c r="BM386" s="971"/>
      <c r="BN386" s="971"/>
      <c r="BO386" s="971"/>
      <c r="BP386" s="971"/>
      <c r="BQ386" s="971"/>
      <c r="BR386" s="971"/>
      <c r="BS386" s="971"/>
      <c r="BT386" s="971"/>
      <c r="BU386" s="971"/>
      <c r="BV386" s="971"/>
      <c r="BW386" s="971"/>
      <c r="BX386" s="971"/>
      <c r="BY386" s="971"/>
      <c r="BZ386" s="971"/>
      <c r="CA386" s="971"/>
      <c r="CB386" s="971"/>
      <c r="CC386" s="971"/>
      <c r="CD386" s="971"/>
      <c r="CE386" s="971"/>
      <c r="CF386" s="971"/>
      <c r="CG386" s="971"/>
      <c r="CH386" s="971"/>
      <c r="CI386" s="971"/>
      <c r="CJ386" s="971"/>
      <c r="CK386" s="971"/>
      <c r="CL386" s="971"/>
      <c r="CM386" s="971"/>
      <c r="CN386" s="971"/>
      <c r="CO386" s="971"/>
      <c r="CP386" s="971"/>
      <c r="CQ386" s="971"/>
      <c r="CR386" s="971"/>
      <c r="CS386" s="971"/>
    </row>
    <row r="387" spans="1:97" s="973" customFormat="1" ht="12.75">
      <c r="A387" s="69" t="s">
        <v>939</v>
      </c>
      <c r="B387" s="82">
        <v>4665875</v>
      </c>
      <c r="C387" s="82">
        <v>3084218</v>
      </c>
      <c r="D387" s="82">
        <v>3084218</v>
      </c>
      <c r="E387" s="426">
        <v>66.10159937846599</v>
      </c>
      <c r="F387" s="82">
        <v>526437</v>
      </c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971"/>
      <c r="AF387" s="971"/>
      <c r="AG387" s="971"/>
      <c r="AH387" s="971"/>
      <c r="AI387" s="971"/>
      <c r="AJ387" s="971"/>
      <c r="AK387" s="971"/>
      <c r="AL387" s="971"/>
      <c r="AM387" s="971"/>
      <c r="AN387" s="971"/>
      <c r="AO387" s="971"/>
      <c r="AP387" s="971"/>
      <c r="AQ387" s="971"/>
      <c r="AR387" s="971"/>
      <c r="AS387" s="971"/>
      <c r="AT387" s="971"/>
      <c r="AU387" s="971"/>
      <c r="AV387" s="971"/>
      <c r="AW387" s="971"/>
      <c r="AX387" s="971"/>
      <c r="AY387" s="971"/>
      <c r="AZ387" s="971"/>
      <c r="BA387" s="971"/>
      <c r="BB387" s="971"/>
      <c r="BC387" s="971"/>
      <c r="BD387" s="971"/>
      <c r="BE387" s="971"/>
      <c r="BF387" s="971"/>
      <c r="BG387" s="971"/>
      <c r="BH387" s="971"/>
      <c r="BI387" s="971"/>
      <c r="BJ387" s="971"/>
      <c r="BK387" s="971"/>
      <c r="BL387" s="971"/>
      <c r="BM387" s="971"/>
      <c r="BN387" s="971"/>
      <c r="BO387" s="971"/>
      <c r="BP387" s="971"/>
      <c r="BQ387" s="971"/>
      <c r="BR387" s="971"/>
      <c r="BS387" s="971"/>
      <c r="BT387" s="971"/>
      <c r="BU387" s="971"/>
      <c r="BV387" s="971"/>
      <c r="BW387" s="971"/>
      <c r="BX387" s="971"/>
      <c r="BY387" s="971"/>
      <c r="BZ387" s="971"/>
      <c r="CA387" s="971"/>
      <c r="CB387" s="971"/>
      <c r="CC387" s="971"/>
      <c r="CD387" s="971"/>
      <c r="CE387" s="971"/>
      <c r="CF387" s="971"/>
      <c r="CG387" s="971"/>
      <c r="CH387" s="971"/>
      <c r="CI387" s="971"/>
      <c r="CJ387" s="971"/>
      <c r="CK387" s="971"/>
      <c r="CL387" s="971"/>
      <c r="CM387" s="971"/>
      <c r="CN387" s="971"/>
      <c r="CO387" s="971"/>
      <c r="CP387" s="971"/>
      <c r="CQ387" s="971"/>
      <c r="CR387" s="971"/>
      <c r="CS387" s="971"/>
    </row>
    <row r="388" spans="1:97" s="973" customFormat="1" ht="12.75">
      <c r="A388" s="69" t="s">
        <v>942</v>
      </c>
      <c r="B388" s="82">
        <v>4665875</v>
      </c>
      <c r="C388" s="82">
        <v>3084218</v>
      </c>
      <c r="D388" s="82">
        <v>1996031</v>
      </c>
      <c r="E388" s="426">
        <v>42.77935006831516</v>
      </c>
      <c r="F388" s="82">
        <v>678160</v>
      </c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971"/>
      <c r="AF388" s="971"/>
      <c r="AG388" s="971"/>
      <c r="AH388" s="971"/>
      <c r="AI388" s="971"/>
      <c r="AJ388" s="971"/>
      <c r="AK388" s="971"/>
      <c r="AL388" s="971"/>
      <c r="AM388" s="971"/>
      <c r="AN388" s="971"/>
      <c r="AO388" s="971"/>
      <c r="AP388" s="971"/>
      <c r="AQ388" s="971"/>
      <c r="AR388" s="971"/>
      <c r="AS388" s="971"/>
      <c r="AT388" s="971"/>
      <c r="AU388" s="971"/>
      <c r="AV388" s="971"/>
      <c r="AW388" s="971"/>
      <c r="AX388" s="971"/>
      <c r="AY388" s="971"/>
      <c r="AZ388" s="971"/>
      <c r="BA388" s="971"/>
      <c r="BB388" s="971"/>
      <c r="BC388" s="971"/>
      <c r="BD388" s="971"/>
      <c r="BE388" s="971"/>
      <c r="BF388" s="971"/>
      <c r="BG388" s="971"/>
      <c r="BH388" s="971"/>
      <c r="BI388" s="971"/>
      <c r="BJ388" s="971"/>
      <c r="BK388" s="971"/>
      <c r="BL388" s="971"/>
      <c r="BM388" s="971"/>
      <c r="BN388" s="971"/>
      <c r="BO388" s="971"/>
      <c r="BP388" s="971"/>
      <c r="BQ388" s="971"/>
      <c r="BR388" s="971"/>
      <c r="BS388" s="971"/>
      <c r="BT388" s="971"/>
      <c r="BU388" s="971"/>
      <c r="BV388" s="971"/>
      <c r="BW388" s="971"/>
      <c r="BX388" s="971"/>
      <c r="BY388" s="971"/>
      <c r="BZ388" s="971"/>
      <c r="CA388" s="971"/>
      <c r="CB388" s="971"/>
      <c r="CC388" s="971"/>
      <c r="CD388" s="971"/>
      <c r="CE388" s="971"/>
      <c r="CF388" s="971"/>
      <c r="CG388" s="971"/>
      <c r="CH388" s="971"/>
      <c r="CI388" s="971"/>
      <c r="CJ388" s="971"/>
      <c r="CK388" s="971"/>
      <c r="CL388" s="971"/>
      <c r="CM388" s="971"/>
      <c r="CN388" s="971"/>
      <c r="CO388" s="971"/>
      <c r="CP388" s="971"/>
      <c r="CQ388" s="971"/>
      <c r="CR388" s="971"/>
      <c r="CS388" s="971"/>
    </row>
    <row r="389" spans="1:97" s="972" customFormat="1" ht="12.75">
      <c r="A389" s="69" t="s">
        <v>949</v>
      </c>
      <c r="B389" s="82">
        <v>4665875</v>
      </c>
      <c r="C389" s="82">
        <v>3084218</v>
      </c>
      <c r="D389" s="82">
        <v>1996031</v>
      </c>
      <c r="E389" s="426">
        <v>42.77935006831516</v>
      </c>
      <c r="F389" s="82">
        <v>678160</v>
      </c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971"/>
      <c r="AF389" s="971"/>
      <c r="AG389" s="971"/>
      <c r="AH389" s="971"/>
      <c r="AI389" s="971"/>
      <c r="AJ389" s="971"/>
      <c r="AK389" s="971"/>
      <c r="AL389" s="971"/>
      <c r="AM389" s="971"/>
      <c r="AN389" s="971"/>
      <c r="AO389" s="971"/>
      <c r="AP389" s="971"/>
      <c r="AQ389" s="971"/>
      <c r="AR389" s="971"/>
      <c r="AS389" s="971"/>
      <c r="AT389" s="971"/>
      <c r="AU389" s="971"/>
      <c r="AV389" s="971"/>
      <c r="AW389" s="971"/>
      <c r="AX389" s="971"/>
      <c r="AY389" s="971"/>
      <c r="AZ389" s="971"/>
      <c r="BA389" s="971"/>
      <c r="BB389" s="971"/>
      <c r="BC389" s="971"/>
      <c r="BD389" s="971"/>
      <c r="BE389" s="971"/>
      <c r="BF389" s="971"/>
      <c r="BG389" s="971"/>
      <c r="BH389" s="971"/>
      <c r="BI389" s="971"/>
      <c r="BJ389" s="971"/>
      <c r="BK389" s="971"/>
      <c r="BL389" s="971"/>
      <c r="BM389" s="971"/>
      <c r="BN389" s="971"/>
      <c r="BO389" s="971"/>
      <c r="BP389" s="971"/>
      <c r="BQ389" s="971"/>
      <c r="BR389" s="971"/>
      <c r="BS389" s="971"/>
      <c r="BT389" s="971"/>
      <c r="BU389" s="971"/>
      <c r="BV389" s="971"/>
      <c r="BW389" s="971"/>
      <c r="BX389" s="971"/>
      <c r="BY389" s="971"/>
      <c r="BZ389" s="971"/>
      <c r="CA389" s="971"/>
      <c r="CB389" s="971"/>
      <c r="CC389" s="971"/>
      <c r="CD389" s="971"/>
      <c r="CE389" s="971"/>
      <c r="CF389" s="971"/>
      <c r="CG389" s="971"/>
      <c r="CH389" s="971"/>
      <c r="CI389" s="971"/>
      <c r="CJ389" s="971"/>
      <c r="CK389" s="971"/>
      <c r="CL389" s="971"/>
      <c r="CM389" s="971"/>
      <c r="CN389" s="971"/>
      <c r="CO389" s="971"/>
      <c r="CP389" s="971"/>
      <c r="CQ389" s="971"/>
      <c r="CR389" s="971"/>
      <c r="CS389" s="971"/>
    </row>
    <row r="390" spans="1:97" s="972" customFormat="1" ht="12.75">
      <c r="A390" s="69" t="s">
        <v>951</v>
      </c>
      <c r="B390" s="82">
        <v>4665875</v>
      </c>
      <c r="C390" s="82">
        <v>3084218</v>
      </c>
      <c r="D390" s="82">
        <v>1996031</v>
      </c>
      <c r="E390" s="426">
        <v>42.77935006831516</v>
      </c>
      <c r="F390" s="82">
        <v>678160</v>
      </c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971"/>
      <c r="AF390" s="971"/>
      <c r="AG390" s="971"/>
      <c r="AH390" s="971"/>
      <c r="AI390" s="971"/>
      <c r="AJ390" s="971"/>
      <c r="AK390" s="971"/>
      <c r="AL390" s="971"/>
      <c r="AM390" s="971"/>
      <c r="AN390" s="971"/>
      <c r="AO390" s="971"/>
      <c r="AP390" s="971"/>
      <c r="AQ390" s="971"/>
      <c r="AR390" s="971"/>
      <c r="AS390" s="971"/>
      <c r="AT390" s="971"/>
      <c r="AU390" s="971"/>
      <c r="AV390" s="971"/>
      <c r="AW390" s="971"/>
      <c r="AX390" s="971"/>
      <c r="AY390" s="971"/>
      <c r="AZ390" s="971"/>
      <c r="BA390" s="971"/>
      <c r="BB390" s="971"/>
      <c r="BC390" s="971"/>
      <c r="BD390" s="971"/>
      <c r="BE390" s="971"/>
      <c r="BF390" s="971"/>
      <c r="BG390" s="971"/>
      <c r="BH390" s="971"/>
      <c r="BI390" s="971"/>
      <c r="BJ390" s="971"/>
      <c r="BK390" s="971"/>
      <c r="BL390" s="971"/>
      <c r="BM390" s="971"/>
      <c r="BN390" s="971"/>
      <c r="BO390" s="971"/>
      <c r="BP390" s="971"/>
      <c r="BQ390" s="971"/>
      <c r="BR390" s="971"/>
      <c r="BS390" s="971"/>
      <c r="BT390" s="971"/>
      <c r="BU390" s="971"/>
      <c r="BV390" s="971"/>
      <c r="BW390" s="971"/>
      <c r="BX390" s="971"/>
      <c r="BY390" s="971"/>
      <c r="BZ390" s="971"/>
      <c r="CA390" s="971"/>
      <c r="CB390" s="971"/>
      <c r="CC390" s="971"/>
      <c r="CD390" s="971"/>
      <c r="CE390" s="971"/>
      <c r="CF390" s="971"/>
      <c r="CG390" s="971"/>
      <c r="CH390" s="971"/>
      <c r="CI390" s="971"/>
      <c r="CJ390" s="971"/>
      <c r="CK390" s="971"/>
      <c r="CL390" s="971"/>
      <c r="CM390" s="971"/>
      <c r="CN390" s="971"/>
      <c r="CO390" s="971"/>
      <c r="CP390" s="971"/>
      <c r="CQ390" s="971"/>
      <c r="CR390" s="971"/>
      <c r="CS390" s="971"/>
    </row>
    <row r="391" spans="1:97" s="972" customFormat="1" ht="12.75">
      <c r="A391" s="69"/>
      <c r="B391" s="82"/>
      <c r="C391" s="82"/>
      <c r="D391" s="82"/>
      <c r="E391" s="426"/>
      <c r="F391" s="82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971"/>
      <c r="AF391" s="971"/>
      <c r="AG391" s="971"/>
      <c r="AH391" s="971"/>
      <c r="AI391" s="971"/>
      <c r="AJ391" s="971"/>
      <c r="AK391" s="971"/>
      <c r="AL391" s="971"/>
      <c r="AM391" s="971"/>
      <c r="AN391" s="971"/>
      <c r="AO391" s="971"/>
      <c r="AP391" s="971"/>
      <c r="AQ391" s="971"/>
      <c r="AR391" s="971"/>
      <c r="AS391" s="971"/>
      <c r="AT391" s="971"/>
      <c r="AU391" s="971"/>
      <c r="AV391" s="971"/>
      <c r="AW391" s="971"/>
      <c r="AX391" s="971"/>
      <c r="AY391" s="971"/>
      <c r="AZ391" s="971"/>
      <c r="BA391" s="971"/>
      <c r="BB391" s="971"/>
      <c r="BC391" s="971"/>
      <c r="BD391" s="971"/>
      <c r="BE391" s="971"/>
      <c r="BF391" s="971"/>
      <c r="BG391" s="971"/>
      <c r="BH391" s="971"/>
      <c r="BI391" s="971"/>
      <c r="BJ391" s="971"/>
      <c r="BK391" s="971"/>
      <c r="BL391" s="971"/>
      <c r="BM391" s="971"/>
      <c r="BN391" s="971"/>
      <c r="BO391" s="971"/>
      <c r="BP391" s="971"/>
      <c r="BQ391" s="971"/>
      <c r="BR391" s="971"/>
      <c r="BS391" s="971"/>
      <c r="BT391" s="971"/>
      <c r="BU391" s="971"/>
      <c r="BV391" s="971"/>
      <c r="BW391" s="971"/>
      <c r="BX391" s="971"/>
      <c r="BY391" s="971"/>
      <c r="BZ391" s="971"/>
      <c r="CA391" s="971"/>
      <c r="CB391" s="971"/>
      <c r="CC391" s="971"/>
      <c r="CD391" s="971"/>
      <c r="CE391" s="971"/>
      <c r="CF391" s="971"/>
      <c r="CG391" s="971"/>
      <c r="CH391" s="971"/>
      <c r="CI391" s="971"/>
      <c r="CJ391" s="971"/>
      <c r="CK391" s="971"/>
      <c r="CL391" s="971"/>
      <c r="CM391" s="971"/>
      <c r="CN391" s="971"/>
      <c r="CO391" s="971"/>
      <c r="CP391" s="971"/>
      <c r="CQ391" s="971"/>
      <c r="CR391" s="971"/>
      <c r="CS391" s="971"/>
    </row>
    <row r="392" spans="1:97" s="972" customFormat="1" ht="15.75">
      <c r="A392" s="978" t="s">
        <v>985</v>
      </c>
      <c r="B392" s="82"/>
      <c r="C392" s="82"/>
      <c r="D392" s="82"/>
      <c r="E392" s="426"/>
      <c r="F392" s="82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971"/>
      <c r="AF392" s="971"/>
      <c r="AG392" s="971"/>
      <c r="AH392" s="971"/>
      <c r="AI392" s="971"/>
      <c r="AJ392" s="971"/>
      <c r="AK392" s="971"/>
      <c r="AL392" s="971"/>
      <c r="AM392" s="971"/>
      <c r="AN392" s="971"/>
      <c r="AO392" s="971"/>
      <c r="AP392" s="971"/>
      <c r="AQ392" s="971"/>
      <c r="AR392" s="971"/>
      <c r="AS392" s="971"/>
      <c r="AT392" s="971"/>
      <c r="AU392" s="971"/>
      <c r="AV392" s="971"/>
      <c r="AW392" s="971"/>
      <c r="AX392" s="971"/>
      <c r="AY392" s="971"/>
      <c r="AZ392" s="971"/>
      <c r="BA392" s="971"/>
      <c r="BB392" s="971"/>
      <c r="BC392" s="971"/>
      <c r="BD392" s="971"/>
      <c r="BE392" s="971"/>
      <c r="BF392" s="971"/>
      <c r="BG392" s="971"/>
      <c r="BH392" s="971"/>
      <c r="BI392" s="971"/>
      <c r="BJ392" s="971"/>
      <c r="BK392" s="971"/>
      <c r="BL392" s="971"/>
      <c r="BM392" s="971"/>
      <c r="BN392" s="971"/>
      <c r="BO392" s="971"/>
      <c r="BP392" s="971"/>
      <c r="BQ392" s="971"/>
      <c r="BR392" s="971"/>
      <c r="BS392" s="971"/>
      <c r="BT392" s="971"/>
      <c r="BU392" s="971"/>
      <c r="BV392" s="971"/>
      <c r="BW392" s="971"/>
      <c r="BX392" s="971"/>
      <c r="BY392" s="971"/>
      <c r="BZ392" s="971"/>
      <c r="CA392" s="971"/>
      <c r="CB392" s="971"/>
      <c r="CC392" s="971"/>
      <c r="CD392" s="971"/>
      <c r="CE392" s="971"/>
      <c r="CF392" s="971"/>
      <c r="CG392" s="971"/>
      <c r="CH392" s="971"/>
      <c r="CI392" s="971"/>
      <c r="CJ392" s="971"/>
      <c r="CK392" s="971"/>
      <c r="CL392" s="971"/>
      <c r="CM392" s="971"/>
      <c r="CN392" s="971"/>
      <c r="CO392" s="971"/>
      <c r="CP392" s="971"/>
      <c r="CQ392" s="971"/>
      <c r="CR392" s="971"/>
      <c r="CS392" s="971"/>
    </row>
    <row r="393" spans="1:107" s="954" customFormat="1" ht="12.75">
      <c r="A393" s="73" t="s">
        <v>961</v>
      </c>
      <c r="B393" s="82"/>
      <c r="C393" s="82"/>
      <c r="D393" s="82"/>
      <c r="E393" s="426"/>
      <c r="F393" s="82"/>
      <c r="G393" s="979"/>
      <c r="H393" s="980"/>
      <c r="I393" s="980"/>
      <c r="J393" s="979"/>
      <c r="K393" s="862"/>
      <c r="L393" s="862"/>
      <c r="M393" s="862"/>
      <c r="N393" s="862"/>
      <c r="O393" s="862"/>
      <c r="P393" s="862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953"/>
      <c r="AP393" s="953"/>
      <c r="AQ393" s="953"/>
      <c r="AR393" s="953"/>
      <c r="AS393" s="953"/>
      <c r="AT393" s="953"/>
      <c r="AU393" s="953"/>
      <c r="AV393" s="953"/>
      <c r="AW393" s="953"/>
      <c r="AX393" s="953"/>
      <c r="AY393" s="953"/>
      <c r="AZ393" s="953"/>
      <c r="BA393" s="953"/>
      <c r="BB393" s="953"/>
      <c r="BC393" s="953"/>
      <c r="BD393" s="953"/>
      <c r="BE393" s="953"/>
      <c r="BF393" s="953"/>
      <c r="BG393" s="953"/>
      <c r="BH393" s="953"/>
      <c r="BI393" s="953"/>
      <c r="BJ393" s="953"/>
      <c r="BK393" s="953"/>
      <c r="BL393" s="953"/>
      <c r="BM393" s="953"/>
      <c r="BN393" s="953"/>
      <c r="BO393" s="953"/>
      <c r="BP393" s="953"/>
      <c r="BQ393" s="953"/>
      <c r="BR393" s="953"/>
      <c r="BS393" s="953"/>
      <c r="BT393" s="953"/>
      <c r="BU393" s="953"/>
      <c r="BV393" s="953"/>
      <c r="BW393" s="953"/>
      <c r="BX393" s="953"/>
      <c r="BY393" s="953"/>
      <c r="BZ393" s="953"/>
      <c r="CA393" s="953"/>
      <c r="CB393" s="953"/>
      <c r="CC393" s="953"/>
      <c r="CD393" s="953"/>
      <c r="CE393" s="953"/>
      <c r="CF393" s="953"/>
      <c r="CG393" s="953"/>
      <c r="CH393" s="953"/>
      <c r="CI393" s="953"/>
      <c r="CJ393" s="953"/>
      <c r="CK393" s="953"/>
      <c r="CL393" s="953"/>
      <c r="CM393" s="953"/>
      <c r="CN393" s="953"/>
      <c r="CO393" s="953"/>
      <c r="CP393" s="953"/>
      <c r="CQ393" s="953"/>
      <c r="CR393" s="953"/>
      <c r="CS393" s="953"/>
      <c r="CT393" s="953"/>
      <c r="CU393" s="953"/>
      <c r="CV393" s="953"/>
      <c r="CW393" s="953"/>
      <c r="CX393" s="953"/>
      <c r="CY393" s="953"/>
      <c r="CZ393" s="953"/>
      <c r="DA393" s="953"/>
      <c r="DB393" s="953"/>
      <c r="DC393" s="953"/>
    </row>
    <row r="394" spans="1:107" s="968" customFormat="1" ht="12.75">
      <c r="A394" s="485" t="s">
        <v>986</v>
      </c>
      <c r="B394" s="24">
        <v>5040</v>
      </c>
      <c r="C394" s="24">
        <v>1680</v>
      </c>
      <c r="D394" s="24">
        <v>1680</v>
      </c>
      <c r="E394" s="967">
        <v>33.33333333333333</v>
      </c>
      <c r="F394" s="24">
        <v>560</v>
      </c>
      <c r="G394" s="979"/>
      <c r="H394" s="980"/>
      <c r="I394" s="980"/>
      <c r="J394" s="979"/>
      <c r="K394" s="862"/>
      <c r="L394" s="862"/>
      <c r="M394" s="862"/>
      <c r="N394" s="862"/>
      <c r="O394" s="862"/>
      <c r="P394" s="862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953"/>
      <c r="AP394" s="953"/>
      <c r="AQ394" s="953"/>
      <c r="AR394" s="953"/>
      <c r="AS394" s="953"/>
      <c r="AT394" s="953"/>
      <c r="AU394" s="953"/>
      <c r="AV394" s="953"/>
      <c r="AW394" s="953"/>
      <c r="AX394" s="953"/>
      <c r="AY394" s="953"/>
      <c r="AZ394" s="953"/>
      <c r="BA394" s="953"/>
      <c r="BB394" s="953"/>
      <c r="BC394" s="953"/>
      <c r="BD394" s="953"/>
      <c r="BE394" s="953"/>
      <c r="BF394" s="953"/>
      <c r="BG394" s="953"/>
      <c r="BH394" s="953"/>
      <c r="BI394" s="953"/>
      <c r="BJ394" s="953"/>
      <c r="BK394" s="953"/>
      <c r="BL394" s="953"/>
      <c r="BM394" s="953"/>
      <c r="BN394" s="953"/>
      <c r="BO394" s="953"/>
      <c r="BP394" s="953"/>
      <c r="BQ394" s="953"/>
      <c r="BR394" s="953"/>
      <c r="BS394" s="953"/>
      <c r="BT394" s="953"/>
      <c r="BU394" s="953"/>
      <c r="BV394" s="953"/>
      <c r="BW394" s="953"/>
      <c r="BX394" s="953"/>
      <c r="BY394" s="953"/>
      <c r="BZ394" s="953"/>
      <c r="CA394" s="953"/>
      <c r="CB394" s="953"/>
      <c r="CC394" s="953"/>
      <c r="CD394" s="953"/>
      <c r="CE394" s="953"/>
      <c r="CF394" s="953"/>
      <c r="CG394" s="953"/>
      <c r="CH394" s="953"/>
      <c r="CI394" s="953"/>
      <c r="CJ394" s="953"/>
      <c r="CK394" s="953"/>
      <c r="CL394" s="953"/>
      <c r="CM394" s="953"/>
      <c r="CN394" s="953"/>
      <c r="CO394" s="953"/>
      <c r="CP394" s="953"/>
      <c r="CQ394" s="953"/>
      <c r="CR394" s="953"/>
      <c r="CS394" s="953"/>
      <c r="CT394" s="953"/>
      <c r="CU394" s="953"/>
      <c r="CV394" s="953"/>
      <c r="CW394" s="953"/>
      <c r="CX394" s="953"/>
      <c r="CY394" s="953"/>
      <c r="CZ394" s="953"/>
      <c r="DA394" s="953"/>
      <c r="DB394" s="953"/>
      <c r="DC394" s="953"/>
    </row>
    <row r="395" spans="1:107" s="968" customFormat="1" ht="12.75">
      <c r="A395" s="485" t="s">
        <v>987</v>
      </c>
      <c r="B395" s="24">
        <v>5040</v>
      </c>
      <c r="C395" s="24">
        <v>1680</v>
      </c>
      <c r="D395" s="24">
        <v>1680</v>
      </c>
      <c r="E395" s="967">
        <v>33.33333333333333</v>
      </c>
      <c r="F395" s="24">
        <v>560</v>
      </c>
      <c r="G395" s="979"/>
      <c r="H395" s="980"/>
      <c r="I395" s="980"/>
      <c r="J395" s="979"/>
      <c r="K395" s="862"/>
      <c r="L395" s="862"/>
      <c r="M395" s="862"/>
      <c r="N395" s="862"/>
      <c r="O395" s="862"/>
      <c r="P395" s="862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953"/>
      <c r="AP395" s="953"/>
      <c r="AQ395" s="953"/>
      <c r="AR395" s="953"/>
      <c r="AS395" s="953"/>
      <c r="AT395" s="953"/>
      <c r="AU395" s="953"/>
      <c r="AV395" s="953"/>
      <c r="AW395" s="953"/>
      <c r="AX395" s="953"/>
      <c r="AY395" s="953"/>
      <c r="AZ395" s="953"/>
      <c r="BA395" s="953"/>
      <c r="BB395" s="953"/>
      <c r="BC395" s="953"/>
      <c r="BD395" s="953"/>
      <c r="BE395" s="953"/>
      <c r="BF395" s="953"/>
      <c r="BG395" s="953"/>
      <c r="BH395" s="953"/>
      <c r="BI395" s="953"/>
      <c r="BJ395" s="953"/>
      <c r="BK395" s="953"/>
      <c r="BL395" s="953"/>
      <c r="BM395" s="953"/>
      <c r="BN395" s="953"/>
      <c r="BO395" s="953"/>
      <c r="BP395" s="953"/>
      <c r="BQ395" s="953"/>
      <c r="BR395" s="953"/>
      <c r="BS395" s="953"/>
      <c r="BT395" s="953"/>
      <c r="BU395" s="953"/>
      <c r="BV395" s="953"/>
      <c r="BW395" s="953"/>
      <c r="BX395" s="953"/>
      <c r="BY395" s="953"/>
      <c r="BZ395" s="953"/>
      <c r="CA395" s="953"/>
      <c r="CB395" s="953"/>
      <c r="CC395" s="953"/>
      <c r="CD395" s="953"/>
      <c r="CE395" s="953"/>
      <c r="CF395" s="953"/>
      <c r="CG395" s="953"/>
      <c r="CH395" s="953"/>
      <c r="CI395" s="953"/>
      <c r="CJ395" s="953"/>
      <c r="CK395" s="953"/>
      <c r="CL395" s="953"/>
      <c r="CM395" s="953"/>
      <c r="CN395" s="953"/>
      <c r="CO395" s="953"/>
      <c r="CP395" s="953"/>
      <c r="CQ395" s="953"/>
      <c r="CR395" s="953"/>
      <c r="CS395" s="953"/>
      <c r="CT395" s="953"/>
      <c r="CU395" s="953"/>
      <c r="CV395" s="953"/>
      <c r="CW395" s="953"/>
      <c r="CX395" s="953"/>
      <c r="CY395" s="953"/>
      <c r="CZ395" s="953"/>
      <c r="DA395" s="953"/>
      <c r="DB395" s="953"/>
      <c r="DC395" s="953"/>
    </row>
    <row r="396" spans="1:107" s="968" customFormat="1" ht="12.75">
      <c r="A396" s="485" t="s">
        <v>942</v>
      </c>
      <c r="B396" s="24">
        <v>5040</v>
      </c>
      <c r="C396" s="24">
        <v>1680</v>
      </c>
      <c r="D396" s="24">
        <v>545</v>
      </c>
      <c r="E396" s="967">
        <v>10.813492063492063</v>
      </c>
      <c r="F396" s="24">
        <v>545</v>
      </c>
      <c r="G396" s="979"/>
      <c r="H396" s="980"/>
      <c r="I396" s="980"/>
      <c r="J396" s="979"/>
      <c r="K396" s="862"/>
      <c r="L396" s="862"/>
      <c r="M396" s="862"/>
      <c r="N396" s="862"/>
      <c r="O396" s="862"/>
      <c r="P396" s="862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953"/>
      <c r="AP396" s="953"/>
      <c r="AQ396" s="953"/>
      <c r="AR396" s="953"/>
      <c r="AS396" s="953"/>
      <c r="AT396" s="953"/>
      <c r="AU396" s="953"/>
      <c r="AV396" s="953"/>
      <c r="AW396" s="953"/>
      <c r="AX396" s="953"/>
      <c r="AY396" s="953"/>
      <c r="AZ396" s="953"/>
      <c r="BA396" s="953"/>
      <c r="BB396" s="953"/>
      <c r="BC396" s="953"/>
      <c r="BD396" s="953"/>
      <c r="BE396" s="953"/>
      <c r="BF396" s="953"/>
      <c r="BG396" s="953"/>
      <c r="BH396" s="953"/>
      <c r="BI396" s="953"/>
      <c r="BJ396" s="953"/>
      <c r="BK396" s="953"/>
      <c r="BL396" s="953"/>
      <c r="BM396" s="953"/>
      <c r="BN396" s="953"/>
      <c r="BO396" s="953"/>
      <c r="BP396" s="953"/>
      <c r="BQ396" s="953"/>
      <c r="BR396" s="953"/>
      <c r="BS396" s="953"/>
      <c r="BT396" s="953"/>
      <c r="BU396" s="953"/>
      <c r="BV396" s="953"/>
      <c r="BW396" s="953"/>
      <c r="BX396" s="953"/>
      <c r="BY396" s="953"/>
      <c r="BZ396" s="953"/>
      <c r="CA396" s="953"/>
      <c r="CB396" s="953"/>
      <c r="CC396" s="953"/>
      <c r="CD396" s="953"/>
      <c r="CE396" s="953"/>
      <c r="CF396" s="953"/>
      <c r="CG396" s="953"/>
      <c r="CH396" s="953"/>
      <c r="CI396" s="953"/>
      <c r="CJ396" s="953"/>
      <c r="CK396" s="953"/>
      <c r="CL396" s="953"/>
      <c r="CM396" s="953"/>
      <c r="CN396" s="953"/>
      <c r="CO396" s="953"/>
      <c r="CP396" s="953"/>
      <c r="CQ396" s="953"/>
      <c r="CR396" s="953"/>
      <c r="CS396" s="953"/>
      <c r="CT396" s="953"/>
      <c r="CU396" s="953"/>
      <c r="CV396" s="953"/>
      <c r="CW396" s="953"/>
      <c r="CX396" s="953"/>
      <c r="CY396" s="953"/>
      <c r="CZ396" s="953"/>
      <c r="DA396" s="953"/>
      <c r="DB396" s="953"/>
      <c r="DC396" s="953"/>
    </row>
    <row r="397" spans="1:107" s="969" customFormat="1" ht="12.75">
      <c r="A397" s="485" t="s">
        <v>943</v>
      </c>
      <c r="B397" s="24">
        <v>5040</v>
      </c>
      <c r="C397" s="24">
        <v>1680</v>
      </c>
      <c r="D397" s="24">
        <v>545</v>
      </c>
      <c r="E397" s="967">
        <v>10.813492063492063</v>
      </c>
      <c r="F397" s="24">
        <v>545</v>
      </c>
      <c r="G397" s="979"/>
      <c r="H397" s="980"/>
      <c r="I397" s="980"/>
      <c r="J397" s="979"/>
      <c r="K397" s="862"/>
      <c r="L397" s="862"/>
      <c r="M397" s="862"/>
      <c r="N397" s="862"/>
      <c r="O397" s="862"/>
      <c r="P397" s="862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953"/>
      <c r="AP397" s="953"/>
      <c r="AQ397" s="953"/>
      <c r="AR397" s="953"/>
      <c r="AS397" s="953"/>
      <c r="AT397" s="953"/>
      <c r="AU397" s="953"/>
      <c r="AV397" s="953"/>
      <c r="AW397" s="953"/>
      <c r="AX397" s="953"/>
      <c r="AY397" s="953"/>
      <c r="AZ397" s="953"/>
      <c r="BA397" s="953"/>
      <c r="BB397" s="953"/>
      <c r="BC397" s="953"/>
      <c r="BD397" s="953"/>
      <c r="BE397" s="953"/>
      <c r="BF397" s="953"/>
      <c r="BG397" s="953"/>
      <c r="BH397" s="953"/>
      <c r="BI397" s="953"/>
      <c r="BJ397" s="953"/>
      <c r="BK397" s="953"/>
      <c r="BL397" s="953"/>
      <c r="BM397" s="953"/>
      <c r="BN397" s="953"/>
      <c r="BO397" s="953"/>
      <c r="BP397" s="953"/>
      <c r="BQ397" s="953"/>
      <c r="BR397" s="953"/>
      <c r="BS397" s="953"/>
      <c r="BT397" s="953"/>
      <c r="BU397" s="953"/>
      <c r="BV397" s="953"/>
      <c r="BW397" s="953"/>
      <c r="BX397" s="953"/>
      <c r="BY397" s="953"/>
      <c r="BZ397" s="953"/>
      <c r="CA397" s="953"/>
      <c r="CB397" s="953"/>
      <c r="CC397" s="953"/>
      <c r="CD397" s="953"/>
      <c r="CE397" s="953"/>
      <c r="CF397" s="953"/>
      <c r="CG397" s="953"/>
      <c r="CH397" s="953"/>
      <c r="CI397" s="953"/>
      <c r="CJ397" s="953"/>
      <c r="CK397" s="953"/>
      <c r="CL397" s="953"/>
      <c r="CM397" s="953"/>
      <c r="CN397" s="953"/>
      <c r="CO397" s="953"/>
      <c r="CP397" s="953"/>
      <c r="CQ397" s="953"/>
      <c r="CR397" s="953"/>
      <c r="CS397" s="953"/>
      <c r="CT397" s="953"/>
      <c r="CU397" s="953"/>
      <c r="CV397" s="953"/>
      <c r="CW397" s="953"/>
      <c r="CX397" s="953"/>
      <c r="CY397" s="953"/>
      <c r="CZ397" s="953"/>
      <c r="DA397" s="953"/>
      <c r="DB397" s="953"/>
      <c r="DC397" s="953"/>
    </row>
    <row r="398" spans="1:107" s="954" customFormat="1" ht="12.75">
      <c r="A398" s="485" t="s">
        <v>945</v>
      </c>
      <c r="B398" s="24">
        <v>5040</v>
      </c>
      <c r="C398" s="24">
        <v>1680</v>
      </c>
      <c r="D398" s="24">
        <v>545</v>
      </c>
      <c r="E398" s="967">
        <v>10.813492063492063</v>
      </c>
      <c r="F398" s="24">
        <v>545</v>
      </c>
      <c r="G398" s="979"/>
      <c r="H398" s="980"/>
      <c r="I398" s="980"/>
      <c r="J398" s="979"/>
      <c r="K398" s="862"/>
      <c r="L398" s="862"/>
      <c r="M398" s="862"/>
      <c r="N398" s="862"/>
      <c r="O398" s="862"/>
      <c r="P398" s="862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953"/>
      <c r="AP398" s="953"/>
      <c r="AQ398" s="953"/>
      <c r="AR398" s="953"/>
      <c r="AS398" s="953"/>
      <c r="AT398" s="953"/>
      <c r="AU398" s="953"/>
      <c r="AV398" s="953"/>
      <c r="AW398" s="953"/>
      <c r="AX398" s="953"/>
      <c r="AY398" s="953"/>
      <c r="AZ398" s="953"/>
      <c r="BA398" s="953"/>
      <c r="BB398" s="953"/>
      <c r="BC398" s="953"/>
      <c r="BD398" s="953"/>
      <c r="BE398" s="953"/>
      <c r="BF398" s="953"/>
      <c r="BG398" s="953"/>
      <c r="BH398" s="953"/>
      <c r="BI398" s="953"/>
      <c r="BJ398" s="953"/>
      <c r="BK398" s="953"/>
      <c r="BL398" s="953"/>
      <c r="BM398" s="953"/>
      <c r="BN398" s="953"/>
      <c r="BO398" s="953"/>
      <c r="BP398" s="953"/>
      <c r="BQ398" s="953"/>
      <c r="BR398" s="953"/>
      <c r="BS398" s="953"/>
      <c r="BT398" s="953"/>
      <c r="BU398" s="953"/>
      <c r="BV398" s="953"/>
      <c r="BW398" s="953"/>
      <c r="BX398" s="953"/>
      <c r="BY398" s="953"/>
      <c r="BZ398" s="953"/>
      <c r="CA398" s="953"/>
      <c r="CB398" s="953"/>
      <c r="CC398" s="953"/>
      <c r="CD398" s="953"/>
      <c r="CE398" s="953"/>
      <c r="CF398" s="953"/>
      <c r="CG398" s="953"/>
      <c r="CH398" s="953"/>
      <c r="CI398" s="953"/>
      <c r="CJ398" s="953"/>
      <c r="CK398" s="953"/>
      <c r="CL398" s="953"/>
      <c r="CM398" s="953"/>
      <c r="CN398" s="953"/>
      <c r="CO398" s="953"/>
      <c r="CP398" s="953"/>
      <c r="CQ398" s="953"/>
      <c r="CR398" s="953"/>
      <c r="CS398" s="953"/>
      <c r="CT398" s="953"/>
      <c r="CU398" s="953"/>
      <c r="CV398" s="953"/>
      <c r="CW398" s="953"/>
      <c r="CX398" s="953"/>
      <c r="CY398" s="953"/>
      <c r="CZ398" s="953"/>
      <c r="DA398" s="953"/>
      <c r="DB398" s="953"/>
      <c r="DC398" s="953"/>
    </row>
    <row r="399" spans="1:107" s="954" customFormat="1" ht="12.75">
      <c r="A399" s="485" t="s">
        <v>988</v>
      </c>
      <c r="B399" s="24">
        <v>5040</v>
      </c>
      <c r="C399" s="24">
        <v>1680</v>
      </c>
      <c r="D399" s="24">
        <v>545</v>
      </c>
      <c r="E399" s="967">
        <v>10.813492063492063</v>
      </c>
      <c r="F399" s="24">
        <v>545</v>
      </c>
      <c r="G399" s="979"/>
      <c r="H399" s="980"/>
      <c r="I399" s="980"/>
      <c r="J399" s="979"/>
      <c r="K399" s="862"/>
      <c r="L399" s="862"/>
      <c r="M399" s="862"/>
      <c r="N399" s="862"/>
      <c r="O399" s="862"/>
      <c r="P399" s="862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953"/>
      <c r="AP399" s="953"/>
      <c r="AQ399" s="953"/>
      <c r="AR399" s="953"/>
      <c r="AS399" s="953"/>
      <c r="AT399" s="953"/>
      <c r="AU399" s="953"/>
      <c r="AV399" s="953"/>
      <c r="AW399" s="953"/>
      <c r="AX399" s="953"/>
      <c r="AY399" s="953"/>
      <c r="AZ399" s="953"/>
      <c r="BA399" s="953"/>
      <c r="BB399" s="953"/>
      <c r="BC399" s="953"/>
      <c r="BD399" s="953"/>
      <c r="BE399" s="953"/>
      <c r="BF399" s="953"/>
      <c r="BG399" s="953"/>
      <c r="BH399" s="953"/>
      <c r="BI399" s="953"/>
      <c r="BJ399" s="953"/>
      <c r="BK399" s="953"/>
      <c r="BL399" s="953"/>
      <c r="BM399" s="953"/>
      <c r="BN399" s="953"/>
      <c r="BO399" s="953"/>
      <c r="BP399" s="953"/>
      <c r="BQ399" s="953"/>
      <c r="BR399" s="953"/>
      <c r="BS399" s="953"/>
      <c r="BT399" s="953"/>
      <c r="BU399" s="953"/>
      <c r="BV399" s="953"/>
      <c r="BW399" s="953"/>
      <c r="BX399" s="953"/>
      <c r="BY399" s="953"/>
      <c r="BZ399" s="953"/>
      <c r="CA399" s="953"/>
      <c r="CB399" s="953"/>
      <c r="CC399" s="953"/>
      <c r="CD399" s="953"/>
      <c r="CE399" s="953"/>
      <c r="CF399" s="953"/>
      <c r="CG399" s="953"/>
      <c r="CH399" s="953"/>
      <c r="CI399" s="953"/>
      <c r="CJ399" s="953"/>
      <c r="CK399" s="953"/>
      <c r="CL399" s="953"/>
      <c r="CM399" s="953"/>
      <c r="CN399" s="953"/>
      <c r="CO399" s="953"/>
      <c r="CP399" s="953"/>
      <c r="CQ399" s="953"/>
      <c r="CR399" s="953"/>
      <c r="CS399" s="953"/>
      <c r="CT399" s="953"/>
      <c r="CU399" s="953"/>
      <c r="CV399" s="953"/>
      <c r="CW399" s="953"/>
      <c r="CX399" s="953"/>
      <c r="CY399" s="953"/>
      <c r="CZ399" s="953"/>
      <c r="DA399" s="953"/>
      <c r="DB399" s="953"/>
      <c r="DC399" s="953"/>
    </row>
    <row r="400" spans="1:107" s="954" customFormat="1" ht="25.5">
      <c r="A400" s="423" t="s">
        <v>957</v>
      </c>
      <c r="B400" s="24"/>
      <c r="C400" s="24"/>
      <c r="D400" s="24"/>
      <c r="E400" s="967"/>
      <c r="F400" s="24"/>
      <c r="G400" s="979"/>
      <c r="H400" s="980"/>
      <c r="I400" s="980"/>
      <c r="J400" s="979"/>
      <c r="K400" s="862"/>
      <c r="L400" s="862"/>
      <c r="M400" s="862"/>
      <c r="N400" s="862"/>
      <c r="O400" s="862"/>
      <c r="P400" s="862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953"/>
      <c r="AP400" s="953"/>
      <c r="AQ400" s="953"/>
      <c r="AR400" s="953"/>
      <c r="AS400" s="953"/>
      <c r="AT400" s="953"/>
      <c r="AU400" s="953"/>
      <c r="AV400" s="953"/>
      <c r="AW400" s="953"/>
      <c r="AX400" s="953"/>
      <c r="AY400" s="953"/>
      <c r="AZ400" s="953"/>
      <c r="BA400" s="953"/>
      <c r="BB400" s="953"/>
      <c r="BC400" s="953"/>
      <c r="BD400" s="953"/>
      <c r="BE400" s="953"/>
      <c r="BF400" s="953"/>
      <c r="BG400" s="953"/>
      <c r="BH400" s="953"/>
      <c r="BI400" s="953"/>
      <c r="BJ400" s="953"/>
      <c r="BK400" s="953"/>
      <c r="BL400" s="953"/>
      <c r="BM400" s="953"/>
      <c r="BN400" s="953"/>
      <c r="BO400" s="953"/>
      <c r="BP400" s="953"/>
      <c r="BQ400" s="953"/>
      <c r="BR400" s="953"/>
      <c r="BS400" s="953"/>
      <c r="BT400" s="953"/>
      <c r="BU400" s="953"/>
      <c r="BV400" s="953"/>
      <c r="BW400" s="953"/>
      <c r="BX400" s="953"/>
      <c r="BY400" s="953"/>
      <c r="BZ400" s="953"/>
      <c r="CA400" s="953"/>
      <c r="CB400" s="953"/>
      <c r="CC400" s="953"/>
      <c r="CD400" s="953"/>
      <c r="CE400" s="953"/>
      <c r="CF400" s="953"/>
      <c r="CG400" s="953"/>
      <c r="CH400" s="953"/>
      <c r="CI400" s="953"/>
      <c r="CJ400" s="953"/>
      <c r="CK400" s="953"/>
      <c r="CL400" s="953"/>
      <c r="CM400" s="953"/>
      <c r="CN400" s="953"/>
      <c r="CO400" s="953"/>
      <c r="CP400" s="953"/>
      <c r="CQ400" s="953"/>
      <c r="CR400" s="953"/>
      <c r="CS400" s="953"/>
      <c r="CT400" s="953"/>
      <c r="CU400" s="953"/>
      <c r="CV400" s="953"/>
      <c r="CW400" s="953"/>
      <c r="CX400" s="953"/>
      <c r="CY400" s="953"/>
      <c r="CZ400" s="953"/>
      <c r="DA400" s="953"/>
      <c r="DB400" s="953"/>
      <c r="DC400" s="953"/>
    </row>
    <row r="401" spans="1:107" s="968" customFormat="1" ht="12.75">
      <c r="A401" s="485" t="s">
        <v>986</v>
      </c>
      <c r="B401" s="24">
        <v>2083935</v>
      </c>
      <c r="C401" s="24">
        <v>1109365</v>
      </c>
      <c r="D401" s="24">
        <v>840000</v>
      </c>
      <c r="E401" s="967">
        <v>40.30835894593641</v>
      </c>
      <c r="F401" s="24">
        <v>550000</v>
      </c>
      <c r="G401" s="979"/>
      <c r="H401" s="980"/>
      <c r="I401" s="980"/>
      <c r="J401" s="979"/>
      <c r="K401" s="862"/>
      <c r="L401" s="862"/>
      <c r="M401" s="862"/>
      <c r="N401" s="862"/>
      <c r="O401" s="862"/>
      <c r="P401" s="862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953"/>
      <c r="AP401" s="953"/>
      <c r="AQ401" s="953"/>
      <c r="AR401" s="953"/>
      <c r="AS401" s="953"/>
      <c r="AT401" s="953"/>
      <c r="AU401" s="953"/>
      <c r="AV401" s="953"/>
      <c r="AW401" s="953"/>
      <c r="AX401" s="953"/>
      <c r="AY401" s="953"/>
      <c r="AZ401" s="953"/>
      <c r="BA401" s="953"/>
      <c r="BB401" s="953"/>
      <c r="BC401" s="953"/>
      <c r="BD401" s="953"/>
      <c r="BE401" s="953"/>
      <c r="BF401" s="953"/>
      <c r="BG401" s="953"/>
      <c r="BH401" s="953"/>
      <c r="BI401" s="953"/>
      <c r="BJ401" s="953"/>
      <c r="BK401" s="953"/>
      <c r="BL401" s="953"/>
      <c r="BM401" s="953"/>
      <c r="BN401" s="953"/>
      <c r="BO401" s="953"/>
      <c r="BP401" s="953"/>
      <c r="BQ401" s="953"/>
      <c r="BR401" s="953"/>
      <c r="BS401" s="953"/>
      <c r="BT401" s="953"/>
      <c r="BU401" s="953"/>
      <c r="BV401" s="953"/>
      <c r="BW401" s="953"/>
      <c r="BX401" s="953"/>
      <c r="BY401" s="953"/>
      <c r="BZ401" s="953"/>
      <c r="CA401" s="953"/>
      <c r="CB401" s="953"/>
      <c r="CC401" s="953"/>
      <c r="CD401" s="953"/>
      <c r="CE401" s="953"/>
      <c r="CF401" s="953"/>
      <c r="CG401" s="953"/>
      <c r="CH401" s="953"/>
      <c r="CI401" s="953"/>
      <c r="CJ401" s="953"/>
      <c r="CK401" s="953"/>
      <c r="CL401" s="953"/>
      <c r="CM401" s="953"/>
      <c r="CN401" s="953"/>
      <c r="CO401" s="953"/>
      <c r="CP401" s="953"/>
      <c r="CQ401" s="953"/>
      <c r="CR401" s="953"/>
      <c r="CS401" s="953"/>
      <c r="CT401" s="953"/>
      <c r="CU401" s="953"/>
      <c r="CV401" s="953"/>
      <c r="CW401" s="953"/>
      <c r="CX401" s="953"/>
      <c r="CY401" s="953"/>
      <c r="CZ401" s="953"/>
      <c r="DA401" s="953"/>
      <c r="DB401" s="953"/>
      <c r="DC401" s="953"/>
    </row>
    <row r="402" spans="1:107" s="968" customFormat="1" ht="12.75">
      <c r="A402" s="485" t="s">
        <v>987</v>
      </c>
      <c r="B402" s="24">
        <v>2083935</v>
      </c>
      <c r="C402" s="24">
        <v>1109365</v>
      </c>
      <c r="D402" s="24">
        <v>840000</v>
      </c>
      <c r="E402" s="967">
        <v>40.30835894593641</v>
      </c>
      <c r="F402" s="24">
        <v>550000</v>
      </c>
      <c r="G402" s="979"/>
      <c r="H402" s="980"/>
      <c r="I402" s="980"/>
      <c r="J402" s="979"/>
      <c r="K402" s="862"/>
      <c r="L402" s="862"/>
      <c r="M402" s="862"/>
      <c r="N402" s="862"/>
      <c r="O402" s="862"/>
      <c r="P402" s="862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953"/>
      <c r="AP402" s="953"/>
      <c r="AQ402" s="953"/>
      <c r="AR402" s="953"/>
      <c r="AS402" s="953"/>
      <c r="AT402" s="953"/>
      <c r="AU402" s="953"/>
      <c r="AV402" s="953"/>
      <c r="AW402" s="953"/>
      <c r="AX402" s="953"/>
      <c r="AY402" s="953"/>
      <c r="AZ402" s="953"/>
      <c r="BA402" s="953"/>
      <c r="BB402" s="953"/>
      <c r="BC402" s="953"/>
      <c r="BD402" s="953"/>
      <c r="BE402" s="953"/>
      <c r="BF402" s="953"/>
      <c r="BG402" s="953"/>
      <c r="BH402" s="953"/>
      <c r="BI402" s="953"/>
      <c r="BJ402" s="953"/>
      <c r="BK402" s="953"/>
      <c r="BL402" s="953"/>
      <c r="BM402" s="953"/>
      <c r="BN402" s="953"/>
      <c r="BO402" s="953"/>
      <c r="BP402" s="953"/>
      <c r="BQ402" s="953"/>
      <c r="BR402" s="953"/>
      <c r="BS402" s="953"/>
      <c r="BT402" s="953"/>
      <c r="BU402" s="953"/>
      <c r="BV402" s="953"/>
      <c r="BW402" s="953"/>
      <c r="BX402" s="953"/>
      <c r="BY402" s="953"/>
      <c r="BZ402" s="953"/>
      <c r="CA402" s="953"/>
      <c r="CB402" s="953"/>
      <c r="CC402" s="953"/>
      <c r="CD402" s="953"/>
      <c r="CE402" s="953"/>
      <c r="CF402" s="953"/>
      <c r="CG402" s="953"/>
      <c r="CH402" s="953"/>
      <c r="CI402" s="953"/>
      <c r="CJ402" s="953"/>
      <c r="CK402" s="953"/>
      <c r="CL402" s="953"/>
      <c r="CM402" s="953"/>
      <c r="CN402" s="953"/>
      <c r="CO402" s="953"/>
      <c r="CP402" s="953"/>
      <c r="CQ402" s="953"/>
      <c r="CR402" s="953"/>
      <c r="CS402" s="953"/>
      <c r="CT402" s="953"/>
      <c r="CU402" s="953"/>
      <c r="CV402" s="953"/>
      <c r="CW402" s="953"/>
      <c r="CX402" s="953"/>
      <c r="CY402" s="953"/>
      <c r="CZ402" s="953"/>
      <c r="DA402" s="953"/>
      <c r="DB402" s="953"/>
      <c r="DC402" s="953"/>
    </row>
    <row r="403" spans="1:107" s="968" customFormat="1" ht="12.75">
      <c r="A403" s="485" t="s">
        <v>942</v>
      </c>
      <c r="B403" s="24">
        <v>2083935</v>
      </c>
      <c r="C403" s="24">
        <v>1109365</v>
      </c>
      <c r="D403" s="24">
        <v>836005</v>
      </c>
      <c r="E403" s="967">
        <v>40.116654310235205</v>
      </c>
      <c r="F403" s="24">
        <v>506244</v>
      </c>
      <c r="G403" s="979"/>
      <c r="H403" s="980"/>
      <c r="I403" s="980"/>
      <c r="J403" s="979"/>
      <c r="K403" s="862"/>
      <c r="L403" s="862"/>
      <c r="M403" s="862"/>
      <c r="N403" s="862"/>
      <c r="O403" s="862"/>
      <c r="P403" s="862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953"/>
      <c r="AP403" s="953"/>
      <c r="AQ403" s="953"/>
      <c r="AR403" s="953"/>
      <c r="AS403" s="953"/>
      <c r="AT403" s="953"/>
      <c r="AU403" s="953"/>
      <c r="AV403" s="953"/>
      <c r="AW403" s="953"/>
      <c r="AX403" s="953"/>
      <c r="AY403" s="953"/>
      <c r="AZ403" s="953"/>
      <c r="BA403" s="953"/>
      <c r="BB403" s="953"/>
      <c r="BC403" s="953"/>
      <c r="BD403" s="953"/>
      <c r="BE403" s="953"/>
      <c r="BF403" s="953"/>
      <c r="BG403" s="953"/>
      <c r="BH403" s="953"/>
      <c r="BI403" s="953"/>
      <c r="BJ403" s="953"/>
      <c r="BK403" s="953"/>
      <c r="BL403" s="953"/>
      <c r="BM403" s="953"/>
      <c r="BN403" s="953"/>
      <c r="BO403" s="953"/>
      <c r="BP403" s="953"/>
      <c r="BQ403" s="953"/>
      <c r="BR403" s="953"/>
      <c r="BS403" s="953"/>
      <c r="BT403" s="953"/>
      <c r="BU403" s="953"/>
      <c r="BV403" s="953"/>
      <c r="BW403" s="953"/>
      <c r="BX403" s="953"/>
      <c r="BY403" s="953"/>
      <c r="BZ403" s="953"/>
      <c r="CA403" s="953"/>
      <c r="CB403" s="953"/>
      <c r="CC403" s="953"/>
      <c r="CD403" s="953"/>
      <c r="CE403" s="953"/>
      <c r="CF403" s="953"/>
      <c r="CG403" s="953"/>
      <c r="CH403" s="953"/>
      <c r="CI403" s="953"/>
      <c r="CJ403" s="953"/>
      <c r="CK403" s="953"/>
      <c r="CL403" s="953"/>
      <c r="CM403" s="953"/>
      <c r="CN403" s="953"/>
      <c r="CO403" s="953"/>
      <c r="CP403" s="953"/>
      <c r="CQ403" s="953"/>
      <c r="CR403" s="953"/>
      <c r="CS403" s="953"/>
      <c r="CT403" s="953"/>
      <c r="CU403" s="953"/>
      <c r="CV403" s="953"/>
      <c r="CW403" s="953"/>
      <c r="CX403" s="953"/>
      <c r="CY403" s="953"/>
      <c r="CZ403" s="953"/>
      <c r="DA403" s="953"/>
      <c r="DB403" s="953"/>
      <c r="DC403" s="953"/>
    </row>
    <row r="404" spans="1:107" s="954" customFormat="1" ht="12.75">
      <c r="A404" s="485" t="s">
        <v>949</v>
      </c>
      <c r="B404" s="24">
        <v>2083935</v>
      </c>
      <c r="C404" s="24">
        <v>1109365</v>
      </c>
      <c r="D404" s="24">
        <v>836005</v>
      </c>
      <c r="E404" s="967">
        <v>40.116654310235205</v>
      </c>
      <c r="F404" s="24">
        <v>506244</v>
      </c>
      <c r="G404" s="979"/>
      <c r="H404" s="980"/>
      <c r="I404" s="980"/>
      <c r="J404" s="979"/>
      <c r="K404" s="862"/>
      <c r="L404" s="862"/>
      <c r="M404" s="862"/>
      <c r="N404" s="862"/>
      <c r="O404" s="862"/>
      <c r="P404" s="862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953"/>
      <c r="AP404" s="953"/>
      <c r="AQ404" s="953"/>
      <c r="AR404" s="953"/>
      <c r="AS404" s="953"/>
      <c r="AT404" s="953"/>
      <c r="AU404" s="953"/>
      <c r="AV404" s="953"/>
      <c r="AW404" s="953"/>
      <c r="AX404" s="953"/>
      <c r="AY404" s="953"/>
      <c r="AZ404" s="953"/>
      <c r="BA404" s="953"/>
      <c r="BB404" s="953"/>
      <c r="BC404" s="953"/>
      <c r="BD404" s="953"/>
      <c r="BE404" s="953"/>
      <c r="BF404" s="953"/>
      <c r="BG404" s="953"/>
      <c r="BH404" s="953"/>
      <c r="BI404" s="953"/>
      <c r="BJ404" s="953"/>
      <c r="BK404" s="953"/>
      <c r="BL404" s="953"/>
      <c r="BM404" s="953"/>
      <c r="BN404" s="953"/>
      <c r="BO404" s="953"/>
      <c r="BP404" s="953"/>
      <c r="BQ404" s="953"/>
      <c r="BR404" s="953"/>
      <c r="BS404" s="953"/>
      <c r="BT404" s="953"/>
      <c r="BU404" s="953"/>
      <c r="BV404" s="953"/>
      <c r="BW404" s="953"/>
      <c r="BX404" s="953"/>
      <c r="BY404" s="953"/>
      <c r="BZ404" s="953"/>
      <c r="CA404" s="953"/>
      <c r="CB404" s="953"/>
      <c r="CC404" s="953"/>
      <c r="CD404" s="953"/>
      <c r="CE404" s="953"/>
      <c r="CF404" s="953"/>
      <c r="CG404" s="953"/>
      <c r="CH404" s="953"/>
      <c r="CI404" s="953"/>
      <c r="CJ404" s="953"/>
      <c r="CK404" s="953"/>
      <c r="CL404" s="953"/>
      <c r="CM404" s="953"/>
      <c r="CN404" s="953"/>
      <c r="CO404" s="953"/>
      <c r="CP404" s="953"/>
      <c r="CQ404" s="953"/>
      <c r="CR404" s="953"/>
      <c r="CS404" s="953"/>
      <c r="CT404" s="953"/>
      <c r="CU404" s="953"/>
      <c r="CV404" s="953"/>
      <c r="CW404" s="953"/>
      <c r="CX404" s="953"/>
      <c r="CY404" s="953"/>
      <c r="CZ404" s="953"/>
      <c r="DA404" s="953"/>
      <c r="DB404" s="953"/>
      <c r="DC404" s="953"/>
    </row>
    <row r="405" spans="1:107" s="954" customFormat="1" ht="12.75">
      <c r="A405" s="485" t="s">
        <v>951</v>
      </c>
      <c r="B405" s="24">
        <v>2083935</v>
      </c>
      <c r="C405" s="24">
        <v>1109365</v>
      </c>
      <c r="D405" s="24">
        <v>836005</v>
      </c>
      <c r="E405" s="967">
        <v>40.116654310235205</v>
      </c>
      <c r="F405" s="24">
        <v>506244</v>
      </c>
      <c r="G405" s="979"/>
      <c r="H405" s="980"/>
      <c r="I405" s="980"/>
      <c r="J405" s="979"/>
      <c r="K405" s="862"/>
      <c r="L405" s="862"/>
      <c r="M405" s="862"/>
      <c r="N405" s="862"/>
      <c r="O405" s="862"/>
      <c r="P405" s="862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953"/>
      <c r="AP405" s="953"/>
      <c r="AQ405" s="953"/>
      <c r="AR405" s="953"/>
      <c r="AS405" s="953"/>
      <c r="AT405" s="953"/>
      <c r="AU405" s="953"/>
      <c r="AV405" s="953"/>
      <c r="AW405" s="953"/>
      <c r="AX405" s="953"/>
      <c r="AY405" s="953"/>
      <c r="AZ405" s="953"/>
      <c r="BA405" s="953"/>
      <c r="BB405" s="953"/>
      <c r="BC405" s="953"/>
      <c r="BD405" s="953"/>
      <c r="BE405" s="953"/>
      <c r="BF405" s="953"/>
      <c r="BG405" s="953"/>
      <c r="BH405" s="953"/>
      <c r="BI405" s="953"/>
      <c r="BJ405" s="953"/>
      <c r="BK405" s="953"/>
      <c r="BL405" s="953"/>
      <c r="BM405" s="953"/>
      <c r="BN405" s="953"/>
      <c r="BO405" s="953"/>
      <c r="BP405" s="953"/>
      <c r="BQ405" s="953"/>
      <c r="BR405" s="953"/>
      <c r="BS405" s="953"/>
      <c r="BT405" s="953"/>
      <c r="BU405" s="953"/>
      <c r="BV405" s="953"/>
      <c r="BW405" s="953"/>
      <c r="BX405" s="953"/>
      <c r="BY405" s="953"/>
      <c r="BZ405" s="953"/>
      <c r="CA405" s="953"/>
      <c r="CB405" s="953"/>
      <c r="CC405" s="953"/>
      <c r="CD405" s="953"/>
      <c r="CE405" s="953"/>
      <c r="CF405" s="953"/>
      <c r="CG405" s="953"/>
      <c r="CH405" s="953"/>
      <c r="CI405" s="953"/>
      <c r="CJ405" s="953"/>
      <c r="CK405" s="953"/>
      <c r="CL405" s="953"/>
      <c r="CM405" s="953"/>
      <c r="CN405" s="953"/>
      <c r="CO405" s="953"/>
      <c r="CP405" s="953"/>
      <c r="CQ405" s="953"/>
      <c r="CR405" s="953"/>
      <c r="CS405" s="953"/>
      <c r="CT405" s="953"/>
      <c r="CU405" s="953"/>
      <c r="CV405" s="953"/>
      <c r="CW405" s="953"/>
      <c r="CX405" s="953"/>
      <c r="CY405" s="953"/>
      <c r="CZ405" s="953"/>
      <c r="DA405" s="953"/>
      <c r="DB405" s="953"/>
      <c r="DC405" s="953"/>
    </row>
    <row r="406" spans="1:107" s="954" customFormat="1" ht="12.75">
      <c r="A406" s="473"/>
      <c r="B406" s="24"/>
      <c r="C406" s="24"/>
      <c r="D406" s="24"/>
      <c r="E406" s="967"/>
      <c r="F406" s="24"/>
      <c r="G406" s="979"/>
      <c r="H406" s="980"/>
      <c r="I406" s="980"/>
      <c r="J406" s="979"/>
      <c r="K406" s="862"/>
      <c r="L406" s="862"/>
      <c r="M406" s="862"/>
      <c r="N406" s="862"/>
      <c r="O406" s="862"/>
      <c r="P406" s="862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953"/>
      <c r="AP406" s="953"/>
      <c r="AQ406" s="953"/>
      <c r="AR406" s="953"/>
      <c r="AS406" s="953"/>
      <c r="AT406" s="953"/>
      <c r="AU406" s="953"/>
      <c r="AV406" s="953"/>
      <c r="AW406" s="953"/>
      <c r="AX406" s="953"/>
      <c r="AY406" s="953"/>
      <c r="AZ406" s="953"/>
      <c r="BA406" s="953"/>
      <c r="BB406" s="953"/>
      <c r="BC406" s="953"/>
      <c r="BD406" s="953"/>
      <c r="BE406" s="953"/>
      <c r="BF406" s="953"/>
      <c r="BG406" s="953"/>
      <c r="BH406" s="953"/>
      <c r="BI406" s="953"/>
      <c r="BJ406" s="953"/>
      <c r="BK406" s="953"/>
      <c r="BL406" s="953"/>
      <c r="BM406" s="953"/>
      <c r="BN406" s="953"/>
      <c r="BO406" s="953"/>
      <c r="BP406" s="953"/>
      <c r="BQ406" s="953"/>
      <c r="BR406" s="953"/>
      <c r="BS406" s="953"/>
      <c r="BT406" s="953"/>
      <c r="BU406" s="953"/>
      <c r="BV406" s="953"/>
      <c r="BW406" s="953"/>
      <c r="BX406" s="953"/>
      <c r="BY406" s="953"/>
      <c r="BZ406" s="953"/>
      <c r="CA406" s="953"/>
      <c r="CB406" s="953"/>
      <c r="CC406" s="953"/>
      <c r="CD406" s="953"/>
      <c r="CE406" s="953"/>
      <c r="CF406" s="953"/>
      <c r="CG406" s="953"/>
      <c r="CH406" s="953"/>
      <c r="CI406" s="953"/>
      <c r="CJ406" s="953"/>
      <c r="CK406" s="953"/>
      <c r="CL406" s="953"/>
      <c r="CM406" s="953"/>
      <c r="CN406" s="953"/>
      <c r="CO406" s="953"/>
      <c r="CP406" s="953"/>
      <c r="CQ406" s="953"/>
      <c r="CR406" s="953"/>
      <c r="CS406" s="953"/>
      <c r="CT406" s="953"/>
      <c r="CU406" s="953"/>
      <c r="CV406" s="953"/>
      <c r="CW406" s="953"/>
      <c r="CX406" s="953"/>
      <c r="CY406" s="953"/>
      <c r="CZ406" s="953"/>
      <c r="DA406" s="953"/>
      <c r="DB406" s="953"/>
      <c r="DC406" s="953"/>
    </row>
    <row r="407" spans="1:107" s="973" customFormat="1" ht="12.75">
      <c r="A407" s="73" t="s">
        <v>972</v>
      </c>
      <c r="B407" s="82"/>
      <c r="C407" s="82"/>
      <c r="D407" s="82"/>
      <c r="E407" s="426"/>
      <c r="F407" s="82"/>
      <c r="G407" s="981"/>
      <c r="H407" s="982"/>
      <c r="I407" s="982"/>
      <c r="J407" s="981"/>
      <c r="K407" s="862"/>
      <c r="L407" s="862"/>
      <c r="M407" s="862"/>
      <c r="N407" s="862"/>
      <c r="O407" s="862"/>
      <c r="P407" s="862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971"/>
      <c r="AP407" s="971"/>
      <c r="AQ407" s="971"/>
      <c r="AR407" s="971"/>
      <c r="AS407" s="971"/>
      <c r="AT407" s="971"/>
      <c r="AU407" s="971"/>
      <c r="AV407" s="971"/>
      <c r="AW407" s="971"/>
      <c r="AX407" s="971"/>
      <c r="AY407" s="971"/>
      <c r="AZ407" s="971"/>
      <c r="BA407" s="971"/>
      <c r="BB407" s="971"/>
      <c r="BC407" s="971"/>
      <c r="BD407" s="971"/>
      <c r="BE407" s="971"/>
      <c r="BF407" s="971"/>
      <c r="BG407" s="971"/>
      <c r="BH407" s="971"/>
      <c r="BI407" s="971"/>
      <c r="BJ407" s="971"/>
      <c r="BK407" s="971"/>
      <c r="BL407" s="971"/>
      <c r="BM407" s="971"/>
      <c r="BN407" s="971"/>
      <c r="BO407" s="971"/>
      <c r="BP407" s="971"/>
      <c r="BQ407" s="971"/>
      <c r="BR407" s="971"/>
      <c r="BS407" s="971"/>
      <c r="BT407" s="971"/>
      <c r="BU407" s="971"/>
      <c r="BV407" s="971"/>
      <c r="BW407" s="971"/>
      <c r="BX407" s="971"/>
      <c r="BY407" s="971"/>
      <c r="BZ407" s="971"/>
      <c r="CA407" s="971"/>
      <c r="CB407" s="971"/>
      <c r="CC407" s="971"/>
      <c r="CD407" s="971"/>
      <c r="CE407" s="971"/>
      <c r="CF407" s="971"/>
      <c r="CG407" s="971"/>
      <c r="CH407" s="971"/>
      <c r="CI407" s="971"/>
      <c r="CJ407" s="971"/>
      <c r="CK407" s="971"/>
      <c r="CL407" s="971"/>
      <c r="CM407" s="971"/>
      <c r="CN407" s="971"/>
      <c r="CO407" s="971"/>
      <c r="CP407" s="971"/>
      <c r="CQ407" s="971"/>
      <c r="CR407" s="971"/>
      <c r="CS407" s="971"/>
      <c r="CT407" s="971"/>
      <c r="CU407" s="971"/>
      <c r="CV407" s="971"/>
      <c r="CW407" s="971"/>
      <c r="CX407" s="971"/>
      <c r="CY407" s="971"/>
      <c r="CZ407" s="971"/>
      <c r="DA407" s="971"/>
      <c r="DB407" s="971"/>
      <c r="DC407" s="971"/>
    </row>
    <row r="408" spans="1:107" s="954" customFormat="1" ht="12.75">
      <c r="A408" s="73" t="s">
        <v>961</v>
      </c>
      <c r="B408" s="82"/>
      <c r="C408" s="82"/>
      <c r="D408" s="82"/>
      <c r="E408" s="426"/>
      <c r="F408" s="82"/>
      <c r="G408" s="979"/>
      <c r="H408" s="980"/>
      <c r="I408" s="980"/>
      <c r="J408" s="979"/>
      <c r="K408" s="862"/>
      <c r="L408" s="862"/>
      <c r="M408" s="862"/>
      <c r="N408" s="862"/>
      <c r="O408" s="862"/>
      <c r="P408" s="862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953"/>
      <c r="AP408" s="953"/>
      <c r="AQ408" s="953"/>
      <c r="AR408" s="953"/>
      <c r="AS408" s="953"/>
      <c r="AT408" s="953"/>
      <c r="AU408" s="953"/>
      <c r="AV408" s="953"/>
      <c r="AW408" s="953"/>
      <c r="AX408" s="953"/>
      <c r="AY408" s="953"/>
      <c r="AZ408" s="953"/>
      <c r="BA408" s="953"/>
      <c r="BB408" s="953"/>
      <c r="BC408" s="953"/>
      <c r="BD408" s="953"/>
      <c r="BE408" s="953"/>
      <c r="BF408" s="953"/>
      <c r="BG408" s="953"/>
      <c r="BH408" s="953"/>
      <c r="BI408" s="953"/>
      <c r="BJ408" s="953"/>
      <c r="BK408" s="953"/>
      <c r="BL408" s="953"/>
      <c r="BM408" s="953"/>
      <c r="BN408" s="953"/>
      <c r="BO408" s="953"/>
      <c r="BP408" s="953"/>
      <c r="BQ408" s="953"/>
      <c r="BR408" s="953"/>
      <c r="BS408" s="953"/>
      <c r="BT408" s="953"/>
      <c r="BU408" s="953"/>
      <c r="BV408" s="953"/>
      <c r="BW408" s="953"/>
      <c r="BX408" s="953"/>
      <c r="BY408" s="953"/>
      <c r="BZ408" s="953"/>
      <c r="CA408" s="953"/>
      <c r="CB408" s="953"/>
      <c r="CC408" s="953"/>
      <c r="CD408" s="953"/>
      <c r="CE408" s="953"/>
      <c r="CF408" s="953"/>
      <c r="CG408" s="953"/>
      <c r="CH408" s="953"/>
      <c r="CI408" s="953"/>
      <c r="CJ408" s="953"/>
      <c r="CK408" s="953"/>
      <c r="CL408" s="953"/>
      <c r="CM408" s="953"/>
      <c r="CN408" s="953"/>
      <c r="CO408" s="953"/>
      <c r="CP408" s="953"/>
      <c r="CQ408" s="953"/>
      <c r="CR408" s="953"/>
      <c r="CS408" s="953"/>
      <c r="CT408" s="953"/>
      <c r="CU408" s="953"/>
      <c r="CV408" s="953"/>
      <c r="CW408" s="953"/>
      <c r="CX408" s="953"/>
      <c r="CY408" s="953"/>
      <c r="CZ408" s="953"/>
      <c r="DA408" s="953"/>
      <c r="DB408" s="953"/>
      <c r="DC408" s="953"/>
    </row>
    <row r="409" spans="1:107" s="973" customFormat="1" ht="12" customHeight="1">
      <c r="A409" s="69" t="s">
        <v>986</v>
      </c>
      <c r="B409" s="82">
        <v>5040</v>
      </c>
      <c r="C409" s="82">
        <v>1680</v>
      </c>
      <c r="D409" s="82">
        <v>1680</v>
      </c>
      <c r="E409" s="426">
        <v>33.33333333333333</v>
      </c>
      <c r="F409" s="82">
        <v>560</v>
      </c>
      <c r="G409" s="981"/>
      <c r="H409" s="982"/>
      <c r="I409" s="982"/>
      <c r="J409" s="981"/>
      <c r="K409" s="862"/>
      <c r="L409" s="862"/>
      <c r="M409" s="862"/>
      <c r="N409" s="862"/>
      <c r="O409" s="862"/>
      <c r="P409" s="862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971"/>
      <c r="AP409" s="971"/>
      <c r="AQ409" s="971"/>
      <c r="AR409" s="971"/>
      <c r="AS409" s="971"/>
      <c r="AT409" s="971"/>
      <c r="AU409" s="971"/>
      <c r="AV409" s="971"/>
      <c r="AW409" s="971"/>
      <c r="AX409" s="971"/>
      <c r="AY409" s="971"/>
      <c r="AZ409" s="971"/>
      <c r="BA409" s="971"/>
      <c r="BB409" s="971"/>
      <c r="BC409" s="971"/>
      <c r="BD409" s="971"/>
      <c r="BE409" s="971"/>
      <c r="BF409" s="971"/>
      <c r="BG409" s="971"/>
      <c r="BH409" s="971"/>
      <c r="BI409" s="971"/>
      <c r="BJ409" s="971"/>
      <c r="BK409" s="971"/>
      <c r="BL409" s="971"/>
      <c r="BM409" s="971"/>
      <c r="BN409" s="971"/>
      <c r="BO409" s="971"/>
      <c r="BP409" s="971"/>
      <c r="BQ409" s="971"/>
      <c r="BR409" s="971"/>
      <c r="BS409" s="971"/>
      <c r="BT409" s="971"/>
      <c r="BU409" s="971"/>
      <c r="BV409" s="971"/>
      <c r="BW409" s="971"/>
      <c r="BX409" s="971"/>
      <c r="BY409" s="971"/>
      <c r="BZ409" s="971"/>
      <c r="CA409" s="971"/>
      <c r="CB409" s="971"/>
      <c r="CC409" s="971"/>
      <c r="CD409" s="971"/>
      <c r="CE409" s="971"/>
      <c r="CF409" s="971"/>
      <c r="CG409" s="971"/>
      <c r="CH409" s="971"/>
      <c r="CI409" s="971"/>
      <c r="CJ409" s="971"/>
      <c r="CK409" s="971"/>
      <c r="CL409" s="971"/>
      <c r="CM409" s="971"/>
      <c r="CN409" s="971"/>
      <c r="CO409" s="971"/>
      <c r="CP409" s="971"/>
      <c r="CQ409" s="971"/>
      <c r="CR409" s="971"/>
      <c r="CS409" s="971"/>
      <c r="CT409" s="971"/>
      <c r="CU409" s="971"/>
      <c r="CV409" s="971"/>
      <c r="CW409" s="971"/>
      <c r="CX409" s="971"/>
      <c r="CY409" s="971"/>
      <c r="CZ409" s="971"/>
      <c r="DA409" s="971"/>
      <c r="DB409" s="971"/>
      <c r="DC409" s="971"/>
    </row>
    <row r="410" spans="1:107" s="968" customFormat="1" ht="12.75">
      <c r="A410" s="69" t="s">
        <v>987</v>
      </c>
      <c r="B410" s="82">
        <v>5040</v>
      </c>
      <c r="C410" s="82">
        <v>1680</v>
      </c>
      <c r="D410" s="82">
        <v>1680</v>
      </c>
      <c r="E410" s="426">
        <v>33.33333333333333</v>
      </c>
      <c r="F410" s="82">
        <v>560</v>
      </c>
      <c r="G410" s="979"/>
      <c r="H410" s="980"/>
      <c r="I410" s="980"/>
      <c r="J410" s="979"/>
      <c r="K410" s="862"/>
      <c r="L410" s="862"/>
      <c r="M410" s="862"/>
      <c r="N410" s="862"/>
      <c r="O410" s="862"/>
      <c r="P410" s="862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953"/>
      <c r="AP410" s="953"/>
      <c r="AQ410" s="953"/>
      <c r="AR410" s="953"/>
      <c r="AS410" s="953"/>
      <c r="AT410" s="953"/>
      <c r="AU410" s="953"/>
      <c r="AV410" s="953"/>
      <c r="AW410" s="953"/>
      <c r="AX410" s="953"/>
      <c r="AY410" s="953"/>
      <c r="AZ410" s="953"/>
      <c r="BA410" s="953"/>
      <c r="BB410" s="953"/>
      <c r="BC410" s="953"/>
      <c r="BD410" s="953"/>
      <c r="BE410" s="953"/>
      <c r="BF410" s="953"/>
      <c r="BG410" s="953"/>
      <c r="BH410" s="953"/>
      <c r="BI410" s="953"/>
      <c r="BJ410" s="953"/>
      <c r="BK410" s="953"/>
      <c r="BL410" s="953"/>
      <c r="BM410" s="953"/>
      <c r="BN410" s="953"/>
      <c r="BO410" s="953"/>
      <c r="BP410" s="953"/>
      <c r="BQ410" s="953"/>
      <c r="BR410" s="953"/>
      <c r="BS410" s="953"/>
      <c r="BT410" s="953"/>
      <c r="BU410" s="953"/>
      <c r="BV410" s="953"/>
      <c r="BW410" s="953"/>
      <c r="BX410" s="953"/>
      <c r="BY410" s="953"/>
      <c r="BZ410" s="953"/>
      <c r="CA410" s="953"/>
      <c r="CB410" s="953"/>
      <c r="CC410" s="953"/>
      <c r="CD410" s="953"/>
      <c r="CE410" s="953"/>
      <c r="CF410" s="953"/>
      <c r="CG410" s="953"/>
      <c r="CH410" s="953"/>
      <c r="CI410" s="953"/>
      <c r="CJ410" s="953"/>
      <c r="CK410" s="953"/>
      <c r="CL410" s="953"/>
      <c r="CM410" s="953"/>
      <c r="CN410" s="953"/>
      <c r="CO410" s="953"/>
      <c r="CP410" s="953"/>
      <c r="CQ410" s="953"/>
      <c r="CR410" s="953"/>
      <c r="CS410" s="953"/>
      <c r="CT410" s="953"/>
      <c r="CU410" s="953"/>
      <c r="CV410" s="953"/>
      <c r="CW410" s="953"/>
      <c r="CX410" s="953"/>
      <c r="CY410" s="953"/>
      <c r="CZ410" s="953"/>
      <c r="DA410" s="953"/>
      <c r="DB410" s="953"/>
      <c r="DC410" s="953"/>
    </row>
    <row r="411" spans="1:107" s="968" customFormat="1" ht="12.75">
      <c r="A411" s="72" t="s">
        <v>942</v>
      </c>
      <c r="B411" s="82">
        <v>5040</v>
      </c>
      <c r="C411" s="82">
        <v>1680</v>
      </c>
      <c r="D411" s="82">
        <v>545</v>
      </c>
      <c r="E411" s="426">
        <v>0</v>
      </c>
      <c r="F411" s="82">
        <v>545</v>
      </c>
      <c r="G411" s="979"/>
      <c r="H411" s="980"/>
      <c r="I411" s="980"/>
      <c r="J411" s="979"/>
      <c r="K411" s="862"/>
      <c r="L411" s="862"/>
      <c r="M411" s="862"/>
      <c r="N411" s="862"/>
      <c r="O411" s="862"/>
      <c r="P411" s="862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953"/>
      <c r="AP411" s="953"/>
      <c r="AQ411" s="953"/>
      <c r="AR411" s="953"/>
      <c r="AS411" s="953"/>
      <c r="AT411" s="953"/>
      <c r="AU411" s="953"/>
      <c r="AV411" s="953"/>
      <c r="AW411" s="953"/>
      <c r="AX411" s="953"/>
      <c r="AY411" s="953"/>
      <c r="AZ411" s="953"/>
      <c r="BA411" s="953"/>
      <c r="BB411" s="953"/>
      <c r="BC411" s="953"/>
      <c r="BD411" s="953"/>
      <c r="BE411" s="953"/>
      <c r="BF411" s="953"/>
      <c r="BG411" s="953"/>
      <c r="BH411" s="953"/>
      <c r="BI411" s="953"/>
      <c r="BJ411" s="953"/>
      <c r="BK411" s="953"/>
      <c r="BL411" s="953"/>
      <c r="BM411" s="953"/>
      <c r="BN411" s="953"/>
      <c r="BO411" s="953"/>
      <c r="BP411" s="953"/>
      <c r="BQ411" s="953"/>
      <c r="BR411" s="953"/>
      <c r="BS411" s="953"/>
      <c r="BT411" s="953"/>
      <c r="BU411" s="953"/>
      <c r="BV411" s="953"/>
      <c r="BW411" s="953"/>
      <c r="BX411" s="953"/>
      <c r="BY411" s="953"/>
      <c r="BZ411" s="953"/>
      <c r="CA411" s="953"/>
      <c r="CB411" s="953"/>
      <c r="CC411" s="953"/>
      <c r="CD411" s="953"/>
      <c r="CE411" s="953"/>
      <c r="CF411" s="953"/>
      <c r="CG411" s="953"/>
      <c r="CH411" s="953"/>
      <c r="CI411" s="953"/>
      <c r="CJ411" s="953"/>
      <c r="CK411" s="953"/>
      <c r="CL411" s="953"/>
      <c r="CM411" s="953"/>
      <c r="CN411" s="953"/>
      <c r="CO411" s="953"/>
      <c r="CP411" s="953"/>
      <c r="CQ411" s="953"/>
      <c r="CR411" s="953"/>
      <c r="CS411" s="953"/>
      <c r="CT411" s="953"/>
      <c r="CU411" s="953"/>
      <c r="CV411" s="953"/>
      <c r="CW411" s="953"/>
      <c r="CX411" s="953"/>
      <c r="CY411" s="953"/>
      <c r="CZ411" s="953"/>
      <c r="DA411" s="953"/>
      <c r="DB411" s="953"/>
      <c r="DC411" s="953"/>
    </row>
    <row r="412" spans="1:107" s="969" customFormat="1" ht="12.75">
      <c r="A412" s="72" t="s">
        <v>943</v>
      </c>
      <c r="B412" s="82">
        <v>5040</v>
      </c>
      <c r="C412" s="82">
        <v>1680</v>
      </c>
      <c r="D412" s="82">
        <v>545</v>
      </c>
      <c r="E412" s="426">
        <v>0</v>
      </c>
      <c r="F412" s="82">
        <v>545</v>
      </c>
      <c r="G412" s="979"/>
      <c r="H412" s="980"/>
      <c r="I412" s="980"/>
      <c r="J412" s="979"/>
      <c r="K412" s="862"/>
      <c r="L412" s="862"/>
      <c r="M412" s="862"/>
      <c r="N412" s="862"/>
      <c r="O412" s="862"/>
      <c r="P412" s="862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953"/>
      <c r="AP412" s="953"/>
      <c r="AQ412" s="953"/>
      <c r="AR412" s="953"/>
      <c r="AS412" s="953"/>
      <c r="AT412" s="953"/>
      <c r="AU412" s="953"/>
      <c r="AV412" s="953"/>
      <c r="AW412" s="953"/>
      <c r="AX412" s="953"/>
      <c r="AY412" s="953"/>
      <c r="AZ412" s="953"/>
      <c r="BA412" s="953"/>
      <c r="BB412" s="953"/>
      <c r="BC412" s="953"/>
      <c r="BD412" s="953"/>
      <c r="BE412" s="953"/>
      <c r="BF412" s="953"/>
      <c r="BG412" s="953"/>
      <c r="BH412" s="953"/>
      <c r="BI412" s="953"/>
      <c r="BJ412" s="953"/>
      <c r="BK412" s="953"/>
      <c r="BL412" s="953"/>
      <c r="BM412" s="953"/>
      <c r="BN412" s="953"/>
      <c r="BO412" s="953"/>
      <c r="BP412" s="953"/>
      <c r="BQ412" s="953"/>
      <c r="BR412" s="953"/>
      <c r="BS412" s="953"/>
      <c r="BT412" s="953"/>
      <c r="BU412" s="953"/>
      <c r="BV412" s="953"/>
      <c r="BW412" s="953"/>
      <c r="BX412" s="953"/>
      <c r="BY412" s="953"/>
      <c r="BZ412" s="953"/>
      <c r="CA412" s="953"/>
      <c r="CB412" s="953"/>
      <c r="CC412" s="953"/>
      <c r="CD412" s="953"/>
      <c r="CE412" s="953"/>
      <c r="CF412" s="953"/>
      <c r="CG412" s="953"/>
      <c r="CH412" s="953"/>
      <c r="CI412" s="953"/>
      <c r="CJ412" s="953"/>
      <c r="CK412" s="953"/>
      <c r="CL412" s="953"/>
      <c r="CM412" s="953"/>
      <c r="CN412" s="953"/>
      <c r="CO412" s="953"/>
      <c r="CP412" s="953"/>
      <c r="CQ412" s="953"/>
      <c r="CR412" s="953"/>
      <c r="CS412" s="953"/>
      <c r="CT412" s="953"/>
      <c r="CU412" s="953"/>
      <c r="CV412" s="953"/>
      <c r="CW412" s="953"/>
      <c r="CX412" s="953"/>
      <c r="CY412" s="953"/>
      <c r="CZ412" s="953"/>
      <c r="DA412" s="953"/>
      <c r="DB412" s="953"/>
      <c r="DC412" s="953"/>
    </row>
    <row r="413" spans="1:107" s="954" customFormat="1" ht="12.75" customHeight="1">
      <c r="A413" s="72" t="s">
        <v>945</v>
      </c>
      <c r="B413" s="82">
        <v>5040</v>
      </c>
      <c r="C413" s="82">
        <v>1680</v>
      </c>
      <c r="D413" s="82">
        <v>545</v>
      </c>
      <c r="E413" s="426">
        <v>0</v>
      </c>
      <c r="F413" s="82">
        <v>545</v>
      </c>
      <c r="G413" s="979"/>
      <c r="H413" s="980"/>
      <c r="I413" s="980"/>
      <c r="J413" s="979"/>
      <c r="K413" s="862"/>
      <c r="L413" s="862"/>
      <c r="M413" s="862"/>
      <c r="N413" s="862"/>
      <c r="O413" s="862"/>
      <c r="P413" s="862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953"/>
      <c r="AP413" s="953"/>
      <c r="AQ413" s="953"/>
      <c r="AR413" s="953"/>
      <c r="AS413" s="953"/>
      <c r="AT413" s="953"/>
      <c r="AU413" s="953"/>
      <c r="AV413" s="953"/>
      <c r="AW413" s="953"/>
      <c r="AX413" s="953"/>
      <c r="AY413" s="953"/>
      <c r="AZ413" s="953"/>
      <c r="BA413" s="953"/>
      <c r="BB413" s="953"/>
      <c r="BC413" s="953"/>
      <c r="BD413" s="953"/>
      <c r="BE413" s="953"/>
      <c r="BF413" s="953"/>
      <c r="BG413" s="953"/>
      <c r="BH413" s="953"/>
      <c r="BI413" s="953"/>
      <c r="BJ413" s="953"/>
      <c r="BK413" s="953"/>
      <c r="BL413" s="953"/>
      <c r="BM413" s="953"/>
      <c r="BN413" s="953"/>
      <c r="BO413" s="953"/>
      <c r="BP413" s="953"/>
      <c r="BQ413" s="953"/>
      <c r="BR413" s="953"/>
      <c r="BS413" s="953"/>
      <c r="BT413" s="953"/>
      <c r="BU413" s="953"/>
      <c r="BV413" s="953"/>
      <c r="BW413" s="953"/>
      <c r="BX413" s="953"/>
      <c r="BY413" s="953"/>
      <c r="BZ413" s="953"/>
      <c r="CA413" s="953"/>
      <c r="CB413" s="953"/>
      <c r="CC413" s="953"/>
      <c r="CD413" s="953"/>
      <c r="CE413" s="953"/>
      <c r="CF413" s="953"/>
      <c r="CG413" s="953"/>
      <c r="CH413" s="953"/>
      <c r="CI413" s="953"/>
      <c r="CJ413" s="953"/>
      <c r="CK413" s="953"/>
      <c r="CL413" s="953"/>
      <c r="CM413" s="953"/>
      <c r="CN413" s="953"/>
      <c r="CO413" s="953"/>
      <c r="CP413" s="953"/>
      <c r="CQ413" s="953"/>
      <c r="CR413" s="953"/>
      <c r="CS413" s="953"/>
      <c r="CT413" s="953"/>
      <c r="CU413" s="953"/>
      <c r="CV413" s="953"/>
      <c r="CW413" s="953"/>
      <c r="CX413" s="953"/>
      <c r="CY413" s="953"/>
      <c r="CZ413" s="953"/>
      <c r="DA413" s="953"/>
      <c r="DB413" s="953"/>
      <c r="DC413" s="953"/>
    </row>
    <row r="414" spans="1:107" s="954" customFormat="1" ht="15.75" customHeight="1">
      <c r="A414" s="69" t="s">
        <v>946</v>
      </c>
      <c r="B414" s="82">
        <v>5040</v>
      </c>
      <c r="C414" s="82">
        <v>1680</v>
      </c>
      <c r="D414" s="82">
        <v>545</v>
      </c>
      <c r="E414" s="426">
        <v>0</v>
      </c>
      <c r="F414" s="82">
        <v>545</v>
      </c>
      <c r="G414" s="979"/>
      <c r="H414" s="980"/>
      <c r="I414" s="980"/>
      <c r="J414" s="979"/>
      <c r="K414" s="862"/>
      <c r="L414" s="862"/>
      <c r="M414" s="862"/>
      <c r="N414" s="862"/>
      <c r="O414" s="862"/>
      <c r="P414" s="862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953"/>
      <c r="AP414" s="953"/>
      <c r="AQ414" s="953"/>
      <c r="AR414" s="953"/>
      <c r="AS414" s="953"/>
      <c r="AT414" s="953"/>
      <c r="AU414" s="953"/>
      <c r="AV414" s="953"/>
      <c r="AW414" s="953"/>
      <c r="AX414" s="953"/>
      <c r="AY414" s="953"/>
      <c r="AZ414" s="953"/>
      <c r="BA414" s="953"/>
      <c r="BB414" s="953"/>
      <c r="BC414" s="953"/>
      <c r="BD414" s="953"/>
      <c r="BE414" s="953"/>
      <c r="BF414" s="953"/>
      <c r="BG414" s="953"/>
      <c r="BH414" s="953"/>
      <c r="BI414" s="953"/>
      <c r="BJ414" s="953"/>
      <c r="BK414" s="953"/>
      <c r="BL414" s="953"/>
      <c r="BM414" s="953"/>
      <c r="BN414" s="953"/>
      <c r="BO414" s="953"/>
      <c r="BP414" s="953"/>
      <c r="BQ414" s="953"/>
      <c r="BR414" s="953"/>
      <c r="BS414" s="953"/>
      <c r="BT414" s="953"/>
      <c r="BU414" s="953"/>
      <c r="BV414" s="953"/>
      <c r="BW414" s="953"/>
      <c r="BX414" s="953"/>
      <c r="BY414" s="953"/>
      <c r="BZ414" s="953"/>
      <c r="CA414" s="953"/>
      <c r="CB414" s="953"/>
      <c r="CC414" s="953"/>
      <c r="CD414" s="953"/>
      <c r="CE414" s="953"/>
      <c r="CF414" s="953"/>
      <c r="CG414" s="953"/>
      <c r="CH414" s="953"/>
      <c r="CI414" s="953"/>
      <c r="CJ414" s="953"/>
      <c r="CK414" s="953"/>
      <c r="CL414" s="953"/>
      <c r="CM414" s="953"/>
      <c r="CN414" s="953"/>
      <c r="CO414" s="953"/>
      <c r="CP414" s="953"/>
      <c r="CQ414" s="953"/>
      <c r="CR414" s="953"/>
      <c r="CS414" s="953"/>
      <c r="CT414" s="953"/>
      <c r="CU414" s="953"/>
      <c r="CV414" s="953"/>
      <c r="CW414" s="953"/>
      <c r="CX414" s="953"/>
      <c r="CY414" s="953"/>
      <c r="CZ414" s="953"/>
      <c r="DA414" s="953"/>
      <c r="DB414" s="953"/>
      <c r="DC414" s="953"/>
    </row>
    <row r="415" spans="1:107" s="954" customFormat="1" ht="25.5">
      <c r="A415" s="423" t="s">
        <v>957</v>
      </c>
      <c r="B415" s="24"/>
      <c r="C415" s="24"/>
      <c r="D415" s="24"/>
      <c r="E415" s="967"/>
      <c r="F415" s="82"/>
      <c r="G415" s="979"/>
      <c r="H415" s="980"/>
      <c r="I415" s="980"/>
      <c r="J415" s="979"/>
      <c r="K415" s="862"/>
      <c r="L415" s="862"/>
      <c r="M415" s="862"/>
      <c r="N415" s="862"/>
      <c r="O415" s="862"/>
      <c r="P415" s="862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953"/>
      <c r="AP415" s="953"/>
      <c r="AQ415" s="953"/>
      <c r="AR415" s="953"/>
      <c r="AS415" s="953"/>
      <c r="AT415" s="953"/>
      <c r="AU415" s="953"/>
      <c r="AV415" s="953"/>
      <c r="AW415" s="953"/>
      <c r="AX415" s="953"/>
      <c r="AY415" s="953"/>
      <c r="AZ415" s="953"/>
      <c r="BA415" s="953"/>
      <c r="BB415" s="953"/>
      <c r="BC415" s="953"/>
      <c r="BD415" s="953"/>
      <c r="BE415" s="953"/>
      <c r="BF415" s="953"/>
      <c r="BG415" s="953"/>
      <c r="BH415" s="953"/>
      <c r="BI415" s="953"/>
      <c r="BJ415" s="953"/>
      <c r="BK415" s="953"/>
      <c r="BL415" s="953"/>
      <c r="BM415" s="953"/>
      <c r="BN415" s="953"/>
      <c r="BO415" s="953"/>
      <c r="BP415" s="953"/>
      <c r="BQ415" s="953"/>
      <c r="BR415" s="953"/>
      <c r="BS415" s="953"/>
      <c r="BT415" s="953"/>
      <c r="BU415" s="953"/>
      <c r="BV415" s="953"/>
      <c r="BW415" s="953"/>
      <c r="BX415" s="953"/>
      <c r="BY415" s="953"/>
      <c r="BZ415" s="953"/>
      <c r="CA415" s="953"/>
      <c r="CB415" s="953"/>
      <c r="CC415" s="953"/>
      <c r="CD415" s="953"/>
      <c r="CE415" s="953"/>
      <c r="CF415" s="953"/>
      <c r="CG415" s="953"/>
      <c r="CH415" s="953"/>
      <c r="CI415" s="953"/>
      <c r="CJ415" s="953"/>
      <c r="CK415" s="953"/>
      <c r="CL415" s="953"/>
      <c r="CM415" s="953"/>
      <c r="CN415" s="953"/>
      <c r="CO415" s="953"/>
      <c r="CP415" s="953"/>
      <c r="CQ415" s="953"/>
      <c r="CR415" s="953"/>
      <c r="CS415" s="953"/>
      <c r="CT415" s="953"/>
      <c r="CU415" s="953"/>
      <c r="CV415" s="953"/>
      <c r="CW415" s="953"/>
      <c r="CX415" s="953"/>
      <c r="CY415" s="953"/>
      <c r="CZ415" s="953"/>
      <c r="DA415" s="953"/>
      <c r="DB415" s="953"/>
      <c r="DC415" s="953"/>
    </row>
    <row r="416" spans="1:107" s="973" customFormat="1" ht="12.75">
      <c r="A416" s="69" t="s">
        <v>986</v>
      </c>
      <c r="B416" s="82">
        <v>2083935</v>
      </c>
      <c r="C416" s="82">
        <v>1109365</v>
      </c>
      <c r="D416" s="82">
        <v>840000</v>
      </c>
      <c r="E416" s="426">
        <v>40.30835894593641</v>
      </c>
      <c r="F416" s="82">
        <v>550000</v>
      </c>
      <c r="G416" s="981"/>
      <c r="H416" s="982"/>
      <c r="I416" s="982"/>
      <c r="J416" s="981"/>
      <c r="K416" s="862"/>
      <c r="L416" s="862"/>
      <c r="M416" s="862"/>
      <c r="N416" s="862"/>
      <c r="O416" s="862"/>
      <c r="P416" s="862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971"/>
      <c r="AP416" s="971"/>
      <c r="AQ416" s="971"/>
      <c r="AR416" s="971"/>
      <c r="AS416" s="971"/>
      <c r="AT416" s="971"/>
      <c r="AU416" s="971"/>
      <c r="AV416" s="971"/>
      <c r="AW416" s="971"/>
      <c r="AX416" s="971"/>
      <c r="AY416" s="971"/>
      <c r="AZ416" s="971"/>
      <c r="BA416" s="971"/>
      <c r="BB416" s="971"/>
      <c r="BC416" s="971"/>
      <c r="BD416" s="971"/>
      <c r="BE416" s="971"/>
      <c r="BF416" s="971"/>
      <c r="BG416" s="971"/>
      <c r="BH416" s="971"/>
      <c r="BI416" s="971"/>
      <c r="BJ416" s="971"/>
      <c r="BK416" s="971"/>
      <c r="BL416" s="971"/>
      <c r="BM416" s="971"/>
      <c r="BN416" s="971"/>
      <c r="BO416" s="971"/>
      <c r="BP416" s="971"/>
      <c r="BQ416" s="971"/>
      <c r="BR416" s="971"/>
      <c r="BS416" s="971"/>
      <c r="BT416" s="971"/>
      <c r="BU416" s="971"/>
      <c r="BV416" s="971"/>
      <c r="BW416" s="971"/>
      <c r="BX416" s="971"/>
      <c r="BY416" s="971"/>
      <c r="BZ416" s="971"/>
      <c r="CA416" s="971"/>
      <c r="CB416" s="971"/>
      <c r="CC416" s="971"/>
      <c r="CD416" s="971"/>
      <c r="CE416" s="971"/>
      <c r="CF416" s="971"/>
      <c r="CG416" s="971"/>
      <c r="CH416" s="971"/>
      <c r="CI416" s="971"/>
      <c r="CJ416" s="971"/>
      <c r="CK416" s="971"/>
      <c r="CL416" s="971"/>
      <c r="CM416" s="971"/>
      <c r="CN416" s="971"/>
      <c r="CO416" s="971"/>
      <c r="CP416" s="971"/>
      <c r="CQ416" s="971"/>
      <c r="CR416" s="971"/>
      <c r="CS416" s="971"/>
      <c r="CT416" s="971"/>
      <c r="CU416" s="971"/>
      <c r="CV416" s="971"/>
      <c r="CW416" s="971"/>
      <c r="CX416" s="971"/>
      <c r="CY416" s="971"/>
      <c r="CZ416" s="971"/>
      <c r="DA416" s="971"/>
      <c r="DB416" s="971"/>
      <c r="DC416" s="971"/>
    </row>
    <row r="417" spans="1:107" s="973" customFormat="1" ht="12.75">
      <c r="A417" s="69" t="s">
        <v>987</v>
      </c>
      <c r="B417" s="82">
        <v>2083935</v>
      </c>
      <c r="C417" s="82">
        <v>1109365</v>
      </c>
      <c r="D417" s="82">
        <v>840000</v>
      </c>
      <c r="E417" s="426">
        <v>40.30835894593641</v>
      </c>
      <c r="F417" s="82">
        <v>550000</v>
      </c>
      <c r="G417" s="981"/>
      <c r="H417" s="982"/>
      <c r="I417" s="982"/>
      <c r="J417" s="981"/>
      <c r="K417" s="862"/>
      <c r="L417" s="862"/>
      <c r="M417" s="862"/>
      <c r="N417" s="862"/>
      <c r="O417" s="862"/>
      <c r="P417" s="862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971"/>
      <c r="AP417" s="971"/>
      <c r="AQ417" s="971"/>
      <c r="AR417" s="971"/>
      <c r="AS417" s="971"/>
      <c r="AT417" s="971"/>
      <c r="AU417" s="971"/>
      <c r="AV417" s="971"/>
      <c r="AW417" s="971"/>
      <c r="AX417" s="971"/>
      <c r="AY417" s="971"/>
      <c r="AZ417" s="971"/>
      <c r="BA417" s="971"/>
      <c r="BB417" s="971"/>
      <c r="BC417" s="971"/>
      <c r="BD417" s="971"/>
      <c r="BE417" s="971"/>
      <c r="BF417" s="971"/>
      <c r="BG417" s="971"/>
      <c r="BH417" s="971"/>
      <c r="BI417" s="971"/>
      <c r="BJ417" s="971"/>
      <c r="BK417" s="971"/>
      <c r="BL417" s="971"/>
      <c r="BM417" s="971"/>
      <c r="BN417" s="971"/>
      <c r="BO417" s="971"/>
      <c r="BP417" s="971"/>
      <c r="BQ417" s="971"/>
      <c r="BR417" s="971"/>
      <c r="BS417" s="971"/>
      <c r="BT417" s="971"/>
      <c r="BU417" s="971"/>
      <c r="BV417" s="971"/>
      <c r="BW417" s="971"/>
      <c r="BX417" s="971"/>
      <c r="BY417" s="971"/>
      <c r="BZ417" s="971"/>
      <c r="CA417" s="971"/>
      <c r="CB417" s="971"/>
      <c r="CC417" s="971"/>
      <c r="CD417" s="971"/>
      <c r="CE417" s="971"/>
      <c r="CF417" s="971"/>
      <c r="CG417" s="971"/>
      <c r="CH417" s="971"/>
      <c r="CI417" s="971"/>
      <c r="CJ417" s="971"/>
      <c r="CK417" s="971"/>
      <c r="CL417" s="971"/>
      <c r="CM417" s="971"/>
      <c r="CN417" s="971"/>
      <c r="CO417" s="971"/>
      <c r="CP417" s="971"/>
      <c r="CQ417" s="971"/>
      <c r="CR417" s="971"/>
      <c r="CS417" s="971"/>
      <c r="CT417" s="971"/>
      <c r="CU417" s="971"/>
      <c r="CV417" s="971"/>
      <c r="CW417" s="971"/>
      <c r="CX417" s="971"/>
      <c r="CY417" s="971"/>
      <c r="CZ417" s="971"/>
      <c r="DA417" s="971"/>
      <c r="DB417" s="971"/>
      <c r="DC417" s="971"/>
    </row>
    <row r="418" spans="1:107" s="968" customFormat="1" ht="12.75">
      <c r="A418" s="72" t="s">
        <v>942</v>
      </c>
      <c r="B418" s="82">
        <v>2083935</v>
      </c>
      <c r="C418" s="82">
        <v>1109365</v>
      </c>
      <c r="D418" s="82">
        <v>836005</v>
      </c>
      <c r="E418" s="426">
        <v>40.116654310235205</v>
      </c>
      <c r="F418" s="82">
        <v>506244</v>
      </c>
      <c r="G418" s="979"/>
      <c r="H418" s="980"/>
      <c r="I418" s="980"/>
      <c r="J418" s="979"/>
      <c r="K418" s="862"/>
      <c r="L418" s="862"/>
      <c r="M418" s="862"/>
      <c r="N418" s="862"/>
      <c r="O418" s="862"/>
      <c r="P418" s="862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953"/>
      <c r="AP418" s="953"/>
      <c r="AQ418" s="953"/>
      <c r="AR418" s="953"/>
      <c r="AS418" s="953"/>
      <c r="AT418" s="953"/>
      <c r="AU418" s="953"/>
      <c r="AV418" s="953"/>
      <c r="AW418" s="953"/>
      <c r="AX418" s="953"/>
      <c r="AY418" s="953"/>
      <c r="AZ418" s="953"/>
      <c r="BA418" s="953"/>
      <c r="BB418" s="953"/>
      <c r="BC418" s="953"/>
      <c r="BD418" s="953"/>
      <c r="BE418" s="953"/>
      <c r="BF418" s="953"/>
      <c r="BG418" s="953"/>
      <c r="BH418" s="953"/>
      <c r="BI418" s="953"/>
      <c r="BJ418" s="953"/>
      <c r="BK418" s="953"/>
      <c r="BL418" s="953"/>
      <c r="BM418" s="953"/>
      <c r="BN418" s="953"/>
      <c r="BO418" s="953"/>
      <c r="BP418" s="953"/>
      <c r="BQ418" s="953"/>
      <c r="BR418" s="953"/>
      <c r="BS418" s="953"/>
      <c r="BT418" s="953"/>
      <c r="BU418" s="953"/>
      <c r="BV418" s="953"/>
      <c r="BW418" s="953"/>
      <c r="BX418" s="953"/>
      <c r="BY418" s="953"/>
      <c r="BZ418" s="953"/>
      <c r="CA418" s="953"/>
      <c r="CB418" s="953"/>
      <c r="CC418" s="953"/>
      <c r="CD418" s="953"/>
      <c r="CE418" s="953"/>
      <c r="CF418" s="953"/>
      <c r="CG418" s="953"/>
      <c r="CH418" s="953"/>
      <c r="CI418" s="953"/>
      <c r="CJ418" s="953"/>
      <c r="CK418" s="953"/>
      <c r="CL418" s="953"/>
      <c r="CM418" s="953"/>
      <c r="CN418" s="953"/>
      <c r="CO418" s="953"/>
      <c r="CP418" s="953"/>
      <c r="CQ418" s="953"/>
      <c r="CR418" s="953"/>
      <c r="CS418" s="953"/>
      <c r="CT418" s="953"/>
      <c r="CU418" s="953"/>
      <c r="CV418" s="953"/>
      <c r="CW418" s="953"/>
      <c r="CX418" s="953"/>
      <c r="CY418" s="953"/>
      <c r="CZ418" s="953"/>
      <c r="DA418" s="953"/>
      <c r="DB418" s="953"/>
      <c r="DC418" s="953"/>
    </row>
    <row r="419" spans="1:107" s="954" customFormat="1" ht="12.75">
      <c r="A419" s="72" t="s">
        <v>949</v>
      </c>
      <c r="B419" s="82">
        <v>2083935</v>
      </c>
      <c r="C419" s="82">
        <v>1109365</v>
      </c>
      <c r="D419" s="82">
        <v>836005</v>
      </c>
      <c r="E419" s="426">
        <v>40.116654310235205</v>
      </c>
      <c r="F419" s="82">
        <v>506244</v>
      </c>
      <c r="G419" s="979"/>
      <c r="H419" s="980"/>
      <c r="I419" s="980"/>
      <c r="J419" s="979"/>
      <c r="K419" s="862"/>
      <c r="L419" s="862"/>
      <c r="M419" s="862"/>
      <c r="N419" s="862"/>
      <c r="O419" s="862"/>
      <c r="P419" s="862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953"/>
      <c r="AP419" s="953"/>
      <c r="AQ419" s="953"/>
      <c r="AR419" s="953"/>
      <c r="AS419" s="953"/>
      <c r="AT419" s="953"/>
      <c r="AU419" s="953"/>
      <c r="AV419" s="953"/>
      <c r="AW419" s="953"/>
      <c r="AX419" s="953"/>
      <c r="AY419" s="953"/>
      <c r="AZ419" s="953"/>
      <c r="BA419" s="953"/>
      <c r="BB419" s="953"/>
      <c r="BC419" s="953"/>
      <c r="BD419" s="953"/>
      <c r="BE419" s="953"/>
      <c r="BF419" s="953"/>
      <c r="BG419" s="953"/>
      <c r="BH419" s="953"/>
      <c r="BI419" s="953"/>
      <c r="BJ419" s="953"/>
      <c r="BK419" s="953"/>
      <c r="BL419" s="953"/>
      <c r="BM419" s="953"/>
      <c r="BN419" s="953"/>
      <c r="BO419" s="953"/>
      <c r="BP419" s="953"/>
      <c r="BQ419" s="953"/>
      <c r="BR419" s="953"/>
      <c r="BS419" s="953"/>
      <c r="BT419" s="953"/>
      <c r="BU419" s="953"/>
      <c r="BV419" s="953"/>
      <c r="BW419" s="953"/>
      <c r="BX419" s="953"/>
      <c r="BY419" s="953"/>
      <c r="BZ419" s="953"/>
      <c r="CA419" s="953"/>
      <c r="CB419" s="953"/>
      <c r="CC419" s="953"/>
      <c r="CD419" s="953"/>
      <c r="CE419" s="953"/>
      <c r="CF419" s="953"/>
      <c r="CG419" s="953"/>
      <c r="CH419" s="953"/>
      <c r="CI419" s="953"/>
      <c r="CJ419" s="953"/>
      <c r="CK419" s="953"/>
      <c r="CL419" s="953"/>
      <c r="CM419" s="953"/>
      <c r="CN419" s="953"/>
      <c r="CO419" s="953"/>
      <c r="CP419" s="953"/>
      <c r="CQ419" s="953"/>
      <c r="CR419" s="953"/>
      <c r="CS419" s="953"/>
      <c r="CT419" s="953"/>
      <c r="CU419" s="953"/>
      <c r="CV419" s="953"/>
      <c r="CW419" s="953"/>
      <c r="CX419" s="953"/>
      <c r="CY419" s="953"/>
      <c r="CZ419" s="953"/>
      <c r="DA419" s="953"/>
      <c r="DB419" s="953"/>
      <c r="DC419" s="953"/>
    </row>
    <row r="420" spans="1:107" s="954" customFormat="1" ht="12.75">
      <c r="A420" s="72" t="s">
        <v>951</v>
      </c>
      <c r="B420" s="82">
        <v>2083935</v>
      </c>
      <c r="C420" s="82">
        <v>1109365</v>
      </c>
      <c r="D420" s="82">
        <v>836005</v>
      </c>
      <c r="E420" s="426">
        <v>40.116654310235205</v>
      </c>
      <c r="F420" s="82">
        <v>506244</v>
      </c>
      <c r="G420" s="979"/>
      <c r="H420" s="980"/>
      <c r="I420" s="980"/>
      <c r="J420" s="979"/>
      <c r="K420" s="862"/>
      <c r="L420" s="862"/>
      <c r="M420" s="862"/>
      <c r="N420" s="862"/>
      <c r="O420" s="862"/>
      <c r="P420" s="862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953"/>
      <c r="AP420" s="953"/>
      <c r="AQ420" s="953"/>
      <c r="AR420" s="953"/>
      <c r="AS420" s="953"/>
      <c r="AT420" s="953"/>
      <c r="AU420" s="953"/>
      <c r="AV420" s="953"/>
      <c r="AW420" s="953"/>
      <c r="AX420" s="953"/>
      <c r="AY420" s="953"/>
      <c r="AZ420" s="953"/>
      <c r="BA420" s="953"/>
      <c r="BB420" s="953"/>
      <c r="BC420" s="953"/>
      <c r="BD420" s="953"/>
      <c r="BE420" s="953"/>
      <c r="BF420" s="953"/>
      <c r="BG420" s="953"/>
      <c r="BH420" s="953"/>
      <c r="BI420" s="953"/>
      <c r="BJ420" s="953"/>
      <c r="BK420" s="953"/>
      <c r="BL420" s="953"/>
      <c r="BM420" s="953"/>
      <c r="BN420" s="953"/>
      <c r="BO420" s="953"/>
      <c r="BP420" s="953"/>
      <c r="BQ420" s="953"/>
      <c r="BR420" s="953"/>
      <c r="BS420" s="953"/>
      <c r="BT420" s="953"/>
      <c r="BU420" s="953"/>
      <c r="BV420" s="953"/>
      <c r="BW420" s="953"/>
      <c r="BX420" s="953"/>
      <c r="BY420" s="953"/>
      <c r="BZ420" s="953"/>
      <c r="CA420" s="953"/>
      <c r="CB420" s="953"/>
      <c r="CC420" s="953"/>
      <c r="CD420" s="953"/>
      <c r="CE420" s="953"/>
      <c r="CF420" s="953"/>
      <c r="CG420" s="953"/>
      <c r="CH420" s="953"/>
      <c r="CI420" s="953"/>
      <c r="CJ420" s="953"/>
      <c r="CK420" s="953"/>
      <c r="CL420" s="953"/>
      <c r="CM420" s="953"/>
      <c r="CN420" s="953"/>
      <c r="CO420" s="953"/>
      <c r="CP420" s="953"/>
      <c r="CQ420" s="953"/>
      <c r="CR420" s="953"/>
      <c r="CS420" s="953"/>
      <c r="CT420" s="953"/>
      <c r="CU420" s="953"/>
      <c r="CV420" s="953"/>
      <c r="CW420" s="953"/>
      <c r="CX420" s="953"/>
      <c r="CY420" s="953"/>
      <c r="CZ420" s="953"/>
      <c r="DA420" s="953"/>
      <c r="DB420" s="953"/>
      <c r="DC420" s="953"/>
    </row>
    <row r="421" spans="1:16" ht="17.25" customHeight="1">
      <c r="A421" s="983" t="s">
        <v>989</v>
      </c>
      <c r="G421" s="862"/>
      <c r="H421" s="862"/>
      <c r="I421" s="862"/>
      <c r="J421" s="862"/>
      <c r="K421" s="862"/>
      <c r="L421" s="862"/>
      <c r="M421" s="862"/>
      <c r="N421" s="862"/>
      <c r="O421" s="862"/>
      <c r="P421" s="862"/>
    </row>
    <row r="422" spans="1:16" ht="17.25" customHeight="1">
      <c r="A422" s="983"/>
      <c r="G422" s="862"/>
      <c r="H422" s="862"/>
      <c r="I422" s="862"/>
      <c r="J422" s="862"/>
      <c r="K422" s="862"/>
      <c r="L422" s="862"/>
      <c r="M422" s="862"/>
      <c r="N422" s="862"/>
      <c r="O422" s="862"/>
      <c r="P422" s="862"/>
    </row>
    <row r="423" spans="1:16" ht="17.25" customHeight="1">
      <c r="A423" s="983"/>
      <c r="G423" s="862"/>
      <c r="H423" s="862"/>
      <c r="I423" s="862"/>
      <c r="J423" s="862"/>
      <c r="K423" s="862"/>
      <c r="L423" s="862"/>
      <c r="M423" s="862"/>
      <c r="N423" s="862"/>
      <c r="O423" s="862"/>
      <c r="P423" s="862"/>
    </row>
    <row r="424" spans="1:16" ht="17.25" customHeight="1">
      <c r="A424" s="983"/>
      <c r="G424" s="862"/>
      <c r="H424" s="862"/>
      <c r="I424" s="862"/>
      <c r="J424" s="862"/>
      <c r="K424" s="862"/>
      <c r="L424" s="862"/>
      <c r="M424" s="862"/>
      <c r="N424" s="862"/>
      <c r="O424" s="862"/>
      <c r="P424" s="862"/>
    </row>
    <row r="425" spans="1:16" ht="17.25" customHeight="1">
      <c r="A425" s="983"/>
      <c r="G425" s="862"/>
      <c r="H425" s="862"/>
      <c r="I425" s="862"/>
      <c r="J425" s="862"/>
      <c r="K425" s="862"/>
      <c r="L425" s="862"/>
      <c r="M425" s="862"/>
      <c r="N425" s="862"/>
      <c r="O425" s="862"/>
      <c r="P425" s="862"/>
    </row>
    <row r="426" spans="1:55" s="206" customFormat="1" ht="12.75" customHeight="1">
      <c r="A426" s="44" t="s">
        <v>1224</v>
      </c>
      <c r="E426" s="43" t="s">
        <v>1225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</row>
    <row r="427" spans="1:55" s="206" customFormat="1" ht="13.5" customHeight="1">
      <c r="A427" s="44"/>
      <c r="E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</row>
    <row r="428" spans="1:55" s="206" customFormat="1" ht="13.5" customHeight="1">
      <c r="A428" s="44"/>
      <c r="D428" s="43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</row>
    <row r="429" spans="1:97" ht="12.75">
      <c r="A429" s="984"/>
      <c r="B429" s="660"/>
      <c r="C429" s="660"/>
      <c r="D429" s="660"/>
      <c r="E429" s="985"/>
      <c r="F429" s="660"/>
      <c r="G429" s="862"/>
      <c r="H429" s="862"/>
      <c r="I429" s="862"/>
      <c r="J429" s="862"/>
      <c r="K429" s="862"/>
      <c r="L429" s="862"/>
      <c r="M429" s="862"/>
      <c r="N429" s="862"/>
      <c r="O429" s="862"/>
      <c r="P429" s="862"/>
      <c r="CM429" s="660"/>
      <c r="CN429" s="660"/>
      <c r="CO429" s="660"/>
      <c r="CP429" s="660"/>
      <c r="CQ429" s="660"/>
      <c r="CR429" s="660"/>
      <c r="CS429" s="660"/>
    </row>
    <row r="430" spans="1:97" ht="12.75">
      <c r="A430" s="984"/>
      <c r="B430" s="971"/>
      <c r="C430" s="971"/>
      <c r="D430" s="971"/>
      <c r="E430" s="986"/>
      <c r="F430" s="971"/>
      <c r="G430" s="862"/>
      <c r="H430" s="862"/>
      <c r="I430" s="862"/>
      <c r="J430" s="862"/>
      <c r="K430" s="862"/>
      <c r="L430" s="862"/>
      <c r="M430" s="862"/>
      <c r="N430" s="862"/>
      <c r="O430" s="862"/>
      <c r="P430" s="862"/>
      <c r="CM430" s="660"/>
      <c r="CN430" s="660"/>
      <c r="CO430" s="660"/>
      <c r="CP430" s="660"/>
      <c r="CQ430" s="660"/>
      <c r="CR430" s="660"/>
      <c r="CS430" s="660"/>
    </row>
    <row r="431" spans="1:97" ht="12.75">
      <c r="A431" s="984"/>
      <c r="B431" s="971"/>
      <c r="C431" s="971"/>
      <c r="D431" s="971"/>
      <c r="E431" s="986"/>
      <c r="F431" s="971"/>
      <c r="G431" s="862"/>
      <c r="H431" s="862"/>
      <c r="I431" s="862"/>
      <c r="J431" s="862"/>
      <c r="K431" s="862"/>
      <c r="L431" s="862"/>
      <c r="M431" s="862"/>
      <c r="N431" s="862"/>
      <c r="O431" s="862"/>
      <c r="P431" s="862"/>
      <c r="CM431" s="660"/>
      <c r="CN431" s="660"/>
      <c r="CO431" s="660"/>
      <c r="CP431" s="660"/>
      <c r="CQ431" s="660"/>
      <c r="CR431" s="660"/>
      <c r="CS431" s="660"/>
    </row>
    <row r="432" spans="1:97" ht="12.75">
      <c r="A432" s="984"/>
      <c r="B432" s="971"/>
      <c r="C432" s="971"/>
      <c r="D432" s="971"/>
      <c r="E432" s="986"/>
      <c r="F432" s="971"/>
      <c r="G432" s="862"/>
      <c r="H432" s="862"/>
      <c r="I432" s="862"/>
      <c r="J432" s="862"/>
      <c r="K432" s="862"/>
      <c r="L432" s="862"/>
      <c r="M432" s="862"/>
      <c r="N432" s="862"/>
      <c r="O432" s="862"/>
      <c r="P432" s="862"/>
      <c r="CM432" s="660"/>
      <c r="CN432" s="660"/>
      <c r="CO432" s="660"/>
      <c r="CP432" s="660"/>
      <c r="CQ432" s="660"/>
      <c r="CR432" s="660"/>
      <c r="CS432" s="660"/>
    </row>
    <row r="433" spans="2:97" ht="12.75">
      <c r="B433" s="971"/>
      <c r="C433" s="971"/>
      <c r="D433" s="971"/>
      <c r="E433" s="986"/>
      <c r="F433" s="971"/>
      <c r="G433" s="862"/>
      <c r="H433" s="862"/>
      <c r="I433" s="862"/>
      <c r="J433" s="862"/>
      <c r="K433" s="862"/>
      <c r="L433" s="862"/>
      <c r="M433" s="862"/>
      <c r="N433" s="862"/>
      <c r="O433" s="862"/>
      <c r="P433" s="862"/>
      <c r="CM433" s="660"/>
      <c r="CN433" s="660"/>
      <c r="CO433" s="660"/>
      <c r="CP433" s="660"/>
      <c r="CQ433" s="660"/>
      <c r="CR433" s="660"/>
      <c r="CS433" s="660"/>
    </row>
    <row r="434" spans="2:97" ht="12.75">
      <c r="B434" s="971"/>
      <c r="C434" s="971"/>
      <c r="D434" s="971"/>
      <c r="E434" s="986"/>
      <c r="F434" s="971"/>
      <c r="G434" s="862"/>
      <c r="H434" s="862"/>
      <c r="I434" s="862"/>
      <c r="J434" s="862"/>
      <c r="K434" s="862"/>
      <c r="L434" s="862"/>
      <c r="M434" s="862"/>
      <c r="N434" s="862"/>
      <c r="O434" s="862"/>
      <c r="P434" s="862"/>
      <c r="CM434" s="660"/>
      <c r="CN434" s="660"/>
      <c r="CO434" s="660"/>
      <c r="CP434" s="660"/>
      <c r="CQ434" s="660"/>
      <c r="CR434" s="660"/>
      <c r="CS434" s="660"/>
    </row>
    <row r="435" spans="7:16" ht="17.25" customHeight="1">
      <c r="G435" s="862"/>
      <c r="H435" s="862"/>
      <c r="I435" s="862"/>
      <c r="J435" s="862"/>
      <c r="K435" s="862"/>
      <c r="L435" s="862"/>
      <c r="M435" s="862"/>
      <c r="N435" s="862"/>
      <c r="O435" s="862"/>
      <c r="P435" s="862"/>
    </row>
    <row r="436" spans="7:16" ht="17.25" customHeight="1">
      <c r="G436" s="862"/>
      <c r="H436" s="862"/>
      <c r="I436" s="862"/>
      <c r="J436" s="862"/>
      <c r="K436" s="862"/>
      <c r="L436" s="862"/>
      <c r="M436" s="862"/>
      <c r="N436" s="862"/>
      <c r="O436" s="862"/>
      <c r="P436" s="862"/>
    </row>
    <row r="437" spans="7:16" ht="17.25" customHeight="1">
      <c r="G437" s="862"/>
      <c r="H437" s="862"/>
      <c r="I437" s="862"/>
      <c r="J437" s="862"/>
      <c r="K437" s="862"/>
      <c r="L437" s="862"/>
      <c r="M437" s="862"/>
      <c r="N437" s="862"/>
      <c r="O437" s="862"/>
      <c r="P437" s="862"/>
    </row>
    <row r="438" spans="7:16" ht="17.25" customHeight="1">
      <c r="G438" s="862"/>
      <c r="H438" s="862"/>
      <c r="I438" s="862"/>
      <c r="J438" s="862"/>
      <c r="K438" s="862"/>
      <c r="L438" s="862"/>
      <c r="M438" s="862"/>
      <c r="N438" s="862"/>
      <c r="O438" s="862"/>
      <c r="P438" s="862"/>
    </row>
    <row r="439" spans="7:16" ht="17.25" customHeight="1">
      <c r="G439" s="862"/>
      <c r="H439" s="862"/>
      <c r="I439" s="862"/>
      <c r="J439" s="862"/>
      <c r="K439" s="862"/>
      <c r="L439" s="862"/>
      <c r="M439" s="862"/>
      <c r="N439" s="862"/>
      <c r="O439" s="862"/>
      <c r="P439" s="862"/>
    </row>
    <row r="440" spans="7:16" ht="17.25" customHeight="1">
      <c r="G440" s="862"/>
      <c r="H440" s="862"/>
      <c r="I440" s="862"/>
      <c r="J440" s="862"/>
      <c r="K440" s="862"/>
      <c r="L440" s="862"/>
      <c r="M440" s="862"/>
      <c r="N440" s="862"/>
      <c r="O440" s="862"/>
      <c r="P440" s="862"/>
    </row>
    <row r="441" spans="7:16" ht="17.25" customHeight="1">
      <c r="G441" s="862"/>
      <c r="H441" s="862"/>
      <c r="I441" s="862"/>
      <c r="J441" s="862"/>
      <c r="K441" s="862"/>
      <c r="L441" s="862"/>
      <c r="M441" s="862"/>
      <c r="N441" s="862"/>
      <c r="O441" s="862"/>
      <c r="P441" s="862"/>
    </row>
    <row r="442" spans="7:16" ht="17.25" customHeight="1">
      <c r="G442" s="862"/>
      <c r="H442" s="862"/>
      <c r="I442" s="862"/>
      <c r="J442" s="862"/>
      <c r="K442" s="862"/>
      <c r="L442" s="862"/>
      <c r="M442" s="862"/>
      <c r="N442" s="862"/>
      <c r="O442" s="862"/>
      <c r="P442" s="862"/>
    </row>
    <row r="443" spans="7:16" ht="17.25" customHeight="1">
      <c r="G443" s="862"/>
      <c r="H443" s="862"/>
      <c r="I443" s="862"/>
      <c r="J443" s="862"/>
      <c r="K443" s="862"/>
      <c r="L443" s="862"/>
      <c r="M443" s="862"/>
      <c r="N443" s="862"/>
      <c r="O443" s="862"/>
      <c r="P443" s="862"/>
    </row>
    <row r="444" spans="7:16" ht="17.25" customHeight="1">
      <c r="G444" s="862"/>
      <c r="H444" s="862"/>
      <c r="I444" s="862"/>
      <c r="J444" s="862"/>
      <c r="K444" s="862"/>
      <c r="L444" s="862"/>
      <c r="M444" s="862"/>
      <c r="N444" s="862"/>
      <c r="O444" s="862"/>
      <c r="P444" s="862"/>
    </row>
    <row r="445" spans="7:16" ht="17.25" customHeight="1">
      <c r="G445" s="862"/>
      <c r="H445" s="862"/>
      <c r="I445" s="862"/>
      <c r="J445" s="862"/>
      <c r="K445" s="862"/>
      <c r="L445" s="862"/>
      <c r="M445" s="862"/>
      <c r="N445" s="862"/>
      <c r="O445" s="862"/>
      <c r="P445" s="862"/>
    </row>
    <row r="446" spans="1:16" ht="17.25" customHeight="1">
      <c r="A446" s="44" t="s">
        <v>1327</v>
      </c>
      <c r="G446" s="862"/>
      <c r="H446" s="862"/>
      <c r="I446" s="862"/>
      <c r="J446" s="862"/>
      <c r="K446" s="862"/>
      <c r="L446" s="862"/>
      <c r="M446" s="862"/>
      <c r="N446" s="862"/>
      <c r="O446" s="862"/>
      <c r="P446" s="862"/>
    </row>
    <row r="447" ht="17.25" customHeight="1">
      <c r="A447" s="44" t="s">
        <v>1501</v>
      </c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8" r:id="rId1"/>
  <headerFooter alignWithMargins="0">
    <oddFooter>&amp;R&amp;P</oddFooter>
  </headerFooter>
  <rowBreaks count="2" manualBreakCount="2">
    <brk id="323" max="5" man="1"/>
    <brk id="390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B10" sqref="B10"/>
    </sheetView>
  </sheetViews>
  <sheetFormatPr defaultColWidth="9.140625" defaultRowHeight="12.75"/>
  <cols>
    <col min="1" max="1" width="41.7109375" style="148" customWidth="1"/>
    <col min="2" max="2" width="12.421875" style="148" customWidth="1"/>
    <col min="3" max="3" width="11.421875" style="201" customWidth="1"/>
    <col min="4" max="4" width="11.28125" style="148" customWidth="1"/>
    <col min="5" max="5" width="11.00390625" style="201" customWidth="1"/>
    <col min="6" max="16384" width="9.140625" style="988" customWidth="1"/>
  </cols>
  <sheetData>
    <row r="1" ht="12.75">
      <c r="E1" s="987" t="s">
        <v>990</v>
      </c>
    </row>
    <row r="2" spans="1:5" ht="12.75">
      <c r="A2" s="753" t="s">
        <v>1175</v>
      </c>
      <c r="B2" s="753"/>
      <c r="C2" s="753"/>
      <c r="D2" s="753"/>
      <c r="E2" s="753"/>
    </row>
    <row r="4" spans="1:5" s="158" customFormat="1" ht="15.75">
      <c r="A4" s="989" t="s">
        <v>991</v>
      </c>
      <c r="B4" s="989"/>
      <c r="C4" s="989"/>
      <c r="D4" s="989"/>
      <c r="E4" s="989"/>
    </row>
    <row r="5" ht="9.75" customHeight="1">
      <c r="A5" s="57"/>
    </row>
    <row r="6" spans="1:5" s="148" customFormat="1" ht="12.75">
      <c r="A6" s="160" t="s">
        <v>992</v>
      </c>
      <c r="B6" s="160"/>
      <c r="C6" s="160"/>
      <c r="D6" s="160"/>
      <c r="E6" s="160"/>
    </row>
    <row r="7" spans="1:5" ht="12" customHeight="1">
      <c r="A7" s="198"/>
      <c r="B7" s="198"/>
      <c r="C7" s="198"/>
      <c r="D7" s="198"/>
      <c r="E7" s="55" t="s">
        <v>1232</v>
      </c>
    </row>
    <row r="8" spans="1:5" s="150" customFormat="1" ht="41.25" customHeight="1">
      <c r="A8" s="338" t="s">
        <v>1180</v>
      </c>
      <c r="B8" s="338" t="s">
        <v>1233</v>
      </c>
      <c r="C8" s="339" t="s">
        <v>1234</v>
      </c>
      <c r="D8" s="338" t="s">
        <v>993</v>
      </c>
      <c r="E8" s="339" t="s">
        <v>1334</v>
      </c>
    </row>
    <row r="9" spans="1:5" s="171" customFormat="1" ht="11.25">
      <c r="A9" s="965">
        <v>1</v>
      </c>
      <c r="B9" s="169">
        <v>2</v>
      </c>
      <c r="C9" s="421">
        <v>3</v>
      </c>
      <c r="D9" s="169">
        <v>4</v>
      </c>
      <c r="E9" s="343">
        <v>5</v>
      </c>
    </row>
    <row r="10" spans="1:5" s="150" customFormat="1" ht="17.25" customHeight="1">
      <c r="A10" s="188" t="s">
        <v>994</v>
      </c>
      <c r="B10" s="191">
        <v>91385808</v>
      </c>
      <c r="C10" s="75">
        <v>35398152</v>
      </c>
      <c r="D10" s="176">
        <v>38.734846005848084</v>
      </c>
      <c r="E10" s="177">
        <v>7583997</v>
      </c>
    </row>
    <row r="11" spans="1:5" s="150" customFormat="1" ht="17.25" customHeight="1">
      <c r="A11" s="188" t="s">
        <v>995</v>
      </c>
      <c r="B11" s="191">
        <v>269699</v>
      </c>
      <c r="C11" s="75">
        <v>126051</v>
      </c>
      <c r="D11" s="176">
        <v>46.737659390654024</v>
      </c>
      <c r="E11" s="177">
        <v>27271</v>
      </c>
    </row>
    <row r="12" spans="1:5" s="150" customFormat="1" ht="17.25" customHeight="1">
      <c r="A12" s="990" t="s">
        <v>996</v>
      </c>
      <c r="B12" s="193">
        <v>108321</v>
      </c>
      <c r="C12" s="183">
        <v>48669</v>
      </c>
      <c r="D12" s="182">
        <v>44.93034591630432</v>
      </c>
      <c r="E12" s="183">
        <v>12811</v>
      </c>
    </row>
    <row r="13" spans="1:5" s="150" customFormat="1" ht="17.25" customHeight="1">
      <c r="A13" s="990" t="s">
        <v>997</v>
      </c>
      <c r="B13" s="193">
        <v>161378</v>
      </c>
      <c r="C13" s="183">
        <v>77382</v>
      </c>
      <c r="D13" s="182">
        <v>47.950773959275736</v>
      </c>
      <c r="E13" s="183">
        <v>14460</v>
      </c>
    </row>
    <row r="14" spans="1:5" s="150" customFormat="1" ht="17.25" customHeight="1">
      <c r="A14" s="188" t="s">
        <v>998</v>
      </c>
      <c r="B14" s="191">
        <v>975471</v>
      </c>
      <c r="C14" s="75">
        <v>487714</v>
      </c>
      <c r="D14" s="176">
        <v>49.997795936527076</v>
      </c>
      <c r="E14" s="177">
        <v>81301</v>
      </c>
    </row>
    <row r="15" spans="1:5" s="150" customFormat="1" ht="17.25" customHeight="1">
      <c r="A15" s="990" t="s">
        <v>999</v>
      </c>
      <c r="B15" s="193">
        <v>339000</v>
      </c>
      <c r="C15" s="183">
        <v>169480</v>
      </c>
      <c r="D15" s="182">
        <v>49.99410029498525</v>
      </c>
      <c r="E15" s="183">
        <v>28262</v>
      </c>
    </row>
    <row r="16" spans="1:5" s="150" customFormat="1" ht="25.5">
      <c r="A16" s="990" t="s">
        <v>1000</v>
      </c>
      <c r="B16" s="193">
        <v>636471</v>
      </c>
      <c r="C16" s="183">
        <v>318234</v>
      </c>
      <c r="D16" s="182">
        <v>49.999764325475944</v>
      </c>
      <c r="E16" s="183">
        <v>53039</v>
      </c>
    </row>
    <row r="17" spans="1:5" s="150" customFormat="1" ht="17.25" customHeight="1">
      <c r="A17" s="188" t="s">
        <v>1001</v>
      </c>
      <c r="B17" s="191">
        <v>450854</v>
      </c>
      <c r="C17" s="75">
        <v>214603</v>
      </c>
      <c r="D17" s="176">
        <v>47.599222808270525</v>
      </c>
      <c r="E17" s="177">
        <v>38271</v>
      </c>
    </row>
    <row r="18" spans="1:5" s="150" customFormat="1" ht="17.25" customHeight="1">
      <c r="A18" s="990" t="s">
        <v>1002</v>
      </c>
      <c r="B18" s="193">
        <v>450854</v>
      </c>
      <c r="C18" s="183">
        <v>214603</v>
      </c>
      <c r="D18" s="182">
        <v>47.599222808270525</v>
      </c>
      <c r="E18" s="183">
        <v>38271</v>
      </c>
    </row>
    <row r="19" spans="1:5" s="150" customFormat="1" ht="17.25" customHeight="1">
      <c r="A19" s="188" t="s">
        <v>1003</v>
      </c>
      <c r="B19" s="191">
        <v>20233864</v>
      </c>
      <c r="C19" s="75">
        <v>9478777</v>
      </c>
      <c r="D19" s="176">
        <v>46.846104135127135</v>
      </c>
      <c r="E19" s="177">
        <v>1677029</v>
      </c>
    </row>
    <row r="20" spans="1:5" s="150" customFormat="1" ht="25.5">
      <c r="A20" s="990" t="s">
        <v>1017</v>
      </c>
      <c r="B20" s="193">
        <v>429899</v>
      </c>
      <c r="C20" s="183">
        <v>68292</v>
      </c>
      <c r="D20" s="182">
        <v>15.885591732011473</v>
      </c>
      <c r="E20" s="183">
        <v>68292</v>
      </c>
    </row>
    <row r="21" spans="1:5" s="150" customFormat="1" ht="25.5">
      <c r="A21" s="990" t="s">
        <v>1004</v>
      </c>
      <c r="B21" s="193">
        <v>687000</v>
      </c>
      <c r="C21" s="183">
        <v>233500</v>
      </c>
      <c r="D21" s="182">
        <v>33.98835516739447</v>
      </c>
      <c r="E21" s="183">
        <v>150000</v>
      </c>
    </row>
    <row r="22" spans="1:5" s="150" customFormat="1" ht="17.25" customHeight="1">
      <c r="A22" s="990" t="s">
        <v>1005</v>
      </c>
      <c r="B22" s="193">
        <v>452770</v>
      </c>
      <c r="C22" s="183">
        <v>142418</v>
      </c>
      <c r="D22" s="182">
        <v>31.454822536828853</v>
      </c>
      <c r="E22" s="183">
        <v>0</v>
      </c>
    </row>
    <row r="23" spans="1:5" s="150" customFormat="1" ht="17.25" customHeight="1">
      <c r="A23" s="990" t="s">
        <v>1006</v>
      </c>
      <c r="B23" s="193">
        <v>122416</v>
      </c>
      <c r="C23" s="183">
        <v>11328</v>
      </c>
      <c r="D23" s="182">
        <v>9.253692327800287</v>
      </c>
      <c r="E23" s="183">
        <v>1608</v>
      </c>
    </row>
    <row r="24" spans="1:5" s="150" customFormat="1" ht="17.25" customHeight="1">
      <c r="A24" s="990" t="s">
        <v>1007</v>
      </c>
      <c r="B24" s="193">
        <v>15852570</v>
      </c>
      <c r="C24" s="183">
        <v>7818998</v>
      </c>
      <c r="D24" s="182">
        <v>49.32322014663868</v>
      </c>
      <c r="E24" s="183">
        <v>1246727</v>
      </c>
    </row>
    <row r="25" spans="1:5" s="150" customFormat="1" ht="38.25">
      <c r="A25" s="990" t="s">
        <v>1008</v>
      </c>
      <c r="B25" s="193">
        <v>55361</v>
      </c>
      <c r="C25" s="183">
        <v>6554</v>
      </c>
      <c r="D25" s="182">
        <v>11.838658983761132</v>
      </c>
      <c r="E25" s="183">
        <v>0</v>
      </c>
    </row>
    <row r="26" spans="1:5" s="150" customFormat="1" ht="25.5">
      <c r="A26" s="990" t="s">
        <v>1009</v>
      </c>
      <c r="B26" s="193">
        <v>274668</v>
      </c>
      <c r="C26" s="183">
        <v>0</v>
      </c>
      <c r="D26" s="182">
        <v>0</v>
      </c>
      <c r="E26" s="183">
        <v>0</v>
      </c>
    </row>
    <row r="27" spans="1:5" s="150" customFormat="1" ht="17.25" customHeight="1">
      <c r="A27" s="990" t="s">
        <v>1010</v>
      </c>
      <c r="B27" s="193">
        <v>2359180</v>
      </c>
      <c r="C27" s="183">
        <v>1197687</v>
      </c>
      <c r="D27" s="182">
        <v>50.76708856467077</v>
      </c>
      <c r="E27" s="183">
        <v>210402</v>
      </c>
    </row>
    <row r="28" spans="1:5" s="150" customFormat="1" ht="17.25" customHeight="1">
      <c r="A28" s="188" t="s">
        <v>1011</v>
      </c>
      <c r="B28" s="191">
        <v>3540555</v>
      </c>
      <c r="C28" s="75">
        <v>1749116</v>
      </c>
      <c r="D28" s="176">
        <v>49.40231121956869</v>
      </c>
      <c r="E28" s="177">
        <v>277197</v>
      </c>
    </row>
    <row r="29" spans="1:5" s="150" customFormat="1" ht="17.25" customHeight="1">
      <c r="A29" s="188" t="s">
        <v>1012</v>
      </c>
      <c r="B29" s="175">
        <v>4600000</v>
      </c>
      <c r="C29" s="75">
        <v>1971701</v>
      </c>
      <c r="D29" s="176">
        <v>42.8630652173913</v>
      </c>
      <c r="E29" s="177">
        <v>432687</v>
      </c>
    </row>
    <row r="30" spans="1:5" s="150" customFormat="1" ht="17.25" customHeight="1">
      <c r="A30" s="188" t="s">
        <v>1013</v>
      </c>
      <c r="B30" s="175">
        <v>250000</v>
      </c>
      <c r="C30" s="183">
        <v>0</v>
      </c>
      <c r="D30" s="176">
        <v>0</v>
      </c>
      <c r="E30" s="177">
        <v>0</v>
      </c>
    </row>
    <row r="31" spans="1:5" s="150" customFormat="1" ht="17.25" customHeight="1">
      <c r="A31" s="990" t="s">
        <v>1014</v>
      </c>
      <c r="B31" s="181">
        <v>250000</v>
      </c>
      <c r="C31" s="183">
        <v>0</v>
      </c>
      <c r="D31" s="182">
        <v>0</v>
      </c>
      <c r="E31" s="183">
        <v>0</v>
      </c>
    </row>
    <row r="32" spans="1:5" s="150" customFormat="1" ht="17.25" customHeight="1">
      <c r="A32" s="188" t="s">
        <v>1015</v>
      </c>
      <c r="B32" s="175">
        <v>250000</v>
      </c>
      <c r="C32" s="75">
        <v>7600</v>
      </c>
      <c r="D32" s="176">
        <v>3.04</v>
      </c>
      <c r="E32" s="177">
        <v>0</v>
      </c>
    </row>
    <row r="33" spans="1:5" s="150" customFormat="1" ht="17.25" customHeight="1">
      <c r="A33" s="990" t="s">
        <v>1016</v>
      </c>
      <c r="B33" s="181">
        <v>250000</v>
      </c>
      <c r="C33" s="183">
        <v>7600</v>
      </c>
      <c r="D33" s="182">
        <v>3.04</v>
      </c>
      <c r="E33" s="183">
        <v>0</v>
      </c>
    </row>
    <row r="34" spans="1:5" s="150" customFormat="1" ht="17.25" customHeight="1">
      <c r="A34" s="188" t="s">
        <v>919</v>
      </c>
      <c r="B34" s="191">
        <v>121956251</v>
      </c>
      <c r="C34" s="191">
        <v>49433714</v>
      </c>
      <c r="D34" s="176">
        <v>40.53397312123017</v>
      </c>
      <c r="E34" s="177">
        <v>10117753</v>
      </c>
    </row>
    <row r="35" spans="1:5" s="150" customFormat="1" ht="12.75">
      <c r="A35" s="148"/>
      <c r="B35" s="148"/>
      <c r="C35" s="201"/>
      <c r="D35" s="540"/>
      <c r="E35" s="201"/>
    </row>
    <row r="36" spans="1:5" s="150" customFormat="1" ht="12.75">
      <c r="A36" s="148"/>
      <c r="B36" s="148"/>
      <c r="C36" s="201"/>
      <c r="D36" s="540"/>
      <c r="E36" s="201"/>
    </row>
    <row r="37" spans="1:5" s="150" customFormat="1" ht="18" customHeight="1">
      <c r="A37" s="148"/>
      <c r="B37" s="148"/>
      <c r="C37" s="201"/>
      <c r="D37" s="540"/>
      <c r="E37" s="201"/>
    </row>
    <row r="38" spans="1:18" s="148" customFormat="1" ht="16.5" customHeight="1">
      <c r="A38" s="186" t="s">
        <v>1224</v>
      </c>
      <c r="C38" s="201"/>
      <c r="D38" s="540"/>
      <c r="E38" s="201" t="s">
        <v>1225</v>
      </c>
      <c r="F38" s="202"/>
      <c r="G38" s="202"/>
      <c r="H38" s="201"/>
      <c r="I38" s="201"/>
      <c r="K38" s="203"/>
      <c r="L38" s="167"/>
      <c r="M38" s="167"/>
      <c r="N38" s="167"/>
      <c r="O38" s="167"/>
      <c r="P38" s="167"/>
      <c r="Q38" s="167"/>
      <c r="R38" s="167"/>
    </row>
    <row r="39" spans="1:18" s="148" customFormat="1" ht="12.75">
      <c r="A39" s="186"/>
      <c r="C39" s="201"/>
      <c r="E39" s="540"/>
      <c r="H39" s="201"/>
      <c r="I39" s="201"/>
      <c r="K39" s="203"/>
      <c r="L39" s="167"/>
      <c r="M39" s="167"/>
      <c r="N39" s="167"/>
      <c r="O39" s="167"/>
      <c r="P39" s="167"/>
      <c r="Q39" s="167"/>
      <c r="R39" s="167"/>
    </row>
    <row r="40" spans="1:18" s="148" customFormat="1" ht="12.75">
      <c r="A40" s="186"/>
      <c r="C40" s="201"/>
      <c r="D40" s="540"/>
      <c r="E40" s="163"/>
      <c r="H40" s="201"/>
      <c r="I40" s="201"/>
      <c r="K40" s="203"/>
      <c r="L40" s="167"/>
      <c r="M40" s="167"/>
      <c r="N40" s="167"/>
      <c r="O40" s="167"/>
      <c r="P40" s="167"/>
      <c r="Q40" s="167"/>
      <c r="R40" s="167"/>
    </row>
    <row r="41" spans="1:5" s="171" customFormat="1" ht="11.25">
      <c r="A41" s="399" t="s">
        <v>1327</v>
      </c>
      <c r="B41" s="172"/>
      <c r="C41" s="387"/>
      <c r="D41" s="991"/>
      <c r="E41" s="387"/>
    </row>
    <row r="42" spans="1:5" s="172" customFormat="1" ht="11.25">
      <c r="A42" s="172" t="s">
        <v>1227</v>
      </c>
      <c r="C42" s="387"/>
      <c r="D42" s="991"/>
      <c r="E42" s="387"/>
    </row>
    <row r="43" spans="3:5" s="148" customFormat="1" ht="12.75">
      <c r="C43" s="201"/>
      <c r="E43" s="201"/>
    </row>
    <row r="44" spans="1:5" s="150" customFormat="1" ht="12.75">
      <c r="A44" s="148"/>
      <c r="B44" s="148"/>
      <c r="C44" s="201"/>
      <c r="D44" s="148"/>
      <c r="E44" s="201"/>
    </row>
    <row r="45" spans="1:5" s="150" customFormat="1" ht="12.75">
      <c r="A45" s="148"/>
      <c r="B45" s="148"/>
      <c r="C45" s="201"/>
      <c r="D45" s="148"/>
      <c r="E45" s="201"/>
    </row>
    <row r="46" spans="1:5" s="150" customFormat="1" ht="12.75">
      <c r="A46" s="148"/>
      <c r="B46" s="148"/>
      <c r="C46" s="201"/>
      <c r="D46" s="148"/>
      <c r="E46" s="201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5"/>
  <dimension ref="A1:BH53"/>
  <sheetViews>
    <sheetView workbookViewId="0" topLeftCell="A1">
      <selection activeCell="B10" sqref="B10"/>
    </sheetView>
  </sheetViews>
  <sheetFormatPr defaultColWidth="9.140625" defaultRowHeight="12.75"/>
  <cols>
    <col min="1" max="1" width="33.28125" style="94" customWidth="1"/>
    <col min="2" max="2" width="14.28125" style="94" customWidth="1"/>
    <col min="3" max="3" width="14.421875" style="44" customWidth="1"/>
    <col min="4" max="4" width="13.140625" style="94" customWidth="1"/>
    <col min="5" max="5" width="32.7109375" style="94" hidden="1" customWidth="1"/>
    <col min="6" max="6" width="15.8515625" style="94" hidden="1" customWidth="1"/>
    <col min="7" max="7" width="16.28125" style="94" hidden="1" customWidth="1"/>
    <col min="8" max="8" width="13.28125" style="94" hidden="1" customWidth="1"/>
    <col min="9" max="16384" width="9.140625" style="94" customWidth="1"/>
  </cols>
  <sheetData>
    <row r="1" spans="2:4" s="328" customFormat="1" ht="12.75">
      <c r="B1" s="992"/>
      <c r="C1" s="148"/>
      <c r="D1" s="314" t="s">
        <v>1018</v>
      </c>
    </row>
    <row r="2" spans="2:4" s="328" customFormat="1" ht="12.75">
      <c r="B2" s="601" t="s">
        <v>1175</v>
      </c>
      <c r="C2" s="443"/>
      <c r="D2" s="601"/>
    </row>
    <row r="3" spans="2:4" ht="12.75">
      <c r="B3" s="993"/>
      <c r="D3" s="259"/>
    </row>
    <row r="4" spans="2:4" s="674" customFormat="1" ht="15.75" customHeight="1">
      <c r="B4" s="994" t="s">
        <v>1019</v>
      </c>
      <c r="C4" s="995"/>
      <c r="D4" s="996"/>
    </row>
    <row r="5" spans="2:4" s="148" customFormat="1" ht="12.75">
      <c r="B5" s="161" t="s">
        <v>1020</v>
      </c>
      <c r="C5" s="161"/>
      <c r="D5" s="161"/>
    </row>
    <row r="6" spans="1:4" ht="12.75">
      <c r="A6" s="997"/>
      <c r="B6" s="997"/>
      <c r="C6" s="998"/>
      <c r="D6" s="997"/>
    </row>
    <row r="7" spans="4:8" ht="12.75">
      <c r="D7" s="314" t="s">
        <v>1232</v>
      </c>
      <c r="H7" s="101" t="s">
        <v>1021</v>
      </c>
    </row>
    <row r="8" spans="1:8" s="1000" customFormat="1" ht="57" customHeight="1">
      <c r="A8" s="999" t="s">
        <v>1180</v>
      </c>
      <c r="B8" s="552" t="s">
        <v>1022</v>
      </c>
      <c r="C8" s="338" t="s">
        <v>1023</v>
      </c>
      <c r="D8" s="552" t="s">
        <v>1024</v>
      </c>
      <c r="E8" s="999" t="s">
        <v>1180</v>
      </c>
      <c r="F8" s="552" t="s">
        <v>1022</v>
      </c>
      <c r="G8" s="552" t="s">
        <v>1023</v>
      </c>
      <c r="H8" s="552" t="s">
        <v>1024</v>
      </c>
    </row>
    <row r="9" spans="1:8" s="1003" customFormat="1" ht="11.25" customHeight="1">
      <c r="A9" s="1001">
        <v>1</v>
      </c>
      <c r="B9" s="1001">
        <v>2</v>
      </c>
      <c r="C9" s="531">
        <v>3</v>
      </c>
      <c r="D9" s="1002">
        <v>4</v>
      </c>
      <c r="E9" s="1001">
        <v>1</v>
      </c>
      <c r="F9" s="1001">
        <v>2</v>
      </c>
      <c r="G9" s="1002">
        <v>3</v>
      </c>
      <c r="H9" s="1002">
        <v>4</v>
      </c>
    </row>
    <row r="10" spans="1:8" s="373" customFormat="1" ht="12.75">
      <c r="A10" s="1004" t="s">
        <v>1025</v>
      </c>
      <c r="B10" s="1005">
        <v>96774060</v>
      </c>
      <c r="C10" s="1005">
        <v>191290948</v>
      </c>
      <c r="D10" s="1006">
        <v>94516888</v>
      </c>
      <c r="E10" s="1004" t="s">
        <v>1025</v>
      </c>
      <c r="F10" s="1006">
        <f>F11+F33</f>
        <v>96774</v>
      </c>
      <c r="G10" s="1006">
        <f>G11+G33</f>
        <v>108534</v>
      </c>
      <c r="H10" s="1006">
        <f aca="true" t="shared" si="0" ref="H10:H17">G10-F10</f>
        <v>11760</v>
      </c>
    </row>
    <row r="11" spans="1:8" s="373" customFormat="1" ht="12.75">
      <c r="A11" s="866" t="s">
        <v>1026</v>
      </c>
      <c r="B11" s="177">
        <v>95917925</v>
      </c>
      <c r="C11" s="177">
        <v>190614073</v>
      </c>
      <c r="D11" s="920">
        <v>94696148</v>
      </c>
      <c r="E11" s="866" t="s">
        <v>1026</v>
      </c>
      <c r="F11" s="920">
        <f>F12+F21</f>
        <v>95918</v>
      </c>
      <c r="G11" s="920">
        <f>G12+G21</f>
        <v>107857</v>
      </c>
      <c r="H11" s="920">
        <f t="shared" si="0"/>
        <v>11939</v>
      </c>
    </row>
    <row r="12" spans="1:8" s="373" customFormat="1" ht="12.75">
      <c r="A12" s="1007" t="s">
        <v>1027</v>
      </c>
      <c r="B12" s="177">
        <v>23042615</v>
      </c>
      <c r="C12" s="177">
        <v>40928393</v>
      </c>
      <c r="D12" s="920">
        <v>17885778</v>
      </c>
      <c r="E12" s="1007" t="s">
        <v>1027</v>
      </c>
      <c r="F12" s="920">
        <f>SUM(F13:F17)</f>
        <v>23043</v>
      </c>
      <c r="G12" s="920">
        <f>SUM(G13:G17)</f>
        <v>40929</v>
      </c>
      <c r="H12" s="920">
        <f t="shared" si="0"/>
        <v>17886</v>
      </c>
    </row>
    <row r="13" spans="1:8" s="328" customFormat="1" ht="12.75">
      <c r="A13" s="924" t="s">
        <v>1028</v>
      </c>
      <c r="B13" s="922">
        <v>15655799</v>
      </c>
      <c r="C13" s="183">
        <v>38128355</v>
      </c>
      <c r="D13" s="922">
        <v>22472556</v>
      </c>
      <c r="E13" s="924" t="s">
        <v>1028</v>
      </c>
      <c r="F13" s="922">
        <f>ROUND(B13/1000,0)</f>
        <v>15656</v>
      </c>
      <c r="G13" s="922">
        <f>ROUND(C13/1000,0)</f>
        <v>38128</v>
      </c>
      <c r="H13" s="922">
        <f t="shared" si="0"/>
        <v>22472</v>
      </c>
    </row>
    <row r="14" spans="1:8" s="328" customFormat="1" ht="12.75">
      <c r="A14" s="924" t="s">
        <v>1029</v>
      </c>
      <c r="B14" s="922">
        <v>38307</v>
      </c>
      <c r="C14" s="183">
        <v>51606</v>
      </c>
      <c r="D14" s="922">
        <v>13299</v>
      </c>
      <c r="E14" s="924" t="s">
        <v>1029</v>
      </c>
      <c r="F14" s="922">
        <f>ROUND(B14/1000,0)</f>
        <v>38</v>
      </c>
      <c r="G14" s="922">
        <f>ROUND(C14/1000,0)</f>
        <v>52</v>
      </c>
      <c r="H14" s="922">
        <f t="shared" si="0"/>
        <v>14</v>
      </c>
    </row>
    <row r="15" spans="1:8" s="328" customFormat="1" ht="12.75">
      <c r="A15" s="924" t="s">
        <v>1030</v>
      </c>
      <c r="B15" s="922">
        <v>7340437</v>
      </c>
      <c r="C15" s="183">
        <v>2726821</v>
      </c>
      <c r="D15" s="922">
        <v>-4613616</v>
      </c>
      <c r="E15" s="924" t="s">
        <v>1030</v>
      </c>
      <c r="F15" s="922">
        <f>ROUND(B15/1000,0)+1</f>
        <v>7341</v>
      </c>
      <c r="G15" s="922">
        <f>ROUND(C15/1000,0)</f>
        <v>2727</v>
      </c>
      <c r="H15" s="922">
        <f t="shared" si="0"/>
        <v>-4614</v>
      </c>
    </row>
    <row r="16" spans="1:8" s="328" customFormat="1" ht="12.75">
      <c r="A16" s="924" t="s">
        <v>1031</v>
      </c>
      <c r="B16" s="922">
        <v>6273</v>
      </c>
      <c r="C16" s="183">
        <v>19672</v>
      </c>
      <c r="D16" s="922">
        <v>13399</v>
      </c>
      <c r="E16" s="924" t="s">
        <v>1031</v>
      </c>
      <c r="F16" s="922">
        <f>ROUND(B16/1000,0)</f>
        <v>6</v>
      </c>
      <c r="G16" s="922">
        <f>ROUND(C16/1000,0)</f>
        <v>20</v>
      </c>
      <c r="H16" s="922">
        <f t="shared" si="0"/>
        <v>14</v>
      </c>
    </row>
    <row r="17" spans="1:8" s="328" customFormat="1" ht="11.25" customHeight="1">
      <c r="A17" s="924" t="s">
        <v>1032</v>
      </c>
      <c r="B17" s="922">
        <v>1799</v>
      </c>
      <c r="C17" s="183">
        <v>1799</v>
      </c>
      <c r="D17" s="922">
        <v>0</v>
      </c>
      <c r="E17" s="924" t="s">
        <v>1033</v>
      </c>
      <c r="F17" s="922">
        <f>ROUND(B17/1000,0)</f>
        <v>2</v>
      </c>
      <c r="G17" s="922">
        <f>ROUND(C17/1000,0)</f>
        <v>2</v>
      </c>
      <c r="H17" s="922">
        <f t="shared" si="0"/>
        <v>0</v>
      </c>
    </row>
    <row r="18" spans="1:8" s="328" customFormat="1" ht="11.25" customHeight="1">
      <c r="A18" s="924" t="s">
        <v>1034</v>
      </c>
      <c r="B18" s="922">
        <v>0</v>
      </c>
      <c r="C18" s="183">
        <v>50</v>
      </c>
      <c r="D18" s="922">
        <v>50</v>
      </c>
      <c r="E18" s="924"/>
      <c r="F18" s="922">
        <f>ROUND(B18/1000,0)</f>
        <v>0</v>
      </c>
      <c r="G18" s="922"/>
      <c r="H18" s="922"/>
    </row>
    <row r="19" spans="1:8" s="328" customFormat="1" ht="11.25" customHeight="1">
      <c r="A19" s="924" t="s">
        <v>1035</v>
      </c>
      <c r="B19" s="922">
        <v>0</v>
      </c>
      <c r="C19" s="183">
        <v>90</v>
      </c>
      <c r="D19" s="922">
        <v>90</v>
      </c>
      <c r="E19" s="924"/>
      <c r="F19" s="922">
        <f>ROUND(B19/1000,0)</f>
        <v>0</v>
      </c>
      <c r="G19" s="922"/>
      <c r="H19" s="922"/>
    </row>
    <row r="20" spans="1:8" s="328" customFormat="1" ht="11.25" customHeight="1">
      <c r="A20" s="924"/>
      <c r="B20" s="922"/>
      <c r="C20" s="183"/>
      <c r="D20" s="922"/>
      <c r="E20" s="924"/>
      <c r="F20" s="922"/>
      <c r="G20" s="922"/>
      <c r="H20" s="922"/>
    </row>
    <row r="21" spans="1:8" s="373" customFormat="1" ht="12.75">
      <c r="A21" s="1007" t="s">
        <v>1036</v>
      </c>
      <c r="B21" s="177">
        <v>72875310</v>
      </c>
      <c r="C21" s="177">
        <v>149685680</v>
      </c>
      <c r="D21" s="920">
        <v>76810370</v>
      </c>
      <c r="E21" s="1007" t="s">
        <v>1036</v>
      </c>
      <c r="F21" s="920">
        <f>SUM(F22:F23)</f>
        <v>72875</v>
      </c>
      <c r="G21" s="920">
        <f>SUM(G22:G23)</f>
        <v>66928</v>
      </c>
      <c r="H21" s="920">
        <f>G21-F21</f>
        <v>-5947</v>
      </c>
    </row>
    <row r="22" spans="1:8" s="328" customFormat="1" ht="12.75">
      <c r="A22" s="924" t="s">
        <v>1028</v>
      </c>
      <c r="B22" s="922">
        <v>64575310</v>
      </c>
      <c r="C22" s="183">
        <v>53627664</v>
      </c>
      <c r="D22" s="922">
        <v>-10947646</v>
      </c>
      <c r="E22" s="924" t="s">
        <v>1028</v>
      </c>
      <c r="F22" s="922">
        <f>ROUND(B22/1000,0)</f>
        <v>64575</v>
      </c>
      <c r="G22" s="922">
        <f>ROUND(C22/1000,0)</f>
        <v>53628</v>
      </c>
      <c r="H22" s="922">
        <f>G22-F22</f>
        <v>-10947</v>
      </c>
    </row>
    <row r="23" spans="1:8" s="328" customFormat="1" ht="11.25" customHeight="1">
      <c r="A23" s="924" t="s">
        <v>1032</v>
      </c>
      <c r="B23" s="922">
        <v>8300000</v>
      </c>
      <c r="C23" s="183">
        <v>13300000</v>
      </c>
      <c r="D23" s="922">
        <v>5000000</v>
      </c>
      <c r="E23" s="924" t="s">
        <v>1033</v>
      </c>
      <c r="F23" s="922">
        <f>ROUND(B23/1000,0)</f>
        <v>8300</v>
      </c>
      <c r="G23" s="922">
        <f>ROUND(C23/1000,0)</f>
        <v>13300</v>
      </c>
      <c r="H23" s="922">
        <f>G23-F23</f>
        <v>5000</v>
      </c>
    </row>
    <row r="24" spans="1:8" s="328" customFormat="1" ht="11.25" customHeight="1">
      <c r="A24" s="924" t="s">
        <v>1037</v>
      </c>
      <c r="B24" s="922">
        <v>0</v>
      </c>
      <c r="C24" s="183">
        <v>4000000</v>
      </c>
      <c r="D24" s="922">
        <v>4000000</v>
      </c>
      <c r="E24" s="924"/>
      <c r="F24" s="922"/>
      <c r="G24" s="922"/>
      <c r="H24" s="922"/>
    </row>
    <row r="25" spans="1:8" s="328" customFormat="1" ht="11.25" customHeight="1">
      <c r="A25" s="924" t="s">
        <v>1038</v>
      </c>
      <c r="B25" s="922">
        <v>0</v>
      </c>
      <c r="C25" s="183">
        <v>2000016</v>
      </c>
      <c r="D25" s="922">
        <v>2000016</v>
      </c>
      <c r="E25" s="924"/>
      <c r="F25" s="922"/>
      <c r="G25" s="922"/>
      <c r="H25" s="922"/>
    </row>
    <row r="26" spans="1:8" s="328" customFormat="1" ht="11.25" customHeight="1">
      <c r="A26" s="924" t="s">
        <v>1030</v>
      </c>
      <c r="B26" s="922">
        <v>0</v>
      </c>
      <c r="C26" s="183">
        <v>33161000</v>
      </c>
      <c r="D26" s="922">
        <v>33161000</v>
      </c>
      <c r="E26" s="924"/>
      <c r="F26" s="922"/>
      <c r="G26" s="922"/>
      <c r="H26" s="922"/>
    </row>
    <row r="27" spans="1:8" s="328" customFormat="1" ht="11.25" customHeight="1">
      <c r="A27" s="924" t="s">
        <v>1029</v>
      </c>
      <c r="B27" s="922">
        <v>0</v>
      </c>
      <c r="C27" s="183">
        <v>1326000</v>
      </c>
      <c r="D27" s="922">
        <v>1326000</v>
      </c>
      <c r="E27" s="924"/>
      <c r="F27" s="922"/>
      <c r="G27" s="922"/>
      <c r="H27" s="922"/>
    </row>
    <row r="28" spans="1:8" s="328" customFormat="1" ht="11.25" customHeight="1">
      <c r="A28" s="924" t="s">
        <v>1034</v>
      </c>
      <c r="B28" s="922">
        <v>0</v>
      </c>
      <c r="C28" s="183">
        <v>17630000</v>
      </c>
      <c r="D28" s="922">
        <v>17630000</v>
      </c>
      <c r="E28" s="924"/>
      <c r="F28" s="922"/>
      <c r="G28" s="922"/>
      <c r="H28" s="922"/>
    </row>
    <row r="29" spans="1:8" s="328" customFormat="1" ht="11.25" customHeight="1">
      <c r="A29" s="924" t="s">
        <v>1035</v>
      </c>
      <c r="B29" s="922">
        <v>0</v>
      </c>
      <c r="C29" s="183">
        <v>19000000</v>
      </c>
      <c r="D29" s="922">
        <v>19000000</v>
      </c>
      <c r="E29" s="924"/>
      <c r="F29" s="922"/>
      <c r="G29" s="922"/>
      <c r="H29" s="922"/>
    </row>
    <row r="30" spans="1:8" s="328" customFormat="1" ht="11.25" customHeight="1">
      <c r="A30" s="924" t="s">
        <v>1031</v>
      </c>
      <c r="B30" s="922">
        <v>0</v>
      </c>
      <c r="C30" s="183">
        <v>4641000</v>
      </c>
      <c r="D30" s="922">
        <v>4641000</v>
      </c>
      <c r="E30" s="924"/>
      <c r="F30" s="922"/>
      <c r="G30" s="922"/>
      <c r="H30" s="922"/>
    </row>
    <row r="31" spans="1:8" s="328" customFormat="1" ht="11.25" customHeight="1">
      <c r="A31" s="924" t="s">
        <v>1039</v>
      </c>
      <c r="B31" s="922">
        <v>0</v>
      </c>
      <c r="C31" s="183">
        <v>1000000</v>
      </c>
      <c r="D31" s="922">
        <v>1000000</v>
      </c>
      <c r="E31" s="924"/>
      <c r="F31" s="922"/>
      <c r="G31" s="922"/>
      <c r="H31" s="922"/>
    </row>
    <row r="32" spans="1:8" s="328" customFormat="1" ht="11.25" customHeight="1">
      <c r="A32" s="924"/>
      <c r="B32" s="922"/>
      <c r="C32" s="183"/>
      <c r="D32" s="922"/>
      <c r="E32" s="924"/>
      <c r="F32" s="922"/>
      <c r="G32" s="922"/>
      <c r="H32" s="922"/>
    </row>
    <row r="33" spans="1:8" s="373" customFormat="1" ht="12.75">
      <c r="A33" s="866" t="s">
        <v>1040</v>
      </c>
      <c r="B33" s="177">
        <v>856135</v>
      </c>
      <c r="C33" s="177">
        <v>676875</v>
      </c>
      <c r="D33" s="920">
        <v>-179260</v>
      </c>
      <c r="E33" s="866" t="s">
        <v>1040</v>
      </c>
      <c r="F33" s="920">
        <f>F34</f>
        <v>856</v>
      </c>
      <c r="G33" s="920">
        <f>G34</f>
        <v>677</v>
      </c>
      <c r="H33" s="920">
        <f>G33-F33</f>
        <v>-179</v>
      </c>
    </row>
    <row r="34" spans="1:8" s="373" customFormat="1" ht="11.25" customHeight="1">
      <c r="A34" s="1007" t="s">
        <v>1041</v>
      </c>
      <c r="B34" s="177">
        <v>856135</v>
      </c>
      <c r="C34" s="177">
        <v>676875</v>
      </c>
      <c r="D34" s="920">
        <v>-179260</v>
      </c>
      <c r="E34" s="1007" t="s">
        <v>1041</v>
      </c>
      <c r="F34" s="920">
        <f>SUM(F35:F35)</f>
        <v>856</v>
      </c>
      <c r="G34" s="920">
        <f>SUM(G35:G35)</f>
        <v>677</v>
      </c>
      <c r="H34" s="920">
        <f>G34-F34</f>
        <v>-179</v>
      </c>
    </row>
    <row r="35" spans="1:8" s="328" customFormat="1" ht="12.75">
      <c r="A35" s="924" t="s">
        <v>1042</v>
      </c>
      <c r="B35" s="922">
        <v>856135</v>
      </c>
      <c r="C35" s="183">
        <v>676875</v>
      </c>
      <c r="D35" s="922">
        <v>-179260</v>
      </c>
      <c r="E35" s="924" t="s">
        <v>1042</v>
      </c>
      <c r="F35" s="922">
        <f>ROUND(B35/1000,0)</f>
        <v>856</v>
      </c>
      <c r="G35" s="922">
        <f>ROUND(C35/1000,0)</f>
        <v>677</v>
      </c>
      <c r="H35" s="922">
        <f>G35-F35</f>
        <v>-179</v>
      </c>
    </row>
    <row r="36" spans="1:8" s="328" customFormat="1" ht="12.75">
      <c r="A36" s="667"/>
      <c r="B36" s="873"/>
      <c r="C36" s="380"/>
      <c r="D36" s="873"/>
      <c r="E36" s="667"/>
      <c r="F36" s="873"/>
      <c r="G36" s="873"/>
      <c r="H36" s="873"/>
    </row>
    <row r="37" spans="1:8" s="328" customFormat="1" ht="12.75">
      <c r="A37" s="667"/>
      <c r="B37" s="873"/>
      <c r="C37" s="380"/>
      <c r="D37" s="873"/>
      <c r="E37" s="667"/>
      <c r="F37" s="873"/>
      <c r="G37" s="873"/>
      <c r="H37" s="873"/>
    </row>
    <row r="38" spans="1:8" s="328" customFormat="1" ht="12.75">
      <c r="A38" s="667"/>
      <c r="B38" s="873"/>
      <c r="C38" s="380"/>
      <c r="D38" s="873"/>
      <c r="E38" s="667"/>
      <c r="F38" s="873"/>
      <c r="G38" s="873"/>
      <c r="H38" s="873"/>
    </row>
    <row r="39" spans="1:8" s="328" customFormat="1" ht="12.75">
      <c r="A39" s="667"/>
      <c r="B39" s="873"/>
      <c r="C39" s="380"/>
      <c r="D39" s="873"/>
      <c r="E39" s="667"/>
      <c r="F39" s="873"/>
      <c r="G39" s="873"/>
      <c r="H39" s="873"/>
    </row>
    <row r="40" s="328" customFormat="1" ht="12.75">
      <c r="C40" s="148"/>
    </row>
    <row r="41" s="328" customFormat="1" ht="12.75">
      <c r="C41" s="148"/>
    </row>
    <row r="42" spans="1:60" s="206" customFormat="1" ht="12.75" customHeight="1">
      <c r="A42" s="44" t="s">
        <v>1224</v>
      </c>
      <c r="D42" s="43" t="s">
        <v>1225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s="206" customFormat="1" ht="13.5" customHeight="1">
      <c r="A43" s="44"/>
      <c r="D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3:8" s="328" customFormat="1" ht="12.75">
      <c r="C44" s="148"/>
      <c r="E44" s="328" t="s">
        <v>1043</v>
      </c>
      <c r="G44" s="1008" t="s">
        <v>1044</v>
      </c>
      <c r="H44" s="1008"/>
    </row>
    <row r="45" s="328" customFormat="1" ht="12.75">
      <c r="C45" s="148"/>
    </row>
    <row r="46" s="328" customFormat="1" ht="12.75">
      <c r="C46" s="148"/>
    </row>
    <row r="47" s="328" customFormat="1" ht="12.75">
      <c r="C47" s="148"/>
    </row>
    <row r="52" ht="12.75">
      <c r="A52" s="328" t="s">
        <v>1327</v>
      </c>
    </row>
    <row r="53" ht="12.75">
      <c r="A53" s="328" t="s">
        <v>1501</v>
      </c>
    </row>
  </sheetData>
  <mergeCells count="1">
    <mergeCell ref="G44:H44"/>
  </mergeCells>
  <printOptions horizontalCentered="1"/>
  <pageMargins left="1.3385826771653544" right="0.7480314960629921" top="0.984251968503937" bottom="0.984251968503937" header="0.5118110236220472" footer="0.5118110236220472"/>
  <pageSetup firstPageNumber="6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727"/>
  <sheetViews>
    <sheetView workbookViewId="0" topLeftCell="A1">
      <selection activeCell="B11" sqref="B11"/>
    </sheetView>
  </sheetViews>
  <sheetFormatPr defaultColWidth="9.140625" defaultRowHeight="9.75" customHeight="1"/>
  <cols>
    <col min="1" max="1" width="58.28125" style="1054" customWidth="1"/>
    <col min="2" max="2" width="12.28125" style="1054" customWidth="1"/>
    <col min="3" max="3" width="12.8515625" style="1054" customWidth="1"/>
    <col min="4" max="4" width="12.00390625" style="1055" customWidth="1"/>
    <col min="5" max="5" width="11.00390625" style="148" customWidth="1"/>
    <col min="6" max="16384" width="9.140625" style="148" customWidth="1"/>
  </cols>
  <sheetData>
    <row r="1" spans="1:4" s="159" customFormat="1" ht="15.75">
      <c r="A1" s="1009"/>
      <c r="B1" s="1009"/>
      <c r="C1" s="1009"/>
      <c r="D1" s="1010" t="s">
        <v>1045</v>
      </c>
    </row>
    <row r="2" spans="1:4" s="159" customFormat="1" ht="9.75" customHeight="1">
      <c r="A2" s="1009"/>
      <c r="B2" s="1009"/>
      <c r="C2" s="1009"/>
      <c r="D2" s="1011"/>
    </row>
    <row r="3" spans="1:7" ht="12.75">
      <c r="A3" s="528" t="s">
        <v>1175</v>
      </c>
      <c r="B3" s="528"/>
      <c r="C3" s="528"/>
      <c r="D3" s="528"/>
      <c r="F3" s="201"/>
      <c r="G3" s="201"/>
    </row>
    <row r="4" spans="1:4" ht="12.75">
      <c r="A4" s="443"/>
      <c r="B4" s="443"/>
      <c r="C4" s="443"/>
      <c r="D4" s="443"/>
    </row>
    <row r="5" spans="1:6" s="159" customFormat="1" ht="13.5" customHeight="1">
      <c r="A5" s="989" t="s">
        <v>1046</v>
      </c>
      <c r="B5" s="989"/>
      <c r="C5" s="989"/>
      <c r="D5" s="989"/>
      <c r="F5" s="334"/>
    </row>
    <row r="6" spans="1:4" s="159" customFormat="1" ht="14.25" customHeight="1">
      <c r="A6" s="1012" t="s">
        <v>1330</v>
      </c>
      <c r="B6" s="1012"/>
      <c r="C6" s="1012"/>
      <c r="D6" s="1012"/>
    </row>
    <row r="7" spans="1:4" ht="9.75" customHeight="1">
      <c r="A7" s="646"/>
      <c r="B7" s="148"/>
      <c r="C7" s="148"/>
      <c r="D7" s="148"/>
    </row>
    <row r="8" spans="1:4" ht="15.75" customHeight="1">
      <c r="A8" s="646"/>
      <c r="B8" s="148"/>
      <c r="C8" s="148"/>
      <c r="D8" s="443" t="s">
        <v>1047</v>
      </c>
    </row>
    <row r="9" spans="1:4" ht="36" customHeight="1">
      <c r="A9" s="1013" t="s">
        <v>1180</v>
      </c>
      <c r="B9" s="1013" t="s">
        <v>418</v>
      </c>
      <c r="C9" s="1014" t="s">
        <v>1234</v>
      </c>
      <c r="D9" s="1013" t="s">
        <v>1184</v>
      </c>
    </row>
    <row r="10" spans="1:4" ht="9" customHeight="1">
      <c r="A10" s="1013">
        <v>1</v>
      </c>
      <c r="B10" s="1013">
        <v>2</v>
      </c>
      <c r="C10" s="1014">
        <v>3</v>
      </c>
      <c r="D10" s="1013">
        <v>4</v>
      </c>
    </row>
    <row r="11" spans="1:4" ht="12.75" customHeight="1">
      <c r="A11" s="1015" t="s">
        <v>1048</v>
      </c>
      <c r="B11" s="1016">
        <v>-12894952</v>
      </c>
      <c r="C11" s="1016">
        <v>-9690991</v>
      </c>
      <c r="D11" s="1017">
        <v>524297</v>
      </c>
    </row>
    <row r="12" spans="1:5" ht="13.5">
      <c r="A12" s="1018" t="s">
        <v>1049</v>
      </c>
      <c r="B12" s="1018">
        <v>39867677</v>
      </c>
      <c r="C12" s="1018">
        <v>8468509</v>
      </c>
      <c r="D12" s="1018">
        <v>1703634</v>
      </c>
      <c r="E12" s="201"/>
    </row>
    <row r="13" spans="1:4" ht="13.5">
      <c r="A13" s="1019" t="s">
        <v>1050</v>
      </c>
      <c r="B13" s="1019">
        <v>2154401</v>
      </c>
      <c r="C13" s="1019">
        <v>867443</v>
      </c>
      <c r="D13" s="1018">
        <v>101997</v>
      </c>
    </row>
    <row r="14" spans="1:4" ht="13.5">
      <c r="A14" s="1019" t="s">
        <v>1051</v>
      </c>
      <c r="B14" s="1019">
        <v>2154401</v>
      </c>
      <c r="C14" s="1019">
        <v>867443</v>
      </c>
      <c r="D14" s="1018">
        <v>101997</v>
      </c>
    </row>
    <row r="15" spans="1:4" ht="12.75">
      <c r="A15" s="1020" t="s">
        <v>1052</v>
      </c>
      <c r="B15" s="1021"/>
      <c r="C15" s="1021"/>
      <c r="D15" s="1022"/>
    </row>
    <row r="16" spans="1:4" ht="12.75">
      <c r="A16" s="1023" t="s">
        <v>1053</v>
      </c>
      <c r="B16" s="1023">
        <v>1140300</v>
      </c>
      <c r="C16" s="1023">
        <v>390595</v>
      </c>
      <c r="D16" s="1022">
        <v>60585</v>
      </c>
    </row>
    <row r="17" spans="1:4" ht="12.75">
      <c r="A17" s="1023" t="s">
        <v>1054</v>
      </c>
      <c r="B17" s="1023">
        <v>1014101</v>
      </c>
      <c r="C17" s="1023">
        <v>476848</v>
      </c>
      <c r="D17" s="1022">
        <v>41412</v>
      </c>
    </row>
    <row r="18" spans="1:4" ht="12.75">
      <c r="A18" s="1024" t="s">
        <v>1055</v>
      </c>
      <c r="B18" s="1023">
        <v>0</v>
      </c>
      <c r="C18" s="1023">
        <v>0</v>
      </c>
      <c r="D18" s="1022">
        <v>0</v>
      </c>
    </row>
    <row r="19" spans="1:4" ht="13.5">
      <c r="A19" s="1025" t="s">
        <v>1056</v>
      </c>
      <c r="B19" s="1019">
        <v>37713276</v>
      </c>
      <c r="C19" s="1019">
        <v>7601066</v>
      </c>
      <c r="D19" s="1018">
        <v>1601637</v>
      </c>
    </row>
    <row r="20" spans="1:5" ht="13.5">
      <c r="A20" s="1025" t="s">
        <v>1057</v>
      </c>
      <c r="B20" s="1019">
        <v>32063250</v>
      </c>
      <c r="C20" s="1019">
        <v>6631076</v>
      </c>
      <c r="D20" s="1018">
        <v>1536777</v>
      </c>
      <c r="E20" s="201"/>
    </row>
    <row r="21" spans="1:5" ht="15.75" customHeight="1">
      <c r="A21" s="1023" t="s">
        <v>1058</v>
      </c>
      <c r="B21" s="1023">
        <v>1152348</v>
      </c>
      <c r="C21" s="1023">
        <v>26236</v>
      </c>
      <c r="D21" s="1022">
        <v>16700</v>
      </c>
      <c r="E21" s="201"/>
    </row>
    <row r="22" spans="1:4" ht="15.75" customHeight="1">
      <c r="A22" s="1023" t="s">
        <v>1059</v>
      </c>
      <c r="B22" s="1026" t="s">
        <v>1187</v>
      </c>
      <c r="C22" s="1023">
        <v>9536</v>
      </c>
      <c r="D22" s="1022">
        <v>0</v>
      </c>
    </row>
    <row r="23" spans="1:4" ht="15.75" customHeight="1">
      <c r="A23" s="1023" t="s">
        <v>1060</v>
      </c>
      <c r="B23" s="1026" t="s">
        <v>1187</v>
      </c>
      <c r="C23" s="1023">
        <v>16700</v>
      </c>
      <c r="D23" s="1022">
        <v>16700</v>
      </c>
    </row>
    <row r="24" spans="1:4" ht="24.75" customHeight="1">
      <c r="A24" s="1027" t="s">
        <v>1061</v>
      </c>
      <c r="B24" s="1028">
        <v>300000</v>
      </c>
      <c r="C24" s="1023">
        <v>0</v>
      </c>
      <c r="D24" s="1022">
        <v>0</v>
      </c>
    </row>
    <row r="25" spans="1:4" ht="24.75" customHeight="1">
      <c r="A25" s="1027" t="s">
        <v>1062</v>
      </c>
      <c r="B25" s="1028">
        <v>200000</v>
      </c>
      <c r="C25" s="1023">
        <v>0</v>
      </c>
      <c r="D25" s="1022">
        <v>0</v>
      </c>
    </row>
    <row r="26" spans="1:4" ht="12.75" customHeight="1">
      <c r="A26" s="1027" t="s">
        <v>1063</v>
      </c>
      <c r="B26" s="1028">
        <v>572000</v>
      </c>
      <c r="C26" s="1028">
        <v>0</v>
      </c>
      <c r="D26" s="1022">
        <v>0</v>
      </c>
    </row>
    <row r="27" spans="1:4" ht="24.75" customHeight="1">
      <c r="A27" s="1029" t="s">
        <v>1064</v>
      </c>
      <c r="B27" s="1028">
        <v>100000</v>
      </c>
      <c r="C27" s="1022">
        <v>0</v>
      </c>
      <c r="D27" s="1022">
        <v>0</v>
      </c>
    </row>
    <row r="28" spans="1:4" ht="12.75" customHeight="1">
      <c r="A28" s="1029" t="s">
        <v>1065</v>
      </c>
      <c r="B28" s="1028">
        <v>120000</v>
      </c>
      <c r="C28" s="1022">
        <v>0</v>
      </c>
      <c r="D28" s="1022">
        <v>0</v>
      </c>
    </row>
    <row r="29" spans="1:4" ht="24.75" customHeight="1">
      <c r="A29" s="1029" t="s">
        <v>1066</v>
      </c>
      <c r="B29" s="1028">
        <v>75000</v>
      </c>
      <c r="C29" s="1021">
        <v>0</v>
      </c>
      <c r="D29" s="1022">
        <v>0</v>
      </c>
    </row>
    <row r="30" spans="1:4" ht="24.75" customHeight="1">
      <c r="A30" s="1029" t="s">
        <v>1067</v>
      </c>
      <c r="B30" s="1028">
        <v>75000</v>
      </c>
      <c r="C30" s="1021">
        <v>0</v>
      </c>
      <c r="D30" s="1022">
        <v>0</v>
      </c>
    </row>
    <row r="31" spans="1:4" ht="24.75" customHeight="1">
      <c r="A31" s="1029" t="s">
        <v>1068</v>
      </c>
      <c r="B31" s="1028">
        <v>0</v>
      </c>
      <c r="C31" s="1022">
        <v>0</v>
      </c>
      <c r="D31" s="1022">
        <v>0</v>
      </c>
    </row>
    <row r="32" spans="1:4" ht="24.75" customHeight="1">
      <c r="A32" s="1029" t="s">
        <v>1069</v>
      </c>
      <c r="B32" s="1028">
        <v>35000</v>
      </c>
      <c r="C32" s="1022">
        <v>0</v>
      </c>
      <c r="D32" s="1022">
        <v>0</v>
      </c>
    </row>
    <row r="33" spans="1:4" ht="24.75" customHeight="1">
      <c r="A33" s="1029" t="s">
        <v>1070</v>
      </c>
      <c r="B33" s="1028">
        <v>17000</v>
      </c>
      <c r="C33" s="1022">
        <v>0</v>
      </c>
      <c r="D33" s="1022">
        <v>0</v>
      </c>
    </row>
    <row r="34" spans="1:4" ht="24.75" customHeight="1">
      <c r="A34" s="1029" t="s">
        <v>1071</v>
      </c>
      <c r="B34" s="1028">
        <v>150000</v>
      </c>
      <c r="C34" s="1022">
        <v>0</v>
      </c>
      <c r="D34" s="1022">
        <v>0</v>
      </c>
    </row>
    <row r="35" spans="1:4" ht="13.5" customHeight="1">
      <c r="A35" s="1029" t="s">
        <v>1072</v>
      </c>
      <c r="B35" s="1028">
        <v>5000000</v>
      </c>
      <c r="C35" s="1022">
        <v>1833353</v>
      </c>
      <c r="D35" s="1022">
        <v>303189</v>
      </c>
    </row>
    <row r="36" spans="1:5" ht="13.5" customHeight="1">
      <c r="A36" s="1023" t="s">
        <v>1073</v>
      </c>
      <c r="B36" s="1026" t="s">
        <v>1187</v>
      </c>
      <c r="C36" s="1022">
        <v>67000</v>
      </c>
      <c r="D36" s="1022">
        <v>67000</v>
      </c>
      <c r="E36" s="201"/>
    </row>
    <row r="37" spans="1:4" ht="13.5" customHeight="1">
      <c r="A37" s="1023" t="s">
        <v>1074</v>
      </c>
      <c r="B37" s="1026" t="s">
        <v>1187</v>
      </c>
      <c r="C37" s="1022">
        <v>224000</v>
      </c>
      <c r="D37" s="1022">
        <v>0</v>
      </c>
    </row>
    <row r="38" spans="1:4" ht="13.5" customHeight="1">
      <c r="A38" s="1023" t="s">
        <v>1075</v>
      </c>
      <c r="B38" s="1026" t="s">
        <v>1187</v>
      </c>
      <c r="C38" s="1022">
        <v>38000</v>
      </c>
      <c r="D38" s="1022">
        <v>0</v>
      </c>
    </row>
    <row r="39" spans="1:4" ht="13.5" customHeight="1">
      <c r="A39" s="1023" t="s">
        <v>1076</v>
      </c>
      <c r="B39" s="1026" t="s">
        <v>1187</v>
      </c>
      <c r="C39" s="1022">
        <v>75000</v>
      </c>
      <c r="D39" s="1022">
        <v>40000</v>
      </c>
    </row>
    <row r="40" spans="1:4" ht="13.5" customHeight="1">
      <c r="A40" s="1023" t="s">
        <v>1077</v>
      </c>
      <c r="B40" s="1026" t="s">
        <v>1187</v>
      </c>
      <c r="C40" s="1022">
        <v>150000</v>
      </c>
      <c r="D40" s="1022">
        <v>0</v>
      </c>
    </row>
    <row r="41" spans="1:4" ht="13.5" customHeight="1">
      <c r="A41" s="1023" t="s">
        <v>1078</v>
      </c>
      <c r="B41" s="1026" t="s">
        <v>1187</v>
      </c>
      <c r="C41" s="1022">
        <v>107000</v>
      </c>
      <c r="D41" s="1022">
        <v>51000</v>
      </c>
    </row>
    <row r="42" spans="1:4" ht="13.5" customHeight="1">
      <c r="A42" s="1023" t="s">
        <v>1079</v>
      </c>
      <c r="B42" s="1026" t="s">
        <v>1187</v>
      </c>
      <c r="C42" s="1022">
        <v>80000</v>
      </c>
      <c r="D42" s="1022">
        <v>0</v>
      </c>
    </row>
    <row r="43" spans="1:4" ht="13.5" customHeight="1">
      <c r="A43" s="1023" t="s">
        <v>1080</v>
      </c>
      <c r="B43" s="1026" t="s">
        <v>1187</v>
      </c>
      <c r="C43" s="1022">
        <v>130000</v>
      </c>
      <c r="D43" s="1022">
        <v>60000</v>
      </c>
    </row>
    <row r="44" spans="1:4" ht="13.5" customHeight="1">
      <c r="A44" s="1023" t="s">
        <v>1081</v>
      </c>
      <c r="B44" s="1026" t="s">
        <v>1187</v>
      </c>
      <c r="C44" s="1022">
        <v>159000</v>
      </c>
      <c r="D44" s="1022">
        <v>0</v>
      </c>
    </row>
    <row r="45" spans="1:4" ht="13.5" customHeight="1">
      <c r="A45" s="1023" t="s">
        <v>1082</v>
      </c>
      <c r="B45" s="1026" t="s">
        <v>1187</v>
      </c>
      <c r="C45" s="1022">
        <v>50000</v>
      </c>
      <c r="D45" s="1022">
        <v>50000</v>
      </c>
    </row>
    <row r="46" spans="1:4" ht="13.5" customHeight="1">
      <c r="A46" s="1023" t="s">
        <v>1083</v>
      </c>
      <c r="B46" s="1026" t="s">
        <v>1187</v>
      </c>
      <c r="C46" s="1022">
        <v>10000</v>
      </c>
      <c r="D46" s="1022">
        <v>10000</v>
      </c>
    </row>
    <row r="47" spans="1:4" ht="13.5" customHeight="1">
      <c r="A47" s="1023" t="s">
        <v>1084</v>
      </c>
      <c r="B47" s="1026" t="s">
        <v>1187</v>
      </c>
      <c r="C47" s="1022">
        <v>50000</v>
      </c>
      <c r="D47" s="1022">
        <v>0</v>
      </c>
    </row>
    <row r="48" spans="1:4" ht="13.5" customHeight="1">
      <c r="A48" s="1023" t="s">
        <v>1085</v>
      </c>
      <c r="B48" s="1026" t="s">
        <v>1187</v>
      </c>
      <c r="C48" s="1022">
        <v>24141</v>
      </c>
      <c r="D48" s="1022">
        <v>0</v>
      </c>
    </row>
    <row r="49" spans="1:4" ht="13.5" customHeight="1">
      <c r="A49" s="1023" t="s">
        <v>1086</v>
      </c>
      <c r="B49" s="1026" t="s">
        <v>1187</v>
      </c>
      <c r="C49" s="1022">
        <v>25189</v>
      </c>
      <c r="D49" s="1022">
        <v>25189</v>
      </c>
    </row>
    <row r="50" spans="1:4" ht="13.5" customHeight="1">
      <c r="A50" s="1023" t="s">
        <v>1087</v>
      </c>
      <c r="B50" s="1026" t="s">
        <v>1187</v>
      </c>
      <c r="C50" s="1022">
        <v>114900</v>
      </c>
      <c r="D50" s="1022">
        <v>0</v>
      </c>
    </row>
    <row r="51" spans="1:4" ht="13.5" customHeight="1">
      <c r="A51" s="1023" t="s">
        <v>1088</v>
      </c>
      <c r="B51" s="1026" t="s">
        <v>1187</v>
      </c>
      <c r="C51" s="1022">
        <v>129123</v>
      </c>
      <c r="D51" s="1022">
        <v>0</v>
      </c>
    </row>
    <row r="52" spans="1:4" ht="13.5" customHeight="1">
      <c r="A52" s="1023" t="s">
        <v>1089</v>
      </c>
      <c r="B52" s="1026" t="s">
        <v>1187</v>
      </c>
      <c r="C52" s="1022">
        <v>334000</v>
      </c>
      <c r="D52" s="1022">
        <v>0</v>
      </c>
    </row>
    <row r="53" spans="1:4" ht="13.5" customHeight="1">
      <c r="A53" s="1023" t="s">
        <v>1090</v>
      </c>
      <c r="B53" s="1026" t="s">
        <v>1187</v>
      </c>
      <c r="C53" s="1022">
        <v>66000</v>
      </c>
      <c r="D53" s="1022">
        <v>0</v>
      </c>
    </row>
    <row r="54" spans="1:5" ht="12.75" customHeight="1">
      <c r="A54" s="1023" t="s">
        <v>1091</v>
      </c>
      <c r="B54" s="1028">
        <v>24838902</v>
      </c>
      <c r="C54" s="1022">
        <v>4771487</v>
      </c>
      <c r="D54" s="1022">
        <v>1216888</v>
      </c>
      <c r="E54" s="201"/>
    </row>
    <row r="55" spans="1:5" ht="12.75" customHeight="1">
      <c r="A55" s="1023" t="s">
        <v>1092</v>
      </c>
      <c r="B55" s="1026" t="s">
        <v>1187</v>
      </c>
      <c r="C55" s="1022">
        <v>305000</v>
      </c>
      <c r="D55" s="1022">
        <v>305000</v>
      </c>
      <c r="E55" s="201"/>
    </row>
    <row r="56" spans="1:4" ht="12.75" customHeight="1">
      <c r="A56" s="1023" t="s">
        <v>1093</v>
      </c>
      <c r="B56" s="1026" t="s">
        <v>1187</v>
      </c>
      <c r="C56" s="1022">
        <v>70000</v>
      </c>
      <c r="D56" s="1022">
        <v>0</v>
      </c>
    </row>
    <row r="57" spans="1:5" ht="12.75" customHeight="1">
      <c r="A57" s="1023" t="s">
        <v>1094</v>
      </c>
      <c r="B57" s="1026" t="s">
        <v>1187</v>
      </c>
      <c r="C57" s="1022">
        <v>300000</v>
      </c>
      <c r="D57" s="1022">
        <v>0</v>
      </c>
      <c r="E57" s="201"/>
    </row>
    <row r="58" spans="1:4" ht="12.75" customHeight="1">
      <c r="A58" s="1023" t="s">
        <v>1095</v>
      </c>
      <c r="B58" s="1026" t="s">
        <v>1187</v>
      </c>
      <c r="C58" s="1022">
        <v>110000</v>
      </c>
      <c r="D58" s="1022">
        <v>0</v>
      </c>
    </row>
    <row r="59" spans="1:4" ht="12.75" customHeight="1">
      <c r="A59" s="1023" t="s">
        <v>1096</v>
      </c>
      <c r="B59" s="1026" t="s">
        <v>1187</v>
      </c>
      <c r="C59" s="1022">
        <v>55600</v>
      </c>
      <c r="D59" s="1022">
        <v>55600</v>
      </c>
    </row>
    <row r="60" spans="1:4" ht="12.75" customHeight="1">
      <c r="A60" s="1023" t="s">
        <v>1097</v>
      </c>
      <c r="B60" s="1026" t="s">
        <v>1187</v>
      </c>
      <c r="C60" s="1022">
        <v>4000</v>
      </c>
      <c r="D60" s="1022">
        <v>4000</v>
      </c>
    </row>
    <row r="61" spans="1:4" ht="12.75" customHeight="1">
      <c r="A61" s="1023" t="s">
        <v>1098</v>
      </c>
      <c r="B61" s="1026" t="s">
        <v>1187</v>
      </c>
      <c r="C61" s="1022">
        <v>52859</v>
      </c>
      <c r="D61" s="1022">
        <v>0</v>
      </c>
    </row>
    <row r="62" spans="1:4" ht="12.75" customHeight="1">
      <c r="A62" s="1023" t="s">
        <v>1099</v>
      </c>
      <c r="B62" s="1026" t="s">
        <v>1187</v>
      </c>
      <c r="C62" s="1022">
        <v>26000</v>
      </c>
      <c r="D62" s="1022">
        <v>0</v>
      </c>
    </row>
    <row r="63" spans="1:4" ht="12.75" customHeight="1">
      <c r="A63" s="1023" t="s">
        <v>1100</v>
      </c>
      <c r="B63" s="1026" t="s">
        <v>1187</v>
      </c>
      <c r="C63" s="1022">
        <v>60000</v>
      </c>
      <c r="D63" s="1022">
        <v>60000</v>
      </c>
    </row>
    <row r="64" spans="1:4" ht="12.75" customHeight="1">
      <c r="A64" s="1023" t="s">
        <v>1101</v>
      </c>
      <c r="B64" s="1026" t="s">
        <v>1187</v>
      </c>
      <c r="C64" s="1022">
        <v>9000</v>
      </c>
      <c r="D64" s="1022">
        <v>0</v>
      </c>
    </row>
    <row r="65" spans="1:4" ht="12.75" customHeight="1">
      <c r="A65" s="1023" t="s">
        <v>1102</v>
      </c>
      <c r="B65" s="1026" t="s">
        <v>1187</v>
      </c>
      <c r="C65" s="1022">
        <v>81000</v>
      </c>
      <c r="D65" s="1022">
        <v>81000</v>
      </c>
    </row>
    <row r="66" spans="1:4" ht="12.75" customHeight="1">
      <c r="A66" s="1023" t="s">
        <v>1103</v>
      </c>
      <c r="B66" s="1026" t="s">
        <v>1187</v>
      </c>
      <c r="C66" s="1022">
        <v>6000</v>
      </c>
      <c r="D66" s="1022">
        <v>0</v>
      </c>
    </row>
    <row r="67" spans="1:4" ht="12.75" customHeight="1">
      <c r="A67" s="1023" t="s">
        <v>1104</v>
      </c>
      <c r="B67" s="1026" t="s">
        <v>1187</v>
      </c>
      <c r="C67" s="1022">
        <v>30326</v>
      </c>
      <c r="D67" s="1022">
        <v>14983</v>
      </c>
    </row>
    <row r="68" spans="1:4" ht="12.75" customHeight="1">
      <c r="A68" s="1023" t="s">
        <v>1105</v>
      </c>
      <c r="B68" s="1026" t="s">
        <v>1187</v>
      </c>
      <c r="C68" s="1022">
        <v>100000</v>
      </c>
      <c r="D68" s="1022">
        <v>100000</v>
      </c>
    </row>
    <row r="69" spans="1:4" ht="12.75" customHeight="1">
      <c r="A69" s="1023" t="s">
        <v>1106</v>
      </c>
      <c r="B69" s="1026" t="s">
        <v>1187</v>
      </c>
      <c r="C69" s="1022">
        <v>6900</v>
      </c>
      <c r="D69" s="1022">
        <v>0</v>
      </c>
    </row>
    <row r="70" spans="1:4" ht="12.75" customHeight="1">
      <c r="A70" s="1023" t="s">
        <v>1107</v>
      </c>
      <c r="B70" s="1026" t="s">
        <v>1187</v>
      </c>
      <c r="C70" s="1022">
        <v>10000</v>
      </c>
      <c r="D70" s="1022">
        <v>0</v>
      </c>
    </row>
    <row r="71" spans="1:4" ht="12.75" customHeight="1">
      <c r="A71" s="1023" t="s">
        <v>1108</v>
      </c>
      <c r="B71" s="1026" t="s">
        <v>1187</v>
      </c>
      <c r="C71" s="1022">
        <v>31000</v>
      </c>
      <c r="D71" s="1022">
        <v>0</v>
      </c>
    </row>
    <row r="72" spans="1:4" ht="12.75" customHeight="1">
      <c r="A72" s="1023" t="s">
        <v>1109</v>
      </c>
      <c r="B72" s="1026" t="s">
        <v>1187</v>
      </c>
      <c r="C72" s="1022">
        <v>35000</v>
      </c>
      <c r="D72" s="1022">
        <v>0</v>
      </c>
    </row>
    <row r="73" spans="1:4" ht="12.75" customHeight="1">
      <c r="A73" s="1023" t="s">
        <v>1110</v>
      </c>
      <c r="B73" s="1026" t="s">
        <v>1187</v>
      </c>
      <c r="C73" s="1022">
        <v>12000</v>
      </c>
      <c r="D73" s="1022">
        <v>0</v>
      </c>
    </row>
    <row r="74" spans="1:4" ht="12.75" customHeight="1">
      <c r="A74" s="1023" t="s">
        <v>1111</v>
      </c>
      <c r="B74" s="1026" t="s">
        <v>1187</v>
      </c>
      <c r="C74" s="1022">
        <v>25000</v>
      </c>
      <c r="D74" s="1022">
        <v>0</v>
      </c>
    </row>
    <row r="75" spans="1:4" ht="12.75" customHeight="1">
      <c r="A75" s="1023" t="s">
        <v>1112</v>
      </c>
      <c r="B75" s="1026" t="s">
        <v>1187</v>
      </c>
      <c r="C75" s="1022">
        <v>20000</v>
      </c>
      <c r="D75" s="1022">
        <v>0</v>
      </c>
    </row>
    <row r="76" spans="1:4" ht="12.75" customHeight="1">
      <c r="A76" s="1023" t="s">
        <v>1113</v>
      </c>
      <c r="B76" s="1026" t="s">
        <v>1187</v>
      </c>
      <c r="C76" s="1022">
        <v>5000</v>
      </c>
      <c r="D76" s="1022">
        <v>5000</v>
      </c>
    </row>
    <row r="77" spans="1:4" ht="12.75" customHeight="1">
      <c r="A77" s="1023" t="s">
        <v>1114</v>
      </c>
      <c r="B77" s="1026" t="s">
        <v>1187</v>
      </c>
      <c r="C77" s="1022">
        <v>25000</v>
      </c>
      <c r="D77" s="1022">
        <v>0</v>
      </c>
    </row>
    <row r="78" spans="1:4" ht="12.75" customHeight="1">
      <c r="A78" s="1023" t="s">
        <v>1115</v>
      </c>
      <c r="B78" s="1026" t="s">
        <v>1187</v>
      </c>
      <c r="C78" s="1022">
        <v>289500</v>
      </c>
      <c r="D78" s="1022">
        <v>170000</v>
      </c>
    </row>
    <row r="79" spans="1:4" ht="12.75" customHeight="1">
      <c r="A79" s="1023" t="s">
        <v>1116</v>
      </c>
      <c r="B79" s="1026" t="s">
        <v>1187</v>
      </c>
      <c r="C79" s="1022">
        <v>45000</v>
      </c>
      <c r="D79" s="1022">
        <v>0</v>
      </c>
    </row>
    <row r="80" spans="1:4" ht="12.75" customHeight="1">
      <c r="A80" s="1023" t="s">
        <v>1117</v>
      </c>
      <c r="B80" s="1026" t="s">
        <v>1187</v>
      </c>
      <c r="C80" s="1022">
        <v>150000</v>
      </c>
      <c r="D80" s="1022">
        <v>0</v>
      </c>
    </row>
    <row r="81" spans="1:4" ht="12.75" customHeight="1">
      <c r="A81" s="1023" t="s">
        <v>1118</v>
      </c>
      <c r="B81" s="1026" t="s">
        <v>1187</v>
      </c>
      <c r="C81" s="1022">
        <v>12000</v>
      </c>
      <c r="D81" s="1022">
        <v>0</v>
      </c>
    </row>
    <row r="82" spans="1:4" ht="12.75" customHeight="1">
      <c r="A82" s="1023" t="s">
        <v>1119</v>
      </c>
      <c r="B82" s="1026" t="s">
        <v>1187</v>
      </c>
      <c r="C82" s="1022">
        <v>13000</v>
      </c>
      <c r="D82" s="1022">
        <v>0</v>
      </c>
    </row>
    <row r="83" spans="1:4" ht="12.75" customHeight="1">
      <c r="A83" s="1023" t="s">
        <v>1120</v>
      </c>
      <c r="B83" s="1026" t="s">
        <v>1187</v>
      </c>
      <c r="C83" s="1022">
        <v>15000</v>
      </c>
      <c r="D83" s="1022">
        <v>0</v>
      </c>
    </row>
    <row r="84" spans="1:4" ht="12.75" customHeight="1">
      <c r="A84" s="1023" t="s">
        <v>1121</v>
      </c>
      <c r="B84" s="1026" t="s">
        <v>1187</v>
      </c>
      <c r="C84" s="1022">
        <v>178500</v>
      </c>
      <c r="D84" s="1022">
        <v>13500</v>
      </c>
    </row>
    <row r="85" spans="1:4" ht="12.75" customHeight="1">
      <c r="A85" s="1023" t="s">
        <v>1122</v>
      </c>
      <c r="B85" s="1026" t="s">
        <v>1187</v>
      </c>
      <c r="C85" s="1022">
        <v>50000</v>
      </c>
      <c r="D85" s="1022">
        <v>0</v>
      </c>
    </row>
    <row r="86" spans="1:4" ht="12.75" customHeight="1">
      <c r="A86" s="1023" t="s">
        <v>1123</v>
      </c>
      <c r="B86" s="1026" t="s">
        <v>1187</v>
      </c>
      <c r="C86" s="1022">
        <v>95000</v>
      </c>
      <c r="D86" s="1022">
        <v>52000</v>
      </c>
    </row>
    <row r="87" spans="1:4" ht="12.75" customHeight="1">
      <c r="A87" s="1023" t="s">
        <v>1124</v>
      </c>
      <c r="B87" s="1026" t="s">
        <v>1187</v>
      </c>
      <c r="C87" s="1022">
        <v>83000</v>
      </c>
      <c r="D87" s="1022">
        <v>73000</v>
      </c>
    </row>
    <row r="88" spans="1:4" ht="12.75" customHeight="1">
      <c r="A88" s="1023" t="s">
        <v>1125</v>
      </c>
      <c r="B88" s="1026" t="s">
        <v>1187</v>
      </c>
      <c r="C88" s="1022">
        <v>148410</v>
      </c>
      <c r="D88" s="1022">
        <v>0</v>
      </c>
    </row>
    <row r="89" spans="1:4" ht="12.75" customHeight="1">
      <c r="A89" s="1023" t="s">
        <v>1126</v>
      </c>
      <c r="B89" s="1026" t="s">
        <v>1187</v>
      </c>
      <c r="C89" s="1022">
        <v>20000</v>
      </c>
      <c r="D89" s="1022">
        <v>0</v>
      </c>
    </row>
    <row r="90" spans="1:4" ht="12.75" customHeight="1">
      <c r="A90" s="1023" t="s">
        <v>1127</v>
      </c>
      <c r="B90" s="1026" t="s">
        <v>1187</v>
      </c>
      <c r="C90" s="1022">
        <v>8000</v>
      </c>
      <c r="D90" s="1022">
        <v>0</v>
      </c>
    </row>
    <row r="91" spans="1:4" ht="12.75" customHeight="1">
      <c r="A91" s="1023" t="s">
        <v>1128</v>
      </c>
      <c r="B91" s="1026" t="s">
        <v>1187</v>
      </c>
      <c r="C91" s="1022">
        <v>241500</v>
      </c>
      <c r="D91" s="1022">
        <v>0</v>
      </c>
    </row>
    <row r="92" spans="1:4" ht="12.75" customHeight="1">
      <c r="A92" s="1023" t="s">
        <v>1129</v>
      </c>
      <c r="B92" s="1026" t="s">
        <v>1187</v>
      </c>
      <c r="C92" s="1022">
        <v>5000</v>
      </c>
      <c r="D92" s="1022">
        <v>0</v>
      </c>
    </row>
    <row r="93" spans="1:4" ht="12.75" customHeight="1">
      <c r="A93" s="1023" t="s">
        <v>1130</v>
      </c>
      <c r="B93" s="1026" t="s">
        <v>1187</v>
      </c>
      <c r="C93" s="1022">
        <v>18000</v>
      </c>
      <c r="D93" s="1022">
        <v>0</v>
      </c>
    </row>
    <row r="94" spans="1:4" ht="12.75" customHeight="1">
      <c r="A94" s="1023" t="s">
        <v>1131</v>
      </c>
      <c r="B94" s="1026" t="s">
        <v>1187</v>
      </c>
      <c r="C94" s="1022">
        <v>20000</v>
      </c>
      <c r="D94" s="1022">
        <v>0</v>
      </c>
    </row>
    <row r="95" spans="1:4" ht="12.75" customHeight="1">
      <c r="A95" s="1023" t="s">
        <v>1132</v>
      </c>
      <c r="B95" s="1026" t="s">
        <v>1187</v>
      </c>
      <c r="C95" s="1022">
        <v>20000</v>
      </c>
      <c r="D95" s="1022">
        <v>0</v>
      </c>
    </row>
    <row r="96" spans="1:4" ht="12.75" customHeight="1">
      <c r="A96" s="1023" t="s">
        <v>1133</v>
      </c>
      <c r="B96" s="1026" t="s">
        <v>1187</v>
      </c>
      <c r="C96" s="1022">
        <v>63322</v>
      </c>
      <c r="D96" s="1022">
        <v>0</v>
      </c>
    </row>
    <row r="97" spans="1:4" ht="12.75" customHeight="1">
      <c r="A97" s="1023" t="s">
        <v>1134</v>
      </c>
      <c r="B97" s="1026" t="s">
        <v>1187</v>
      </c>
      <c r="C97" s="1022">
        <v>50780</v>
      </c>
      <c r="D97" s="1022">
        <v>0</v>
      </c>
    </row>
    <row r="98" spans="1:4" ht="12.75" customHeight="1">
      <c r="A98" s="1023" t="s">
        <v>1084</v>
      </c>
      <c r="B98" s="1026" t="s">
        <v>1187</v>
      </c>
      <c r="C98" s="1022">
        <v>55000</v>
      </c>
      <c r="D98" s="1022">
        <v>0</v>
      </c>
    </row>
    <row r="99" spans="1:4" ht="12.75" customHeight="1">
      <c r="A99" s="1023" t="s">
        <v>1135</v>
      </c>
      <c r="B99" s="1026" t="s">
        <v>1187</v>
      </c>
      <c r="C99" s="1022">
        <v>91970</v>
      </c>
      <c r="D99" s="1022">
        <v>0</v>
      </c>
    </row>
    <row r="100" spans="1:4" ht="12.75" customHeight="1">
      <c r="A100" s="1023" t="s">
        <v>1136</v>
      </c>
      <c r="B100" s="1026" t="s">
        <v>1187</v>
      </c>
      <c r="C100" s="1022">
        <v>1443</v>
      </c>
      <c r="D100" s="1022">
        <v>0</v>
      </c>
    </row>
    <row r="101" spans="1:4" ht="12.75" customHeight="1">
      <c r="A101" s="1023" t="s">
        <v>1137</v>
      </c>
      <c r="B101" s="1026" t="s">
        <v>1187</v>
      </c>
      <c r="C101" s="1022">
        <v>61960</v>
      </c>
      <c r="D101" s="1022">
        <v>6659</v>
      </c>
    </row>
    <row r="102" spans="1:4" ht="12.75" customHeight="1">
      <c r="A102" s="1023" t="s">
        <v>1085</v>
      </c>
      <c r="B102" s="1026" t="s">
        <v>1187</v>
      </c>
      <c r="C102" s="1022">
        <v>31160</v>
      </c>
      <c r="D102" s="1022">
        <v>17641</v>
      </c>
    </row>
    <row r="103" spans="1:4" ht="12.75" customHeight="1">
      <c r="A103" s="1023" t="s">
        <v>1138</v>
      </c>
      <c r="B103" s="1026" t="s">
        <v>1187</v>
      </c>
      <c r="C103" s="1022">
        <v>50000</v>
      </c>
      <c r="D103" s="1022">
        <v>0</v>
      </c>
    </row>
    <row r="104" spans="1:4" ht="12.75" customHeight="1">
      <c r="A104" s="1023" t="s">
        <v>1139</v>
      </c>
      <c r="B104" s="1026" t="s">
        <v>1187</v>
      </c>
      <c r="C104" s="1022">
        <v>12000</v>
      </c>
      <c r="D104" s="1022">
        <v>0</v>
      </c>
    </row>
    <row r="105" spans="1:4" ht="12.75" customHeight="1">
      <c r="A105" s="1023" t="s">
        <v>1140</v>
      </c>
      <c r="B105" s="1026" t="s">
        <v>1187</v>
      </c>
      <c r="C105" s="1022">
        <v>131617</v>
      </c>
      <c r="D105" s="1022">
        <v>60505</v>
      </c>
    </row>
    <row r="106" spans="1:4" ht="12.75" customHeight="1">
      <c r="A106" s="1023" t="s">
        <v>1141</v>
      </c>
      <c r="B106" s="1026" t="s">
        <v>1187</v>
      </c>
      <c r="C106" s="1022">
        <v>190000</v>
      </c>
      <c r="D106" s="1022">
        <v>0</v>
      </c>
    </row>
    <row r="107" spans="1:4" ht="12.75" customHeight="1">
      <c r="A107" s="1023" t="s">
        <v>1142</v>
      </c>
      <c r="B107" s="1026" t="s">
        <v>1187</v>
      </c>
      <c r="C107" s="1022">
        <v>12000</v>
      </c>
      <c r="D107" s="1022">
        <v>0</v>
      </c>
    </row>
    <row r="108" spans="1:4" ht="12.75" customHeight="1">
      <c r="A108" s="1023" t="s">
        <v>1143</v>
      </c>
      <c r="B108" s="1026" t="s">
        <v>1187</v>
      </c>
      <c r="C108" s="1022">
        <v>60000</v>
      </c>
      <c r="D108" s="1022">
        <v>0</v>
      </c>
    </row>
    <row r="109" spans="1:4" ht="12.75" customHeight="1">
      <c r="A109" s="1023" t="s">
        <v>1144</v>
      </c>
      <c r="B109" s="1026" t="s">
        <v>1187</v>
      </c>
      <c r="C109" s="1022">
        <v>55000</v>
      </c>
      <c r="D109" s="1022">
        <v>0</v>
      </c>
    </row>
    <row r="110" spans="1:4" ht="12.75" customHeight="1">
      <c r="A110" s="1023" t="s">
        <v>1145</v>
      </c>
      <c r="B110" s="1026" t="s">
        <v>1187</v>
      </c>
      <c r="C110" s="1022">
        <v>50000</v>
      </c>
      <c r="D110" s="1022">
        <v>0</v>
      </c>
    </row>
    <row r="111" spans="1:4" ht="12.75" customHeight="1">
      <c r="A111" s="1023" t="s">
        <v>1146</v>
      </c>
      <c r="B111" s="1026" t="s">
        <v>1187</v>
      </c>
      <c r="C111" s="1022">
        <v>100000</v>
      </c>
      <c r="D111" s="1022">
        <v>100000</v>
      </c>
    </row>
    <row r="112" spans="1:4" ht="12.75" customHeight="1">
      <c r="A112" s="1023" t="s">
        <v>1147</v>
      </c>
      <c r="B112" s="1026" t="s">
        <v>1187</v>
      </c>
      <c r="C112" s="1022">
        <v>12000</v>
      </c>
      <c r="D112" s="1022">
        <v>0</v>
      </c>
    </row>
    <row r="113" spans="1:4" ht="12.75" customHeight="1">
      <c r="A113" s="1023" t="s">
        <v>1148</v>
      </c>
      <c r="B113" s="1026" t="s">
        <v>1187</v>
      </c>
      <c r="C113" s="1022">
        <v>36000</v>
      </c>
      <c r="D113" s="1022">
        <v>0</v>
      </c>
    </row>
    <row r="114" spans="1:4" ht="12.75" customHeight="1">
      <c r="A114" s="1023" t="s">
        <v>1149</v>
      </c>
      <c r="B114" s="1026" t="s">
        <v>1187</v>
      </c>
      <c r="C114" s="1022">
        <v>40000</v>
      </c>
      <c r="D114" s="1022">
        <v>40000</v>
      </c>
    </row>
    <row r="115" spans="1:4" ht="12.75" customHeight="1">
      <c r="A115" s="1023" t="s">
        <v>1150</v>
      </c>
      <c r="B115" s="1026" t="s">
        <v>1187</v>
      </c>
      <c r="C115" s="1022">
        <v>40000</v>
      </c>
      <c r="D115" s="1022">
        <v>0</v>
      </c>
    </row>
    <row r="116" spans="1:4" ht="12.75" customHeight="1">
      <c r="A116" s="1023" t="s">
        <v>1151</v>
      </c>
      <c r="B116" s="1026" t="s">
        <v>1187</v>
      </c>
      <c r="C116" s="1022">
        <v>55000</v>
      </c>
      <c r="D116" s="1022">
        <v>55000</v>
      </c>
    </row>
    <row r="117" spans="1:4" ht="12.75" customHeight="1">
      <c r="A117" s="1023" t="s">
        <v>1152</v>
      </c>
      <c r="B117" s="1026" t="s">
        <v>1187</v>
      </c>
      <c r="C117" s="1022">
        <v>10000</v>
      </c>
      <c r="D117" s="1022">
        <v>0</v>
      </c>
    </row>
    <row r="118" spans="1:4" ht="12.75" customHeight="1">
      <c r="A118" s="1023" t="s">
        <v>1153</v>
      </c>
      <c r="B118" s="1026" t="s">
        <v>1187</v>
      </c>
      <c r="C118" s="1022">
        <v>24140</v>
      </c>
      <c r="D118" s="1022">
        <v>3000</v>
      </c>
    </row>
    <row r="119" spans="1:4" ht="12.75" customHeight="1">
      <c r="A119" s="1023" t="s">
        <v>1154</v>
      </c>
      <c r="B119" s="1026" t="s">
        <v>1187</v>
      </c>
      <c r="C119" s="1022">
        <v>5500</v>
      </c>
      <c r="D119" s="1022">
        <v>0</v>
      </c>
    </row>
    <row r="120" spans="1:4" ht="12.75" customHeight="1">
      <c r="A120" s="1023" t="s">
        <v>1155</v>
      </c>
      <c r="B120" s="1026" t="s">
        <v>1187</v>
      </c>
      <c r="C120" s="1022">
        <v>30000</v>
      </c>
      <c r="D120" s="1022">
        <v>0</v>
      </c>
    </row>
    <row r="121" spans="1:4" ht="12.75" customHeight="1">
      <c r="A121" s="1023" t="s">
        <v>1156</v>
      </c>
      <c r="B121" s="1026" t="s">
        <v>1187</v>
      </c>
      <c r="C121" s="1022">
        <v>250000</v>
      </c>
      <c r="D121" s="1022">
        <v>0</v>
      </c>
    </row>
    <row r="122" spans="1:4" ht="12.75" customHeight="1">
      <c r="A122" s="1023" t="s">
        <v>1157</v>
      </c>
      <c r="B122" s="1026" t="s">
        <v>1187</v>
      </c>
      <c r="C122" s="1022">
        <v>60000</v>
      </c>
      <c r="D122" s="1022">
        <v>0</v>
      </c>
    </row>
    <row r="123" spans="1:4" ht="12.75" customHeight="1">
      <c r="A123" s="1023" t="s">
        <v>1158</v>
      </c>
      <c r="B123" s="1026" t="s">
        <v>1187</v>
      </c>
      <c r="C123" s="1022">
        <v>6000</v>
      </c>
      <c r="D123" s="1022">
        <v>0</v>
      </c>
    </row>
    <row r="124" spans="1:4" ht="12.75" customHeight="1">
      <c r="A124" s="1023" t="s">
        <v>1159</v>
      </c>
      <c r="B124" s="1026" t="s">
        <v>1187</v>
      </c>
      <c r="C124" s="1022">
        <v>27000</v>
      </c>
      <c r="D124" s="1022">
        <v>0</v>
      </c>
    </row>
    <row r="125" spans="1:4" ht="12.75" customHeight="1">
      <c r="A125" s="1023" t="s">
        <v>1160</v>
      </c>
      <c r="B125" s="1026" t="s">
        <v>1187</v>
      </c>
      <c r="C125" s="1022">
        <v>43000</v>
      </c>
      <c r="D125" s="1022">
        <v>0</v>
      </c>
    </row>
    <row r="126" spans="1:4" ht="12.75" customHeight="1">
      <c r="A126" s="1023" t="s">
        <v>1161</v>
      </c>
      <c r="B126" s="1026" t="s">
        <v>1187</v>
      </c>
      <c r="C126" s="1022">
        <v>10000</v>
      </c>
      <c r="D126" s="1022">
        <v>0</v>
      </c>
    </row>
    <row r="127" spans="1:4" ht="12.75" customHeight="1">
      <c r="A127" s="1023" t="s">
        <v>1162</v>
      </c>
      <c r="B127" s="1026" t="s">
        <v>1187</v>
      </c>
      <c r="C127" s="1022">
        <v>25000</v>
      </c>
      <c r="D127" s="1022">
        <v>0</v>
      </c>
    </row>
    <row r="128" spans="1:4" ht="12.75" customHeight="1">
      <c r="A128" s="1023" t="s">
        <v>1163</v>
      </c>
      <c r="B128" s="1026" t="s">
        <v>1187</v>
      </c>
      <c r="C128" s="1022">
        <v>20000</v>
      </c>
      <c r="D128" s="1022">
        <v>0</v>
      </c>
    </row>
    <row r="129" spans="1:4" ht="12.75" customHeight="1">
      <c r="A129" s="1023" t="s">
        <v>1164</v>
      </c>
      <c r="B129" s="1026" t="s">
        <v>1187</v>
      </c>
      <c r="C129" s="1022">
        <v>20000</v>
      </c>
      <c r="D129" s="1022">
        <v>0</v>
      </c>
    </row>
    <row r="130" spans="1:4" ht="12.75" customHeight="1">
      <c r="A130" s="1023" t="s">
        <v>1165</v>
      </c>
      <c r="B130" s="1026" t="s">
        <v>1187</v>
      </c>
      <c r="C130" s="1022">
        <v>250000</v>
      </c>
      <c r="D130" s="1022">
        <v>0</v>
      </c>
    </row>
    <row r="131" spans="1:4" ht="12" customHeight="1">
      <c r="A131" s="1030" t="s">
        <v>1166</v>
      </c>
      <c r="B131" s="1019">
        <v>5650026</v>
      </c>
      <c r="C131" s="1019">
        <v>969990</v>
      </c>
      <c r="D131" s="1018">
        <v>64860</v>
      </c>
    </row>
    <row r="132" spans="1:4" ht="14.25" customHeight="1">
      <c r="A132" s="1031" t="s">
        <v>1167</v>
      </c>
      <c r="B132" s="1028"/>
      <c r="C132" s="1028"/>
      <c r="D132" s="1022"/>
    </row>
    <row r="133" spans="1:4" ht="24.75" customHeight="1">
      <c r="A133" s="1032" t="s">
        <v>1168</v>
      </c>
      <c r="B133" s="1028">
        <v>358000</v>
      </c>
      <c r="C133" s="1033">
        <v>179798</v>
      </c>
      <c r="D133" s="1022">
        <v>0</v>
      </c>
    </row>
    <row r="134" spans="1:4" ht="24.75" customHeight="1">
      <c r="A134" s="1032" t="s">
        <v>1169</v>
      </c>
      <c r="B134" s="1028">
        <v>234150</v>
      </c>
      <c r="C134" s="1033">
        <v>125109</v>
      </c>
      <c r="D134" s="1022">
        <v>0</v>
      </c>
    </row>
    <row r="135" spans="1:4" ht="24.75" customHeight="1">
      <c r="A135" s="1032" t="s">
        <v>1170</v>
      </c>
      <c r="B135" s="1028">
        <v>52000</v>
      </c>
      <c r="C135" s="1033">
        <v>0</v>
      </c>
      <c r="D135" s="1022">
        <v>0</v>
      </c>
    </row>
    <row r="136" spans="1:4" ht="24.75" customHeight="1">
      <c r="A136" s="1032" t="s">
        <v>1171</v>
      </c>
      <c r="B136" s="1028">
        <v>500000</v>
      </c>
      <c r="C136" s="1033">
        <v>0</v>
      </c>
      <c r="D136" s="1022">
        <v>0</v>
      </c>
    </row>
    <row r="137" spans="1:4" ht="24.75" customHeight="1">
      <c r="A137" s="1032" t="s">
        <v>1172</v>
      </c>
      <c r="B137" s="1028">
        <v>1259000</v>
      </c>
      <c r="C137" s="1033">
        <v>419155</v>
      </c>
      <c r="D137" s="1022">
        <v>0</v>
      </c>
    </row>
    <row r="138" spans="1:4" ht="24.75" customHeight="1">
      <c r="A138" s="1032" t="s">
        <v>1173</v>
      </c>
      <c r="B138" s="1028">
        <v>1643000</v>
      </c>
      <c r="C138" s="1033">
        <v>0</v>
      </c>
      <c r="D138" s="1022">
        <v>0</v>
      </c>
    </row>
    <row r="139" spans="1:4" ht="12.75" customHeight="1">
      <c r="A139" s="1031" t="s">
        <v>1174</v>
      </c>
      <c r="B139" s="1028"/>
      <c r="C139" s="1028"/>
      <c r="D139" s="1022"/>
    </row>
    <row r="140" spans="1:4" ht="24.75" customHeight="1">
      <c r="A140" s="1032" t="s">
        <v>0</v>
      </c>
      <c r="B140" s="1028">
        <v>656000</v>
      </c>
      <c r="C140" s="1033">
        <v>0</v>
      </c>
      <c r="D140" s="1022">
        <v>0</v>
      </c>
    </row>
    <row r="141" spans="1:4" ht="24.75" customHeight="1">
      <c r="A141" s="1034" t="s">
        <v>1</v>
      </c>
      <c r="B141" s="1028">
        <v>149000</v>
      </c>
      <c r="C141" s="1033">
        <v>0</v>
      </c>
      <c r="D141" s="1022">
        <v>0</v>
      </c>
    </row>
    <row r="142" spans="1:4" ht="12.75" customHeight="1">
      <c r="A142" s="1034" t="s">
        <v>2</v>
      </c>
      <c r="B142" s="1028">
        <v>202000</v>
      </c>
      <c r="C142" s="1033">
        <v>0</v>
      </c>
      <c r="D142" s="1022">
        <v>0</v>
      </c>
    </row>
    <row r="143" spans="1:4" ht="12.75" customHeight="1">
      <c r="A143" s="1034" t="s">
        <v>3</v>
      </c>
      <c r="B143" s="1028">
        <v>50000</v>
      </c>
      <c r="C143" s="1033">
        <v>0</v>
      </c>
      <c r="D143" s="1022">
        <v>0</v>
      </c>
    </row>
    <row r="144" spans="1:4" ht="12.75" customHeight="1">
      <c r="A144" s="1034" t="s">
        <v>4</v>
      </c>
      <c r="B144" s="1028">
        <v>94300</v>
      </c>
      <c r="C144" s="1033">
        <v>91612</v>
      </c>
      <c r="D144" s="1022">
        <v>58825</v>
      </c>
    </row>
    <row r="145" spans="1:4" ht="24" customHeight="1">
      <c r="A145" s="1034" t="s">
        <v>5</v>
      </c>
      <c r="B145" s="1028">
        <v>50000</v>
      </c>
      <c r="C145" s="1033">
        <v>38729</v>
      </c>
      <c r="D145" s="1022">
        <v>0</v>
      </c>
    </row>
    <row r="146" spans="1:4" ht="27" customHeight="1">
      <c r="A146" s="1034" t="s">
        <v>6</v>
      </c>
      <c r="B146" s="1028">
        <v>80000</v>
      </c>
      <c r="C146" s="1033">
        <v>75062</v>
      </c>
      <c r="D146" s="1022">
        <v>6035</v>
      </c>
    </row>
    <row r="147" spans="1:4" ht="34.5" customHeight="1">
      <c r="A147" s="1034" t="s">
        <v>7</v>
      </c>
      <c r="B147" s="1028">
        <v>19020</v>
      </c>
      <c r="C147" s="1033">
        <v>40525</v>
      </c>
      <c r="D147" s="1022">
        <v>0</v>
      </c>
    </row>
    <row r="148" spans="1:4" ht="34.5" customHeight="1">
      <c r="A148" s="1034" t="s">
        <v>8</v>
      </c>
      <c r="B148" s="1028">
        <v>2600</v>
      </c>
      <c r="C148" s="1033">
        <v>0</v>
      </c>
      <c r="D148" s="1022">
        <v>0</v>
      </c>
    </row>
    <row r="149" spans="1:4" ht="34.5" customHeight="1">
      <c r="A149" s="1034" t="s">
        <v>9</v>
      </c>
      <c r="B149" s="1028">
        <v>100000</v>
      </c>
      <c r="C149" s="1033">
        <v>0</v>
      </c>
      <c r="D149" s="1022">
        <v>0</v>
      </c>
    </row>
    <row r="150" spans="1:4" ht="24.75" customHeight="1">
      <c r="A150" s="1031" t="s">
        <v>10</v>
      </c>
      <c r="B150" s="1028">
        <v>200956</v>
      </c>
      <c r="C150" s="1033">
        <v>0</v>
      </c>
      <c r="D150" s="1022">
        <v>0</v>
      </c>
    </row>
    <row r="151" spans="1:4" ht="12.75" customHeight="1">
      <c r="A151" s="1031" t="s">
        <v>11</v>
      </c>
      <c r="B151" s="1028"/>
      <c r="C151" s="1033"/>
      <c r="D151" s="1022"/>
    </row>
    <row r="152" spans="1:4" ht="12.75" customHeight="1">
      <c r="A152" s="1018" t="s">
        <v>12</v>
      </c>
      <c r="B152" s="1035">
        <v>52762629</v>
      </c>
      <c r="C152" s="1018">
        <v>18159500</v>
      </c>
      <c r="D152" s="1018">
        <v>1179337</v>
      </c>
    </row>
    <row r="153" spans="1:5" ht="13.5">
      <c r="A153" s="1020" t="s">
        <v>13</v>
      </c>
      <c r="B153" s="1036">
        <v>7778063</v>
      </c>
      <c r="C153" s="1019">
        <v>3273956</v>
      </c>
      <c r="D153" s="1018">
        <v>302106</v>
      </c>
      <c r="E153" s="201"/>
    </row>
    <row r="154" spans="1:4" ht="13.5">
      <c r="A154" s="1020" t="s">
        <v>14</v>
      </c>
      <c r="B154" s="1036">
        <v>1692517</v>
      </c>
      <c r="C154" s="1019">
        <v>671243</v>
      </c>
      <c r="D154" s="1018">
        <v>142649</v>
      </c>
    </row>
    <row r="155" spans="1:4" ht="12.75">
      <c r="A155" s="1037" t="s">
        <v>1052</v>
      </c>
      <c r="B155" s="1038"/>
      <c r="C155" s="1033"/>
      <c r="D155" s="1022"/>
    </row>
    <row r="156" spans="1:7" ht="12.75">
      <c r="A156" s="1027" t="s">
        <v>15</v>
      </c>
      <c r="B156" s="1038">
        <v>901330</v>
      </c>
      <c r="C156" s="1033">
        <v>539441</v>
      </c>
      <c r="D156" s="1022">
        <v>79901</v>
      </c>
      <c r="E156" s="201"/>
      <c r="G156" s="201"/>
    </row>
    <row r="157" spans="1:7" ht="12.75">
      <c r="A157" s="1027" t="s">
        <v>16</v>
      </c>
      <c r="B157" s="1038">
        <v>352193</v>
      </c>
      <c r="C157" s="1033"/>
      <c r="D157" s="1022">
        <v>0</v>
      </c>
      <c r="G157" s="201"/>
    </row>
    <row r="158" spans="1:7" ht="12.75">
      <c r="A158" s="1027" t="s">
        <v>17</v>
      </c>
      <c r="B158" s="1038">
        <v>369994</v>
      </c>
      <c r="C158" s="1033">
        <v>131802</v>
      </c>
      <c r="D158" s="1022">
        <v>62748</v>
      </c>
      <c r="G158" s="201"/>
    </row>
    <row r="159" spans="1:7" ht="12.75">
      <c r="A159" s="1027" t="s">
        <v>16</v>
      </c>
      <c r="B159" s="1038">
        <v>69000</v>
      </c>
      <c r="C159" s="1033">
        <v>0</v>
      </c>
      <c r="D159" s="1022">
        <v>0</v>
      </c>
      <c r="G159" s="201"/>
    </row>
    <row r="160" spans="1:4" ht="12.75">
      <c r="A160" s="1037" t="s">
        <v>18</v>
      </c>
      <c r="B160" s="1038">
        <v>6085546</v>
      </c>
      <c r="C160" s="1021">
        <v>2602713</v>
      </c>
      <c r="D160" s="1022">
        <v>159457</v>
      </c>
    </row>
    <row r="161" spans="1:4" ht="12" customHeight="1">
      <c r="A161" s="1037" t="s">
        <v>19</v>
      </c>
      <c r="B161" s="1038"/>
      <c r="C161" s="1033"/>
      <c r="D161" s="1022"/>
    </row>
    <row r="162" spans="1:4" ht="12" customHeight="1">
      <c r="A162" s="1027" t="s">
        <v>20</v>
      </c>
      <c r="B162" s="1038">
        <v>4643700</v>
      </c>
      <c r="C162" s="1033">
        <v>2237547</v>
      </c>
      <c r="D162" s="1022">
        <v>65000</v>
      </c>
    </row>
    <row r="163" spans="1:4" ht="12" customHeight="1">
      <c r="A163" s="1037" t="s">
        <v>21</v>
      </c>
      <c r="B163" s="1038"/>
      <c r="C163" s="1033"/>
      <c r="D163" s="1022"/>
    </row>
    <row r="164" spans="1:4" ht="12" customHeight="1">
      <c r="A164" s="1027" t="s">
        <v>22</v>
      </c>
      <c r="B164" s="1038">
        <v>1240209</v>
      </c>
      <c r="C164" s="1033">
        <v>313458</v>
      </c>
      <c r="D164" s="1022">
        <v>83666</v>
      </c>
    </row>
    <row r="165" spans="1:4" ht="12" customHeight="1">
      <c r="A165" s="1027" t="s">
        <v>23</v>
      </c>
      <c r="B165" s="1038">
        <v>180480</v>
      </c>
      <c r="C165" s="1033">
        <v>40917</v>
      </c>
      <c r="D165" s="1022">
        <v>0</v>
      </c>
    </row>
    <row r="166" spans="1:4" ht="12" customHeight="1">
      <c r="A166" s="1037" t="s">
        <v>24</v>
      </c>
      <c r="B166" s="1038"/>
      <c r="C166" s="1021"/>
      <c r="D166" s="1022"/>
    </row>
    <row r="167" spans="1:4" ht="12" customHeight="1">
      <c r="A167" s="1027" t="s">
        <v>25</v>
      </c>
      <c r="B167" s="1038">
        <v>21157</v>
      </c>
      <c r="C167" s="1021">
        <v>10791</v>
      </c>
      <c r="D167" s="1022">
        <v>10791</v>
      </c>
    </row>
    <row r="168" spans="1:4" ht="12" customHeight="1">
      <c r="A168" s="84" t="s">
        <v>26</v>
      </c>
      <c r="B168" s="1039">
        <v>23718294</v>
      </c>
      <c r="C168" s="1040">
        <v>3338249</v>
      </c>
      <c r="D168" s="1022">
        <v>0</v>
      </c>
    </row>
    <row r="169" spans="1:4" ht="12.75">
      <c r="A169" s="1037" t="s">
        <v>27</v>
      </c>
      <c r="B169" s="1038"/>
      <c r="C169" s="1033"/>
      <c r="D169" s="1022">
        <v>0</v>
      </c>
    </row>
    <row r="170" spans="1:4" ht="12" customHeight="1">
      <c r="A170" s="1027" t="s">
        <v>28</v>
      </c>
      <c r="B170" s="1038">
        <v>697918</v>
      </c>
      <c r="C170" s="1033">
        <v>338249</v>
      </c>
      <c r="D170" s="1022">
        <v>0</v>
      </c>
    </row>
    <row r="171" spans="1:4" ht="12.75">
      <c r="A171" s="1027" t="s">
        <v>29</v>
      </c>
      <c r="B171" s="1038">
        <v>20988282</v>
      </c>
      <c r="C171" s="1033">
        <v>3000000</v>
      </c>
      <c r="D171" s="1022">
        <v>0</v>
      </c>
    </row>
    <row r="172" spans="1:4" ht="12.75">
      <c r="A172" s="1027" t="s">
        <v>30</v>
      </c>
      <c r="B172" s="1038">
        <v>2032094</v>
      </c>
      <c r="C172" s="1033">
        <v>0</v>
      </c>
      <c r="D172" s="1022">
        <v>0</v>
      </c>
    </row>
    <row r="173" spans="1:4" ht="13.5">
      <c r="A173" s="1020" t="s">
        <v>31</v>
      </c>
      <c r="B173" s="1036">
        <v>17298645</v>
      </c>
      <c r="C173" s="1041">
        <v>9567061</v>
      </c>
      <c r="D173" s="1018">
        <v>785285</v>
      </c>
    </row>
    <row r="174" spans="1:4" ht="13.5">
      <c r="A174" s="1020" t="s">
        <v>32</v>
      </c>
      <c r="B174" s="1036">
        <v>16779332</v>
      </c>
      <c r="C174" s="1019">
        <v>9326170</v>
      </c>
      <c r="D174" s="1018">
        <v>763098</v>
      </c>
    </row>
    <row r="175" spans="1:7" ht="12.75">
      <c r="A175" s="1027" t="s">
        <v>33</v>
      </c>
      <c r="B175" s="1038">
        <v>152348</v>
      </c>
      <c r="C175" s="1033">
        <v>93158</v>
      </c>
      <c r="D175" s="1022">
        <v>23436</v>
      </c>
      <c r="E175" s="201"/>
      <c r="G175" s="201"/>
    </row>
    <row r="176" spans="1:4" ht="12.75">
      <c r="A176" s="1027" t="s">
        <v>34</v>
      </c>
      <c r="B176" s="1026" t="s">
        <v>1187</v>
      </c>
      <c r="C176" s="1033">
        <v>1810</v>
      </c>
      <c r="D176" s="1022">
        <v>0</v>
      </c>
    </row>
    <row r="177" spans="1:4" ht="12.75">
      <c r="A177" s="1027" t="s">
        <v>35</v>
      </c>
      <c r="B177" s="1026" t="s">
        <v>1187</v>
      </c>
      <c r="C177" s="1033">
        <v>794</v>
      </c>
      <c r="D177" s="1022">
        <v>400</v>
      </c>
    </row>
    <row r="178" spans="1:4" ht="12.75">
      <c r="A178" s="1027" t="s">
        <v>36</v>
      </c>
      <c r="B178" s="1026" t="s">
        <v>1187</v>
      </c>
      <c r="C178" s="1033">
        <v>1830</v>
      </c>
      <c r="D178" s="1022">
        <v>0</v>
      </c>
    </row>
    <row r="179" spans="1:5" ht="12.75">
      <c r="A179" s="1027" t="s">
        <v>1059</v>
      </c>
      <c r="B179" s="1026" t="s">
        <v>1187</v>
      </c>
      <c r="C179" s="1033">
        <v>15940</v>
      </c>
      <c r="D179" s="1022">
        <v>6178</v>
      </c>
      <c r="E179" s="201"/>
    </row>
    <row r="180" spans="1:4" ht="12.75">
      <c r="A180" s="1027" t="s">
        <v>37</v>
      </c>
      <c r="B180" s="1026" t="s">
        <v>1187</v>
      </c>
      <c r="C180" s="1033">
        <v>16000</v>
      </c>
      <c r="D180" s="1022">
        <v>0</v>
      </c>
    </row>
    <row r="181" spans="1:5" ht="12.75">
      <c r="A181" s="1027" t="s">
        <v>1087</v>
      </c>
      <c r="B181" s="1026" t="s">
        <v>1187</v>
      </c>
      <c r="C181" s="1033">
        <v>8800</v>
      </c>
      <c r="D181" s="1022">
        <v>4400</v>
      </c>
      <c r="E181" s="1042"/>
    </row>
    <row r="182" spans="1:4" ht="11.25" customHeight="1">
      <c r="A182" s="1027" t="s">
        <v>38</v>
      </c>
      <c r="B182" s="1026" t="s">
        <v>1187</v>
      </c>
      <c r="C182" s="1033">
        <v>2400</v>
      </c>
      <c r="D182" s="1022">
        <v>400</v>
      </c>
    </row>
    <row r="183" spans="1:5" ht="12.75">
      <c r="A183" s="1027" t="s">
        <v>1060</v>
      </c>
      <c r="B183" s="1026" t="s">
        <v>1187</v>
      </c>
      <c r="C183" s="1033">
        <v>664</v>
      </c>
      <c r="D183" s="1022">
        <v>232</v>
      </c>
      <c r="E183" s="1042"/>
    </row>
    <row r="184" spans="1:4" ht="12.75">
      <c r="A184" s="1027" t="s">
        <v>39</v>
      </c>
      <c r="B184" s="1026" t="s">
        <v>1187</v>
      </c>
      <c r="C184" s="1033">
        <v>8600</v>
      </c>
      <c r="D184" s="1022">
        <v>0</v>
      </c>
    </row>
    <row r="185" spans="1:4" ht="12.75">
      <c r="A185" s="1027" t="s">
        <v>40</v>
      </c>
      <c r="B185" s="1026" t="s">
        <v>1187</v>
      </c>
      <c r="C185" s="1033">
        <v>8000</v>
      </c>
      <c r="D185" s="1022">
        <v>1961</v>
      </c>
    </row>
    <row r="186" spans="1:4" ht="12.75">
      <c r="A186" s="1027" t="s">
        <v>41</v>
      </c>
      <c r="B186" s="1026" t="s">
        <v>1187</v>
      </c>
      <c r="C186" s="1033">
        <v>7250</v>
      </c>
      <c r="D186" s="1022">
        <v>1000</v>
      </c>
    </row>
    <row r="187" spans="1:4" ht="12.75">
      <c r="A187" s="1027" t="s">
        <v>42</v>
      </c>
      <c r="B187" s="1026" t="s">
        <v>1187</v>
      </c>
      <c r="C187" s="1033">
        <v>3500</v>
      </c>
      <c r="D187" s="1022">
        <v>0</v>
      </c>
    </row>
    <row r="188" spans="1:4" ht="12.75">
      <c r="A188" s="1027" t="s">
        <v>43</v>
      </c>
      <c r="B188" s="1026" t="s">
        <v>1187</v>
      </c>
      <c r="C188" s="1033">
        <v>11070</v>
      </c>
      <c r="D188" s="1022">
        <v>7540</v>
      </c>
    </row>
    <row r="189" spans="1:4" ht="12.75">
      <c r="A189" s="1027" t="s">
        <v>44</v>
      </c>
      <c r="B189" s="1026" t="s">
        <v>1187</v>
      </c>
      <c r="C189" s="1033">
        <v>6500</v>
      </c>
      <c r="D189" s="1022">
        <v>1325</v>
      </c>
    </row>
    <row r="190" spans="1:4" ht="13.5" customHeight="1">
      <c r="A190" s="1027" t="s">
        <v>45</v>
      </c>
      <c r="B190" s="1021">
        <v>263900</v>
      </c>
      <c r="C190" s="1033">
        <v>122175</v>
      </c>
      <c r="D190" s="1022">
        <v>0</v>
      </c>
    </row>
    <row r="191" spans="1:4" ht="24.75" customHeight="1" hidden="1">
      <c r="A191" s="1027" t="s">
        <v>46</v>
      </c>
      <c r="B191" s="1021">
        <v>0</v>
      </c>
      <c r="C191" s="1033">
        <v>0</v>
      </c>
      <c r="D191" s="1022">
        <v>0</v>
      </c>
    </row>
    <row r="192" spans="1:4" ht="12.75" customHeight="1">
      <c r="A192" s="1027" t="s">
        <v>47</v>
      </c>
      <c r="B192" s="1021">
        <v>44520</v>
      </c>
      <c r="C192" s="1033">
        <v>2800</v>
      </c>
      <c r="D192" s="1022">
        <v>700</v>
      </c>
    </row>
    <row r="193" spans="1:4" ht="12.75" customHeight="1">
      <c r="A193" s="1027" t="s">
        <v>48</v>
      </c>
      <c r="B193" s="1026" t="s">
        <v>1187</v>
      </c>
      <c r="C193" s="1033">
        <v>2800</v>
      </c>
      <c r="D193" s="1022">
        <v>700</v>
      </c>
    </row>
    <row r="194" spans="1:4" ht="12.75" customHeight="1">
      <c r="A194" s="1027" t="s">
        <v>49</v>
      </c>
      <c r="B194" s="1021">
        <v>360391</v>
      </c>
      <c r="C194" s="1033">
        <v>0</v>
      </c>
      <c r="D194" s="1022">
        <v>0</v>
      </c>
    </row>
    <row r="195" spans="1:4" ht="12.75" customHeight="1">
      <c r="A195" s="1023" t="s">
        <v>50</v>
      </c>
      <c r="B195" s="1021">
        <v>5310</v>
      </c>
      <c r="C195" s="1021">
        <v>0</v>
      </c>
      <c r="D195" s="1022">
        <v>0</v>
      </c>
    </row>
    <row r="196" spans="1:4" ht="12.75" customHeight="1">
      <c r="A196" s="1027" t="s">
        <v>51</v>
      </c>
      <c r="B196" s="1021">
        <v>240795</v>
      </c>
      <c r="C196" s="1021">
        <v>0</v>
      </c>
      <c r="D196" s="1022">
        <v>0</v>
      </c>
    </row>
    <row r="197" spans="1:4" ht="12.75" customHeight="1">
      <c r="A197" s="1027" t="s">
        <v>52</v>
      </c>
      <c r="B197" s="1021">
        <v>130070</v>
      </c>
      <c r="C197" s="1021">
        <v>158643</v>
      </c>
      <c r="D197" s="1022">
        <v>51087</v>
      </c>
    </row>
    <row r="198" spans="1:4" ht="12.75" customHeight="1">
      <c r="A198" s="1027" t="s">
        <v>53</v>
      </c>
      <c r="B198" s="1026" t="s">
        <v>1187</v>
      </c>
      <c r="C198" s="1021">
        <v>6000</v>
      </c>
      <c r="D198" s="1022">
        <v>6000</v>
      </c>
    </row>
    <row r="199" spans="1:4" ht="12.75" customHeight="1">
      <c r="A199" s="1027" t="s">
        <v>54</v>
      </c>
      <c r="B199" s="1026" t="s">
        <v>1187</v>
      </c>
      <c r="C199" s="1021">
        <v>3400</v>
      </c>
      <c r="D199" s="1022">
        <v>0</v>
      </c>
    </row>
    <row r="200" spans="1:4" ht="12.75" customHeight="1">
      <c r="A200" s="1027" t="s">
        <v>55</v>
      </c>
      <c r="B200" s="1026" t="s">
        <v>1187</v>
      </c>
      <c r="C200" s="1021">
        <v>1900</v>
      </c>
      <c r="D200" s="1022">
        <v>950</v>
      </c>
    </row>
    <row r="201" spans="1:4" ht="12.75" customHeight="1">
      <c r="A201" s="1027" t="s">
        <v>56</v>
      </c>
      <c r="B201" s="1026" t="s">
        <v>1187</v>
      </c>
      <c r="C201" s="1021">
        <v>1500</v>
      </c>
      <c r="D201" s="1022">
        <v>1500</v>
      </c>
    </row>
    <row r="202" spans="1:4" ht="12.75" customHeight="1">
      <c r="A202" s="1027" t="s">
        <v>57</v>
      </c>
      <c r="B202" s="1026" t="s">
        <v>1187</v>
      </c>
      <c r="C202" s="1021">
        <v>5114</v>
      </c>
      <c r="D202" s="1022">
        <v>271</v>
      </c>
    </row>
    <row r="203" spans="1:4" ht="12.75" customHeight="1">
      <c r="A203" s="1027" t="s">
        <v>58</v>
      </c>
      <c r="B203" s="1026" t="s">
        <v>1187</v>
      </c>
      <c r="C203" s="1021">
        <v>1120</v>
      </c>
      <c r="D203" s="1022">
        <v>0</v>
      </c>
    </row>
    <row r="204" spans="1:4" ht="12.75" customHeight="1">
      <c r="A204" s="1027" t="s">
        <v>59</v>
      </c>
      <c r="B204" s="1026" t="s">
        <v>1187</v>
      </c>
      <c r="C204" s="1021">
        <v>3670</v>
      </c>
      <c r="D204" s="1022">
        <v>1835</v>
      </c>
    </row>
    <row r="205" spans="1:4" ht="12.75" customHeight="1">
      <c r="A205" s="1027" t="s">
        <v>60</v>
      </c>
      <c r="B205" s="1026" t="s">
        <v>1187</v>
      </c>
      <c r="C205" s="1021">
        <v>10066</v>
      </c>
      <c r="D205" s="1022">
        <v>6766</v>
      </c>
    </row>
    <row r="206" spans="1:4" ht="12.75" customHeight="1">
      <c r="A206" s="1027" t="s">
        <v>61</v>
      </c>
      <c r="B206" s="1026" t="s">
        <v>1187</v>
      </c>
      <c r="C206" s="1021">
        <v>1900</v>
      </c>
      <c r="D206" s="1022">
        <v>1900</v>
      </c>
    </row>
    <row r="207" spans="1:4" ht="12.75" customHeight="1">
      <c r="A207" s="1027" t="s">
        <v>62</v>
      </c>
      <c r="B207" s="1026" t="s">
        <v>1187</v>
      </c>
      <c r="C207" s="1021">
        <v>2500</v>
      </c>
      <c r="D207" s="1022">
        <v>1250</v>
      </c>
    </row>
    <row r="208" spans="1:4" ht="12.75" customHeight="1">
      <c r="A208" s="1027" t="s">
        <v>63</v>
      </c>
      <c r="B208" s="1026" t="s">
        <v>1187</v>
      </c>
      <c r="C208" s="1021">
        <v>2500</v>
      </c>
      <c r="D208" s="1022">
        <v>1250</v>
      </c>
    </row>
    <row r="209" spans="1:4" ht="12.75" customHeight="1">
      <c r="A209" s="1027" t="s">
        <v>64</v>
      </c>
      <c r="B209" s="1026" t="s">
        <v>1187</v>
      </c>
      <c r="C209" s="1021">
        <v>8481</v>
      </c>
      <c r="D209" s="1022">
        <v>0</v>
      </c>
    </row>
    <row r="210" spans="1:4" ht="12.75" customHeight="1">
      <c r="A210" s="1027" t="s">
        <v>1124</v>
      </c>
      <c r="B210" s="1026" t="s">
        <v>1187</v>
      </c>
      <c r="C210" s="1021">
        <v>8500</v>
      </c>
      <c r="D210" s="1022">
        <v>0</v>
      </c>
    </row>
    <row r="211" spans="1:4" ht="12.75" customHeight="1">
      <c r="A211" s="1027" t="s">
        <v>1126</v>
      </c>
      <c r="B211" s="1026" t="s">
        <v>1187</v>
      </c>
      <c r="C211" s="1021">
        <v>9000</v>
      </c>
      <c r="D211" s="1022">
        <v>1500</v>
      </c>
    </row>
    <row r="212" spans="1:4" ht="12.75" customHeight="1">
      <c r="A212" s="1027" t="s">
        <v>65</v>
      </c>
      <c r="B212" s="1026" t="s">
        <v>1187</v>
      </c>
      <c r="C212" s="1021">
        <v>4837</v>
      </c>
      <c r="D212" s="1022">
        <v>0</v>
      </c>
    </row>
    <row r="213" spans="1:4" ht="12.75" customHeight="1">
      <c r="A213" s="1027" t="s">
        <v>66</v>
      </c>
      <c r="B213" s="1026" t="s">
        <v>1187</v>
      </c>
      <c r="C213" s="1021">
        <v>27000</v>
      </c>
      <c r="D213" s="1022">
        <v>9000</v>
      </c>
    </row>
    <row r="214" spans="1:4" ht="12.75" customHeight="1">
      <c r="A214" s="1027" t="s">
        <v>67</v>
      </c>
      <c r="B214" s="1026" t="s">
        <v>1187</v>
      </c>
      <c r="C214" s="1021">
        <v>4814</v>
      </c>
      <c r="D214" s="1022">
        <v>2407</v>
      </c>
    </row>
    <row r="215" spans="1:4" ht="12.75" customHeight="1">
      <c r="A215" s="1027" t="s">
        <v>1084</v>
      </c>
      <c r="B215" s="1026" t="s">
        <v>1187</v>
      </c>
      <c r="C215" s="1021">
        <v>7376</v>
      </c>
      <c r="D215" s="1022">
        <v>3688</v>
      </c>
    </row>
    <row r="216" spans="1:4" ht="12.75" customHeight="1">
      <c r="A216" s="1027" t="s">
        <v>68</v>
      </c>
      <c r="B216" s="1026" t="s">
        <v>1187</v>
      </c>
      <c r="C216" s="1021">
        <v>1800</v>
      </c>
      <c r="D216" s="1022">
        <v>900</v>
      </c>
    </row>
    <row r="217" spans="1:4" ht="12" customHeight="1">
      <c r="A217" s="1027" t="s">
        <v>69</v>
      </c>
      <c r="B217" s="1026" t="s">
        <v>1187</v>
      </c>
      <c r="C217" s="1021">
        <v>1590</v>
      </c>
      <c r="D217" s="1022">
        <v>530</v>
      </c>
    </row>
    <row r="218" spans="1:4" ht="12" customHeight="1">
      <c r="A218" s="1027" t="s">
        <v>70</v>
      </c>
      <c r="B218" s="1026" t="s">
        <v>1187</v>
      </c>
      <c r="C218" s="1021">
        <v>750</v>
      </c>
      <c r="D218" s="1022">
        <v>0</v>
      </c>
    </row>
    <row r="219" spans="1:4" ht="12" customHeight="1">
      <c r="A219" s="1027" t="s">
        <v>1088</v>
      </c>
      <c r="B219" s="1026" t="s">
        <v>1187</v>
      </c>
      <c r="C219" s="1021">
        <v>3330</v>
      </c>
      <c r="D219" s="1022">
        <v>555</v>
      </c>
    </row>
    <row r="220" spans="1:4" ht="12.75" customHeight="1">
      <c r="A220" s="1027" t="s">
        <v>71</v>
      </c>
      <c r="B220" s="1026" t="s">
        <v>1187</v>
      </c>
      <c r="C220" s="1021">
        <v>4120</v>
      </c>
      <c r="D220" s="1022">
        <v>0</v>
      </c>
    </row>
    <row r="221" spans="1:4" ht="12.75" customHeight="1">
      <c r="A221" s="1027" t="s">
        <v>72</v>
      </c>
      <c r="B221" s="1026" t="s">
        <v>1187</v>
      </c>
      <c r="C221" s="1021">
        <v>2958</v>
      </c>
      <c r="D221" s="1022">
        <v>2958</v>
      </c>
    </row>
    <row r="222" spans="1:4" ht="12.75" customHeight="1">
      <c r="A222" s="1027" t="s">
        <v>73</v>
      </c>
      <c r="B222" s="1026" t="s">
        <v>1187</v>
      </c>
      <c r="C222" s="1021">
        <v>11033</v>
      </c>
      <c r="D222" s="1022">
        <v>5557</v>
      </c>
    </row>
    <row r="223" spans="1:4" ht="12.75" customHeight="1">
      <c r="A223" s="1027" t="s">
        <v>74</v>
      </c>
      <c r="B223" s="1026" t="s">
        <v>1187</v>
      </c>
      <c r="C223" s="1021">
        <v>14200</v>
      </c>
      <c r="D223" s="1022">
        <v>0</v>
      </c>
    </row>
    <row r="224" spans="1:4" ht="12.75" customHeight="1">
      <c r="A224" s="1027" t="s">
        <v>75</v>
      </c>
      <c r="B224" s="1026" t="s">
        <v>1187</v>
      </c>
      <c r="C224" s="1021">
        <v>3180</v>
      </c>
      <c r="D224" s="1022">
        <v>530</v>
      </c>
    </row>
    <row r="225" spans="1:4" ht="12.75" customHeight="1">
      <c r="A225" s="1027" t="s">
        <v>76</v>
      </c>
      <c r="B225" s="1026" t="s">
        <v>1187</v>
      </c>
      <c r="C225" s="1021">
        <v>3000</v>
      </c>
      <c r="D225" s="1022">
        <v>1500</v>
      </c>
    </row>
    <row r="226" spans="1:4" ht="12.75" customHeight="1">
      <c r="A226" s="1027" t="s">
        <v>77</v>
      </c>
      <c r="B226" s="1026" t="s">
        <v>1187</v>
      </c>
      <c r="C226" s="1021">
        <v>1440</v>
      </c>
      <c r="D226" s="1022">
        <v>240</v>
      </c>
    </row>
    <row r="227" spans="1:4" ht="12.75" customHeight="1">
      <c r="A227" s="1027" t="s">
        <v>78</v>
      </c>
      <c r="B227" s="1026" t="s">
        <v>1187</v>
      </c>
      <c r="C227" s="1021">
        <v>1564</v>
      </c>
      <c r="D227" s="1022">
        <v>0</v>
      </c>
    </row>
    <row r="228" spans="1:4" ht="12.75" customHeight="1">
      <c r="A228" s="1027" t="s">
        <v>79</v>
      </c>
      <c r="B228" s="1021">
        <v>21573</v>
      </c>
      <c r="C228" s="1021">
        <v>0</v>
      </c>
      <c r="D228" s="1022">
        <v>0</v>
      </c>
    </row>
    <row r="229" spans="1:4" ht="12.75" customHeight="1">
      <c r="A229" s="1032" t="s">
        <v>80</v>
      </c>
      <c r="B229" s="1021">
        <v>16256</v>
      </c>
      <c r="C229" s="1021">
        <v>0</v>
      </c>
      <c r="D229" s="1022">
        <v>0</v>
      </c>
    </row>
    <row r="230" spans="1:4" ht="12.75" customHeight="1">
      <c r="A230" s="1032" t="s">
        <v>81</v>
      </c>
      <c r="B230" s="1021">
        <v>5000000</v>
      </c>
      <c r="C230" s="1021">
        <v>0</v>
      </c>
      <c r="D230" s="1022">
        <v>0</v>
      </c>
    </row>
    <row r="231" spans="1:4" ht="12.75" customHeight="1">
      <c r="A231" s="1027" t="s">
        <v>82</v>
      </c>
      <c r="B231" s="1021">
        <v>10544169</v>
      </c>
      <c r="C231" s="1021">
        <v>8949394</v>
      </c>
      <c r="D231" s="1022">
        <v>687875</v>
      </c>
    </row>
    <row r="232" spans="1:7" ht="12.75" customHeight="1">
      <c r="A232" s="1027" t="s">
        <v>1092</v>
      </c>
      <c r="B232" s="1026" t="s">
        <v>1187</v>
      </c>
      <c r="C232" s="1021">
        <v>35360</v>
      </c>
      <c r="D232" s="1022">
        <v>20060</v>
      </c>
      <c r="E232" s="201"/>
      <c r="F232" s="201"/>
      <c r="G232" s="201"/>
    </row>
    <row r="233" spans="1:4" ht="12.75" customHeight="1">
      <c r="A233" s="1043" t="s">
        <v>1093</v>
      </c>
      <c r="B233" s="1026" t="s">
        <v>1187</v>
      </c>
      <c r="C233" s="1044">
        <v>9202</v>
      </c>
      <c r="D233" s="1022">
        <v>2067</v>
      </c>
    </row>
    <row r="234" spans="1:4" ht="12.75" customHeight="1">
      <c r="A234" s="1043" t="s">
        <v>83</v>
      </c>
      <c r="B234" s="1026" t="s">
        <v>1187</v>
      </c>
      <c r="C234" s="1044">
        <v>5675</v>
      </c>
      <c r="D234" s="1022">
        <v>0</v>
      </c>
    </row>
    <row r="235" spans="1:4" ht="12.75" customHeight="1">
      <c r="A235" s="1043" t="s">
        <v>84</v>
      </c>
      <c r="B235" s="1026" t="s">
        <v>1187</v>
      </c>
      <c r="C235" s="1044">
        <v>1600</v>
      </c>
      <c r="D235" s="1022">
        <v>1600</v>
      </c>
    </row>
    <row r="236" spans="1:4" ht="12.75" customHeight="1">
      <c r="A236" s="1027" t="s">
        <v>85</v>
      </c>
      <c r="B236" s="1026" t="s">
        <v>1187</v>
      </c>
      <c r="C236" s="1021">
        <v>15540</v>
      </c>
      <c r="D236" s="1022">
        <v>2590</v>
      </c>
    </row>
    <row r="237" spans="1:4" ht="12.75" customHeight="1">
      <c r="A237" s="1027" t="s">
        <v>86</v>
      </c>
      <c r="B237" s="1026" t="s">
        <v>1187</v>
      </c>
      <c r="C237" s="1021">
        <v>2500</v>
      </c>
      <c r="D237" s="1022">
        <v>2500</v>
      </c>
    </row>
    <row r="238" spans="1:4" ht="12.75" customHeight="1">
      <c r="A238" s="1043" t="s">
        <v>1095</v>
      </c>
      <c r="B238" s="1026" t="s">
        <v>1187</v>
      </c>
      <c r="C238" s="1044">
        <v>19900</v>
      </c>
      <c r="D238" s="1022">
        <v>3100</v>
      </c>
    </row>
    <row r="239" spans="1:4" ht="12.75" customHeight="1">
      <c r="A239" s="1043" t="s">
        <v>1073</v>
      </c>
      <c r="B239" s="1026" t="s">
        <v>1187</v>
      </c>
      <c r="C239" s="1044">
        <v>3700</v>
      </c>
      <c r="D239" s="1022">
        <v>1850</v>
      </c>
    </row>
    <row r="240" spans="1:4" ht="12.75" customHeight="1">
      <c r="A240" s="1027" t="s">
        <v>87</v>
      </c>
      <c r="B240" s="1026" t="s">
        <v>1187</v>
      </c>
      <c r="C240" s="1021">
        <v>3500</v>
      </c>
      <c r="D240" s="1022">
        <v>0</v>
      </c>
    </row>
    <row r="241" spans="1:4" ht="12.75" customHeight="1">
      <c r="A241" s="1043" t="s">
        <v>88</v>
      </c>
      <c r="B241" s="1026" t="s">
        <v>1187</v>
      </c>
      <c r="C241" s="1044">
        <v>13250</v>
      </c>
      <c r="D241" s="1022">
        <v>2650</v>
      </c>
    </row>
    <row r="242" spans="1:4" ht="12.75" customHeight="1">
      <c r="A242" s="1043" t="s">
        <v>89</v>
      </c>
      <c r="B242" s="1026" t="s">
        <v>1187</v>
      </c>
      <c r="C242" s="1044">
        <v>4589</v>
      </c>
      <c r="D242" s="1022">
        <v>1200</v>
      </c>
    </row>
    <row r="243" spans="1:4" ht="12.75" customHeight="1">
      <c r="A243" s="1043" t="s">
        <v>90</v>
      </c>
      <c r="B243" s="1026" t="s">
        <v>1187</v>
      </c>
      <c r="C243" s="1044">
        <v>2200</v>
      </c>
      <c r="D243" s="1022">
        <v>200</v>
      </c>
    </row>
    <row r="244" spans="1:4" ht="12.75" customHeight="1">
      <c r="A244" s="1043" t="s">
        <v>91</v>
      </c>
      <c r="B244" s="1026" t="s">
        <v>1187</v>
      </c>
      <c r="C244" s="1044">
        <v>1760</v>
      </c>
      <c r="D244" s="1022">
        <v>0</v>
      </c>
    </row>
    <row r="245" spans="1:4" ht="12.75" customHeight="1">
      <c r="A245" s="1043" t="s">
        <v>92</v>
      </c>
      <c r="B245" s="1026" t="s">
        <v>1187</v>
      </c>
      <c r="C245" s="1044">
        <v>1704</v>
      </c>
      <c r="D245" s="1022">
        <v>284</v>
      </c>
    </row>
    <row r="246" spans="1:4" ht="12.75" customHeight="1">
      <c r="A246" s="1043" t="s">
        <v>93</v>
      </c>
      <c r="B246" s="1026" t="s">
        <v>1187</v>
      </c>
      <c r="C246" s="1044">
        <v>3000</v>
      </c>
      <c r="D246" s="1022">
        <v>500</v>
      </c>
    </row>
    <row r="247" spans="1:4" ht="12.75" customHeight="1">
      <c r="A247" s="1043" t="s">
        <v>94</v>
      </c>
      <c r="B247" s="1026" t="s">
        <v>1187</v>
      </c>
      <c r="C247" s="1044">
        <v>3000</v>
      </c>
      <c r="D247" s="1022">
        <v>1500</v>
      </c>
    </row>
    <row r="248" spans="1:4" ht="12.75" customHeight="1">
      <c r="A248" s="1043" t="s">
        <v>95</v>
      </c>
      <c r="B248" s="1026" t="s">
        <v>1187</v>
      </c>
      <c r="C248" s="1044">
        <v>660</v>
      </c>
      <c r="D248" s="1022">
        <v>0</v>
      </c>
    </row>
    <row r="249" spans="1:4" ht="12.75" customHeight="1">
      <c r="A249" s="1043" t="s">
        <v>96</v>
      </c>
      <c r="B249" s="1026" t="s">
        <v>1187</v>
      </c>
      <c r="C249" s="1044">
        <v>2100</v>
      </c>
      <c r="D249" s="1022">
        <v>650</v>
      </c>
    </row>
    <row r="250" spans="1:4" ht="12.75" customHeight="1">
      <c r="A250" s="1043" t="s">
        <v>97</v>
      </c>
      <c r="B250" s="1026" t="s">
        <v>1187</v>
      </c>
      <c r="C250" s="1044">
        <v>10539</v>
      </c>
      <c r="D250" s="1022">
        <v>8039</v>
      </c>
    </row>
    <row r="251" spans="1:7" ht="12.75" customHeight="1">
      <c r="A251" s="1043" t="s">
        <v>98</v>
      </c>
      <c r="B251" s="1026" t="s">
        <v>1187</v>
      </c>
      <c r="C251" s="1044">
        <v>10511</v>
      </c>
      <c r="D251" s="1022">
        <v>0</v>
      </c>
      <c r="E251" s="201"/>
      <c r="F251" s="201"/>
      <c r="G251" s="201"/>
    </row>
    <row r="252" spans="1:4" ht="12.75" customHeight="1">
      <c r="A252" s="1027" t="s">
        <v>99</v>
      </c>
      <c r="B252" s="1026" t="s">
        <v>1187</v>
      </c>
      <c r="C252" s="1021">
        <v>1000</v>
      </c>
      <c r="D252" s="1022">
        <v>0</v>
      </c>
    </row>
    <row r="253" spans="1:4" ht="12.75" customHeight="1">
      <c r="A253" s="1027" t="s">
        <v>53</v>
      </c>
      <c r="B253" s="1026" t="s">
        <v>1187</v>
      </c>
      <c r="C253" s="1021">
        <v>14949</v>
      </c>
      <c r="D253" s="1022">
        <v>2600</v>
      </c>
    </row>
    <row r="254" spans="1:4" ht="12.75" customHeight="1">
      <c r="A254" s="1027" t="s">
        <v>100</v>
      </c>
      <c r="B254" s="1026" t="s">
        <v>1187</v>
      </c>
      <c r="C254" s="1021">
        <v>6930</v>
      </c>
      <c r="D254" s="1022">
        <v>0</v>
      </c>
    </row>
    <row r="255" spans="1:4" ht="12.75" customHeight="1">
      <c r="A255" s="1027" t="s">
        <v>101</v>
      </c>
      <c r="B255" s="1026" t="s">
        <v>1187</v>
      </c>
      <c r="C255" s="1021">
        <v>1550</v>
      </c>
      <c r="D255" s="1022">
        <v>800</v>
      </c>
    </row>
    <row r="256" spans="1:4" ht="12.75" customHeight="1">
      <c r="A256" s="1027" t="s">
        <v>102</v>
      </c>
      <c r="B256" s="1026" t="s">
        <v>1187</v>
      </c>
      <c r="C256" s="1021">
        <v>7060</v>
      </c>
      <c r="D256" s="1022">
        <v>3530</v>
      </c>
    </row>
    <row r="257" spans="1:4" ht="12.75" customHeight="1">
      <c r="A257" s="1027" t="s">
        <v>54</v>
      </c>
      <c r="B257" s="1026" t="s">
        <v>1187</v>
      </c>
      <c r="C257" s="1021">
        <v>1524</v>
      </c>
      <c r="D257" s="1022">
        <v>0</v>
      </c>
    </row>
    <row r="258" spans="1:4" ht="12.75" customHeight="1">
      <c r="A258" s="1043" t="s">
        <v>103</v>
      </c>
      <c r="B258" s="1026" t="s">
        <v>1187</v>
      </c>
      <c r="C258" s="1044">
        <v>4210</v>
      </c>
      <c r="D258" s="1022">
        <v>0</v>
      </c>
    </row>
    <row r="259" spans="1:4" ht="12.75" customHeight="1">
      <c r="A259" s="1043" t="s">
        <v>104</v>
      </c>
      <c r="B259" s="1026" t="s">
        <v>1187</v>
      </c>
      <c r="C259" s="1044">
        <v>3030</v>
      </c>
      <c r="D259" s="1022">
        <v>0</v>
      </c>
    </row>
    <row r="260" spans="1:4" ht="12.75" customHeight="1">
      <c r="A260" s="1027" t="s">
        <v>105</v>
      </c>
      <c r="B260" s="1026" t="s">
        <v>1187</v>
      </c>
      <c r="C260" s="1021">
        <v>3642</v>
      </c>
      <c r="D260" s="1022">
        <v>1487</v>
      </c>
    </row>
    <row r="261" spans="1:4" ht="12.75" customHeight="1">
      <c r="A261" s="1027" t="s">
        <v>106</v>
      </c>
      <c r="B261" s="1026" t="s">
        <v>1187</v>
      </c>
      <c r="C261" s="1021">
        <v>1500</v>
      </c>
      <c r="D261" s="1022">
        <v>750</v>
      </c>
    </row>
    <row r="262" spans="1:4" ht="12.75" customHeight="1">
      <c r="A262" s="1027" t="s">
        <v>107</v>
      </c>
      <c r="B262" s="1026" t="s">
        <v>1187</v>
      </c>
      <c r="C262" s="1021">
        <v>3080</v>
      </c>
      <c r="D262" s="1022">
        <v>430</v>
      </c>
    </row>
    <row r="263" spans="1:4" ht="12.75" customHeight="1">
      <c r="A263" s="1027" t="s">
        <v>108</v>
      </c>
      <c r="B263" s="1026" t="s">
        <v>1187</v>
      </c>
      <c r="C263" s="1021">
        <v>1000</v>
      </c>
      <c r="D263" s="1022">
        <v>500</v>
      </c>
    </row>
    <row r="264" spans="1:4" ht="12.75" customHeight="1">
      <c r="A264" s="1027" t="s">
        <v>109</v>
      </c>
      <c r="B264" s="1026" t="s">
        <v>1187</v>
      </c>
      <c r="C264" s="1021">
        <v>1000</v>
      </c>
      <c r="D264" s="1022">
        <v>0</v>
      </c>
    </row>
    <row r="265" spans="1:4" ht="12.75" customHeight="1">
      <c r="A265" s="1027" t="s">
        <v>110</v>
      </c>
      <c r="B265" s="1026" t="s">
        <v>1187</v>
      </c>
      <c r="C265" s="1021">
        <v>4090</v>
      </c>
      <c r="D265" s="1022">
        <v>520</v>
      </c>
    </row>
    <row r="266" spans="1:4" ht="12.75" customHeight="1">
      <c r="A266" s="1027" t="s">
        <v>111</v>
      </c>
      <c r="B266" s="1026" t="s">
        <v>1187</v>
      </c>
      <c r="C266" s="1021">
        <v>5000</v>
      </c>
      <c r="D266" s="1022">
        <v>0</v>
      </c>
    </row>
    <row r="267" spans="1:4" ht="12.75" customHeight="1">
      <c r="A267" s="1043" t="s">
        <v>1097</v>
      </c>
      <c r="B267" s="1026" t="s">
        <v>1187</v>
      </c>
      <c r="C267" s="1044">
        <v>3564</v>
      </c>
      <c r="D267" s="1022">
        <v>1782</v>
      </c>
    </row>
    <row r="268" spans="1:4" ht="12.75" customHeight="1">
      <c r="A268" s="1043" t="s">
        <v>1098</v>
      </c>
      <c r="B268" s="1026" t="s">
        <v>1187</v>
      </c>
      <c r="C268" s="1044">
        <v>4390</v>
      </c>
      <c r="D268" s="1022">
        <v>0</v>
      </c>
    </row>
    <row r="269" spans="1:4" ht="12.75" customHeight="1">
      <c r="A269" s="1043" t="s">
        <v>112</v>
      </c>
      <c r="B269" s="1026" t="s">
        <v>1187</v>
      </c>
      <c r="C269" s="1044">
        <v>1660</v>
      </c>
      <c r="D269" s="1022">
        <v>830</v>
      </c>
    </row>
    <row r="270" spans="1:4" ht="12.75" customHeight="1">
      <c r="A270" s="1043" t="s">
        <v>113</v>
      </c>
      <c r="B270" s="1026" t="s">
        <v>1187</v>
      </c>
      <c r="C270" s="1044">
        <v>2000</v>
      </c>
      <c r="D270" s="1022">
        <v>1000</v>
      </c>
    </row>
    <row r="271" spans="1:4" ht="12.75" customHeight="1">
      <c r="A271" s="1043" t="s">
        <v>114</v>
      </c>
      <c r="B271" s="1026" t="s">
        <v>1187</v>
      </c>
      <c r="C271" s="1044">
        <v>1000</v>
      </c>
      <c r="D271" s="1022">
        <v>500</v>
      </c>
    </row>
    <row r="272" spans="1:4" ht="12.75" customHeight="1">
      <c r="A272" s="1043" t="s">
        <v>115</v>
      </c>
      <c r="B272" s="1026" t="s">
        <v>1187</v>
      </c>
      <c r="C272" s="1044">
        <v>630</v>
      </c>
      <c r="D272" s="1022">
        <v>630</v>
      </c>
    </row>
    <row r="273" spans="1:4" ht="12.75" customHeight="1">
      <c r="A273" s="1043" t="s">
        <v>116</v>
      </c>
      <c r="B273" s="1026" t="s">
        <v>1187</v>
      </c>
      <c r="C273" s="1044">
        <v>3600</v>
      </c>
      <c r="D273" s="1022">
        <v>0</v>
      </c>
    </row>
    <row r="274" spans="1:4" ht="12.75" customHeight="1">
      <c r="A274" s="1043" t="s">
        <v>117</v>
      </c>
      <c r="B274" s="1026" t="s">
        <v>1187</v>
      </c>
      <c r="C274" s="1044">
        <v>7236</v>
      </c>
      <c r="D274" s="1022">
        <v>4500</v>
      </c>
    </row>
    <row r="275" spans="1:4" ht="12.75" customHeight="1">
      <c r="A275" s="1027" t="s">
        <v>118</v>
      </c>
      <c r="B275" s="1026" t="s">
        <v>1187</v>
      </c>
      <c r="C275" s="1021">
        <v>2250</v>
      </c>
      <c r="D275" s="1022">
        <v>375</v>
      </c>
    </row>
    <row r="276" spans="1:4" ht="12.75" customHeight="1">
      <c r="A276" s="1027" t="s">
        <v>1099</v>
      </c>
      <c r="B276" s="1026" t="s">
        <v>1187</v>
      </c>
      <c r="C276" s="1021">
        <v>1500</v>
      </c>
      <c r="D276" s="1022">
        <v>750</v>
      </c>
    </row>
    <row r="277" spans="1:4" ht="12.75" customHeight="1">
      <c r="A277" s="1027" t="s">
        <v>1100</v>
      </c>
      <c r="B277" s="1026" t="s">
        <v>1187</v>
      </c>
      <c r="C277" s="1021">
        <v>67602</v>
      </c>
      <c r="D277" s="1022">
        <v>35316</v>
      </c>
    </row>
    <row r="278" spans="1:4" ht="12.75" customHeight="1">
      <c r="A278" s="1027" t="s">
        <v>119</v>
      </c>
      <c r="B278" s="1026" t="s">
        <v>1187</v>
      </c>
      <c r="C278" s="1021">
        <v>7360</v>
      </c>
      <c r="D278" s="1022">
        <v>0</v>
      </c>
    </row>
    <row r="279" spans="1:4" ht="12.75" customHeight="1">
      <c r="A279" s="1027" t="s">
        <v>120</v>
      </c>
      <c r="B279" s="1026" t="s">
        <v>1187</v>
      </c>
      <c r="C279" s="1021">
        <v>750</v>
      </c>
      <c r="D279" s="1022">
        <v>0</v>
      </c>
    </row>
    <row r="280" spans="1:4" ht="12.75" customHeight="1">
      <c r="A280" s="1027" t="s">
        <v>121</v>
      </c>
      <c r="B280" s="1026" t="s">
        <v>1187</v>
      </c>
      <c r="C280" s="1021">
        <v>1500</v>
      </c>
      <c r="D280" s="1022">
        <v>0</v>
      </c>
    </row>
    <row r="281" spans="1:4" ht="12.75" customHeight="1">
      <c r="A281" s="1027" t="s">
        <v>122</v>
      </c>
      <c r="B281" s="1026" t="s">
        <v>1187</v>
      </c>
      <c r="C281" s="1021">
        <v>2041</v>
      </c>
      <c r="D281" s="1022">
        <v>1174</v>
      </c>
    </row>
    <row r="282" spans="1:4" ht="12.75" customHeight="1">
      <c r="A282" s="1027" t="s">
        <v>1074</v>
      </c>
      <c r="B282" s="1026" t="s">
        <v>1187</v>
      </c>
      <c r="C282" s="1021">
        <v>2300</v>
      </c>
      <c r="D282" s="1022">
        <v>0</v>
      </c>
    </row>
    <row r="283" spans="1:4" ht="12.75" customHeight="1">
      <c r="A283" s="1027" t="s">
        <v>123</v>
      </c>
      <c r="B283" s="1026" t="s">
        <v>1187</v>
      </c>
      <c r="C283" s="1021">
        <v>5200</v>
      </c>
      <c r="D283" s="1022">
        <v>0</v>
      </c>
    </row>
    <row r="284" spans="1:4" ht="12.75" customHeight="1">
      <c r="A284" s="1027" t="s">
        <v>124</v>
      </c>
      <c r="B284" s="1026" t="s">
        <v>1187</v>
      </c>
      <c r="C284" s="1021">
        <v>1500</v>
      </c>
      <c r="D284" s="1022">
        <v>0</v>
      </c>
    </row>
    <row r="285" spans="1:4" ht="12.75" customHeight="1">
      <c r="A285" s="1027" t="s">
        <v>125</v>
      </c>
      <c r="B285" s="1026" t="s">
        <v>1187</v>
      </c>
      <c r="C285" s="1021">
        <v>32000</v>
      </c>
      <c r="D285" s="1022">
        <v>8000</v>
      </c>
    </row>
    <row r="286" spans="1:4" ht="12.75" customHeight="1">
      <c r="A286" s="1027" t="s">
        <v>126</v>
      </c>
      <c r="B286" s="1026" t="s">
        <v>1187</v>
      </c>
      <c r="C286" s="1021">
        <v>3000</v>
      </c>
      <c r="D286" s="1022">
        <v>1500</v>
      </c>
    </row>
    <row r="287" spans="1:4" ht="12.75" customHeight="1">
      <c r="A287" s="1027" t="s">
        <v>127</v>
      </c>
      <c r="B287" s="1026" t="s">
        <v>1187</v>
      </c>
      <c r="C287" s="1021">
        <v>4500</v>
      </c>
      <c r="D287" s="1022">
        <v>0</v>
      </c>
    </row>
    <row r="288" spans="1:4" ht="12.75" customHeight="1">
      <c r="A288" s="1027" t="s">
        <v>128</v>
      </c>
      <c r="B288" s="1026" t="s">
        <v>1187</v>
      </c>
      <c r="C288" s="1021">
        <v>1998</v>
      </c>
      <c r="D288" s="1022">
        <v>333</v>
      </c>
    </row>
    <row r="289" spans="1:4" ht="12.75" customHeight="1">
      <c r="A289" s="1027" t="s">
        <v>129</v>
      </c>
      <c r="B289" s="1026" t="s">
        <v>1187</v>
      </c>
      <c r="C289" s="1021">
        <v>780</v>
      </c>
      <c r="D289" s="1022">
        <v>130</v>
      </c>
    </row>
    <row r="290" spans="1:4" ht="12.75" customHeight="1">
      <c r="A290" s="1043" t="s">
        <v>130</v>
      </c>
      <c r="B290" s="1026" t="s">
        <v>1187</v>
      </c>
      <c r="C290" s="1044">
        <v>1800</v>
      </c>
      <c r="D290" s="1022">
        <v>300</v>
      </c>
    </row>
    <row r="291" spans="1:4" ht="12.75" customHeight="1">
      <c r="A291" s="1027" t="s">
        <v>131</v>
      </c>
      <c r="B291" s="1026" t="s">
        <v>1187</v>
      </c>
      <c r="C291" s="1021">
        <v>27210</v>
      </c>
      <c r="D291" s="1022">
        <v>7170</v>
      </c>
    </row>
    <row r="292" spans="1:4" ht="12.75" customHeight="1">
      <c r="A292" s="1043" t="s">
        <v>132</v>
      </c>
      <c r="B292" s="1026" t="s">
        <v>1187</v>
      </c>
      <c r="C292" s="1044">
        <v>8604</v>
      </c>
      <c r="D292" s="1022">
        <v>1234</v>
      </c>
    </row>
    <row r="293" spans="1:4" ht="12.75" customHeight="1">
      <c r="A293" s="1027" t="s">
        <v>1101</v>
      </c>
      <c r="B293" s="1026" t="s">
        <v>1187</v>
      </c>
      <c r="C293" s="1021">
        <v>4066</v>
      </c>
      <c r="D293" s="1022">
        <v>1566</v>
      </c>
    </row>
    <row r="294" spans="1:4" ht="12.75" customHeight="1">
      <c r="A294" s="1027" t="s">
        <v>133</v>
      </c>
      <c r="B294" s="1026" t="s">
        <v>1187</v>
      </c>
      <c r="C294" s="1021">
        <v>2000</v>
      </c>
      <c r="D294" s="1022">
        <v>1000</v>
      </c>
    </row>
    <row r="295" spans="1:4" ht="12.75" customHeight="1">
      <c r="A295" s="1027" t="s">
        <v>134</v>
      </c>
      <c r="B295" s="1026" t="s">
        <v>1187</v>
      </c>
      <c r="C295" s="1021">
        <v>3270</v>
      </c>
      <c r="D295" s="1022">
        <v>1635</v>
      </c>
    </row>
    <row r="296" spans="1:4" ht="12.75" customHeight="1">
      <c r="A296" s="1027" t="s">
        <v>135</v>
      </c>
      <c r="B296" s="1026" t="s">
        <v>1187</v>
      </c>
      <c r="C296" s="1021">
        <v>1642</v>
      </c>
      <c r="D296" s="1022">
        <v>821</v>
      </c>
    </row>
    <row r="297" spans="1:4" ht="12.75" customHeight="1">
      <c r="A297" s="1043" t="s">
        <v>136</v>
      </c>
      <c r="B297" s="1026" t="s">
        <v>1187</v>
      </c>
      <c r="C297" s="1044">
        <v>4380</v>
      </c>
      <c r="D297" s="1022">
        <v>0</v>
      </c>
    </row>
    <row r="298" spans="1:4" ht="12.75" customHeight="1">
      <c r="A298" s="1043" t="s">
        <v>137</v>
      </c>
      <c r="B298" s="1026" t="s">
        <v>1187</v>
      </c>
      <c r="C298" s="1044">
        <v>1500</v>
      </c>
      <c r="D298" s="1022">
        <v>0</v>
      </c>
    </row>
    <row r="299" spans="1:4" ht="12.75" customHeight="1">
      <c r="A299" s="1043" t="s">
        <v>1102</v>
      </c>
      <c r="B299" s="1026" t="s">
        <v>1187</v>
      </c>
      <c r="C299" s="1044">
        <v>4227</v>
      </c>
      <c r="D299" s="1022">
        <v>2535</v>
      </c>
    </row>
    <row r="300" spans="1:4" ht="12.75" customHeight="1">
      <c r="A300" s="1027" t="s">
        <v>138</v>
      </c>
      <c r="B300" s="1026" t="s">
        <v>1187</v>
      </c>
      <c r="C300" s="1021">
        <v>3147</v>
      </c>
      <c r="D300" s="1022">
        <v>611</v>
      </c>
    </row>
    <row r="301" spans="1:4" ht="12.75" customHeight="1">
      <c r="A301" s="1027" t="s">
        <v>139</v>
      </c>
      <c r="B301" s="1026" t="s">
        <v>1187</v>
      </c>
      <c r="C301" s="1021">
        <v>2600</v>
      </c>
      <c r="D301" s="1022">
        <v>1300</v>
      </c>
    </row>
    <row r="302" spans="1:4" ht="12.75" customHeight="1">
      <c r="A302" s="1027" t="s">
        <v>140</v>
      </c>
      <c r="B302" s="1026" t="s">
        <v>1187</v>
      </c>
      <c r="C302" s="1021">
        <v>2840</v>
      </c>
      <c r="D302" s="1022">
        <v>0</v>
      </c>
    </row>
    <row r="303" spans="1:4" ht="12.75" customHeight="1">
      <c r="A303" s="1027" t="s">
        <v>141</v>
      </c>
      <c r="B303" s="1026" t="s">
        <v>1187</v>
      </c>
      <c r="C303" s="1021">
        <v>3000</v>
      </c>
      <c r="D303" s="1022">
        <v>1500</v>
      </c>
    </row>
    <row r="304" spans="1:4" ht="12.75" customHeight="1">
      <c r="A304" s="1043" t="s">
        <v>1103</v>
      </c>
      <c r="B304" s="1026" t="s">
        <v>1187</v>
      </c>
      <c r="C304" s="1044">
        <v>630</v>
      </c>
      <c r="D304" s="1022">
        <v>105</v>
      </c>
    </row>
    <row r="305" spans="1:4" ht="12.75" customHeight="1">
      <c r="A305" s="1043" t="s">
        <v>1075</v>
      </c>
      <c r="B305" s="1026" t="s">
        <v>1187</v>
      </c>
      <c r="C305" s="1044">
        <v>1296</v>
      </c>
      <c r="D305" s="1022">
        <v>0</v>
      </c>
    </row>
    <row r="306" spans="1:4" ht="12.75" customHeight="1">
      <c r="A306" s="1043" t="s">
        <v>142</v>
      </c>
      <c r="B306" s="1026" t="s">
        <v>1187</v>
      </c>
      <c r="C306" s="1044">
        <v>3999</v>
      </c>
      <c r="D306" s="1022">
        <v>0</v>
      </c>
    </row>
    <row r="307" spans="1:4" ht="12.75" customHeight="1">
      <c r="A307" s="1043" t="s">
        <v>143</v>
      </c>
      <c r="B307" s="1026" t="s">
        <v>1187</v>
      </c>
      <c r="C307" s="1044">
        <v>5022</v>
      </c>
      <c r="D307" s="1022">
        <v>837</v>
      </c>
    </row>
    <row r="308" spans="1:4" ht="12.75" customHeight="1">
      <c r="A308" s="1043" t="s">
        <v>55</v>
      </c>
      <c r="B308" s="1026" t="s">
        <v>1187</v>
      </c>
      <c r="C308" s="1044">
        <v>2650</v>
      </c>
      <c r="D308" s="1022">
        <v>825</v>
      </c>
    </row>
    <row r="309" spans="1:4" ht="12.75" customHeight="1">
      <c r="A309" s="1043" t="s">
        <v>144</v>
      </c>
      <c r="B309" s="1026" t="s">
        <v>1187</v>
      </c>
      <c r="C309" s="1044">
        <v>600</v>
      </c>
      <c r="D309" s="1022">
        <v>0</v>
      </c>
    </row>
    <row r="310" spans="1:4" ht="12.75" customHeight="1">
      <c r="A310" s="1043" t="s">
        <v>145</v>
      </c>
      <c r="B310" s="1026" t="s">
        <v>1187</v>
      </c>
      <c r="C310" s="1044">
        <v>2000</v>
      </c>
      <c r="D310" s="1022">
        <v>1000</v>
      </c>
    </row>
    <row r="311" spans="1:4" ht="12.75" customHeight="1">
      <c r="A311" s="1043" t="s">
        <v>146</v>
      </c>
      <c r="B311" s="1026" t="s">
        <v>1187</v>
      </c>
      <c r="C311" s="1044">
        <v>1200</v>
      </c>
      <c r="D311" s="1022">
        <v>600</v>
      </c>
    </row>
    <row r="312" spans="1:4" ht="12.75" customHeight="1">
      <c r="A312" s="1027" t="s">
        <v>147</v>
      </c>
      <c r="B312" s="1026" t="s">
        <v>1187</v>
      </c>
      <c r="C312" s="1021">
        <v>2040</v>
      </c>
      <c r="D312" s="1022">
        <v>0</v>
      </c>
    </row>
    <row r="313" spans="1:4" ht="12.75" customHeight="1">
      <c r="A313" s="1027" t="s">
        <v>148</v>
      </c>
      <c r="B313" s="1026" t="s">
        <v>1187</v>
      </c>
      <c r="C313" s="1021">
        <v>1500</v>
      </c>
      <c r="D313" s="1022">
        <v>750</v>
      </c>
    </row>
    <row r="314" spans="1:4" ht="12.75" customHeight="1">
      <c r="A314" s="1027" t="s">
        <v>149</v>
      </c>
      <c r="B314" s="1026" t="s">
        <v>1187</v>
      </c>
      <c r="C314" s="1021">
        <v>23272</v>
      </c>
      <c r="D314" s="1022">
        <v>0</v>
      </c>
    </row>
    <row r="315" spans="1:4" ht="12.75" customHeight="1">
      <c r="A315" s="1027" t="s">
        <v>150</v>
      </c>
      <c r="B315" s="1026" t="s">
        <v>1187</v>
      </c>
      <c r="C315" s="1021">
        <v>3650</v>
      </c>
      <c r="D315" s="1022">
        <v>2325</v>
      </c>
    </row>
    <row r="316" spans="1:4" ht="12.75" customHeight="1">
      <c r="A316" s="1027" t="s">
        <v>1076</v>
      </c>
      <c r="B316" s="1026" t="s">
        <v>1187</v>
      </c>
      <c r="C316" s="1021">
        <v>6200</v>
      </c>
      <c r="D316" s="1022">
        <v>1100</v>
      </c>
    </row>
    <row r="317" spans="1:4" ht="12.75" customHeight="1">
      <c r="A317" s="1027" t="s">
        <v>151</v>
      </c>
      <c r="B317" s="1026" t="s">
        <v>1187</v>
      </c>
      <c r="C317" s="1021">
        <v>578</v>
      </c>
      <c r="D317" s="1022">
        <v>287</v>
      </c>
    </row>
    <row r="318" spans="1:4" ht="12.75" customHeight="1">
      <c r="A318" s="1027" t="s">
        <v>152</v>
      </c>
      <c r="B318" s="1026" t="s">
        <v>1187</v>
      </c>
      <c r="C318" s="1021">
        <v>1200</v>
      </c>
      <c r="D318" s="1022">
        <v>0</v>
      </c>
    </row>
    <row r="319" spans="1:4" ht="12.75" customHeight="1">
      <c r="A319" s="1027" t="s">
        <v>153</v>
      </c>
      <c r="B319" s="1026" t="s">
        <v>1187</v>
      </c>
      <c r="C319" s="1021">
        <v>2624</v>
      </c>
      <c r="D319" s="1022">
        <v>1312</v>
      </c>
    </row>
    <row r="320" spans="1:4" ht="12.75" customHeight="1">
      <c r="A320" s="1027" t="s">
        <v>154</v>
      </c>
      <c r="B320" s="1026" t="s">
        <v>1187</v>
      </c>
      <c r="C320" s="1021">
        <v>4721</v>
      </c>
      <c r="D320" s="1022">
        <v>0</v>
      </c>
    </row>
    <row r="321" spans="1:4" ht="12.75" customHeight="1">
      <c r="A321" s="1027" t="s">
        <v>155</v>
      </c>
      <c r="B321" s="1026" t="s">
        <v>1187</v>
      </c>
      <c r="C321" s="1021">
        <v>3128</v>
      </c>
      <c r="D321" s="1022">
        <v>3128</v>
      </c>
    </row>
    <row r="322" spans="1:4" ht="12.75" customHeight="1">
      <c r="A322" s="1027" t="s">
        <v>156</v>
      </c>
      <c r="B322" s="1026" t="s">
        <v>1187</v>
      </c>
      <c r="C322" s="1021">
        <v>13858</v>
      </c>
      <c r="D322" s="1022">
        <v>7880</v>
      </c>
    </row>
    <row r="323" spans="1:4" ht="12.75" customHeight="1">
      <c r="A323" s="1027" t="s">
        <v>157</v>
      </c>
      <c r="B323" s="1026" t="s">
        <v>1187</v>
      </c>
      <c r="C323" s="1021">
        <v>12800</v>
      </c>
      <c r="D323" s="1022">
        <v>6400</v>
      </c>
    </row>
    <row r="324" spans="1:4" ht="12" customHeight="1">
      <c r="A324" s="1043" t="s">
        <v>158</v>
      </c>
      <c r="B324" s="1026" t="s">
        <v>1187</v>
      </c>
      <c r="C324" s="1044">
        <v>3500</v>
      </c>
      <c r="D324" s="1022">
        <v>0</v>
      </c>
    </row>
    <row r="325" spans="1:4" ht="12" customHeight="1">
      <c r="A325" s="1043" t="s">
        <v>159</v>
      </c>
      <c r="B325" s="1026" t="s">
        <v>1187</v>
      </c>
      <c r="C325" s="1044">
        <v>47050</v>
      </c>
      <c r="D325" s="1022">
        <v>15633</v>
      </c>
    </row>
    <row r="326" spans="1:4" ht="12" customHeight="1">
      <c r="A326" s="1043" t="s">
        <v>56</v>
      </c>
      <c r="B326" s="1026" t="s">
        <v>1187</v>
      </c>
      <c r="C326" s="1044">
        <v>2500</v>
      </c>
      <c r="D326" s="1022">
        <v>500</v>
      </c>
    </row>
    <row r="327" spans="1:4" ht="12" customHeight="1">
      <c r="A327" s="1043" t="s">
        <v>160</v>
      </c>
      <c r="B327" s="1026" t="s">
        <v>1187</v>
      </c>
      <c r="C327" s="1044">
        <v>8938</v>
      </c>
      <c r="D327" s="1022">
        <v>8938</v>
      </c>
    </row>
    <row r="328" spans="1:4" ht="12.75" customHeight="1">
      <c r="A328" s="1043" t="s">
        <v>161</v>
      </c>
      <c r="B328" s="1026" t="s">
        <v>1187</v>
      </c>
      <c r="C328" s="1044">
        <v>1500</v>
      </c>
      <c r="D328" s="1022">
        <v>0</v>
      </c>
    </row>
    <row r="329" spans="1:4" ht="12.75" customHeight="1">
      <c r="A329" s="1027" t="s">
        <v>162</v>
      </c>
      <c r="B329" s="1026" t="s">
        <v>1187</v>
      </c>
      <c r="C329" s="1021">
        <v>27366</v>
      </c>
      <c r="D329" s="1022">
        <v>0</v>
      </c>
    </row>
    <row r="330" spans="1:4" ht="12.75" customHeight="1">
      <c r="A330" s="1043" t="s">
        <v>163</v>
      </c>
      <c r="B330" s="1026" t="s">
        <v>1187</v>
      </c>
      <c r="C330" s="1044">
        <v>2500</v>
      </c>
      <c r="D330" s="1022">
        <v>0</v>
      </c>
    </row>
    <row r="331" spans="1:4" ht="12.75" customHeight="1">
      <c r="A331" s="1043" t="s">
        <v>1108</v>
      </c>
      <c r="B331" s="1026" t="s">
        <v>1187</v>
      </c>
      <c r="C331" s="1044">
        <v>2250</v>
      </c>
      <c r="D331" s="1022">
        <v>1125</v>
      </c>
    </row>
    <row r="332" spans="1:4" ht="12.75" customHeight="1">
      <c r="A332" s="1027" t="s">
        <v>164</v>
      </c>
      <c r="B332" s="1026" t="s">
        <v>1187</v>
      </c>
      <c r="C332" s="1021">
        <v>21000</v>
      </c>
      <c r="D332" s="1022">
        <v>0</v>
      </c>
    </row>
    <row r="333" spans="1:4" ht="12.75" customHeight="1">
      <c r="A333" s="1027" t="s">
        <v>165</v>
      </c>
      <c r="B333" s="1026" t="s">
        <v>1187</v>
      </c>
      <c r="C333" s="1021">
        <v>400</v>
      </c>
      <c r="D333" s="1022">
        <v>0</v>
      </c>
    </row>
    <row r="334" spans="1:4" ht="12.75" customHeight="1">
      <c r="A334" s="1027" t="s">
        <v>1109</v>
      </c>
      <c r="B334" s="1026" t="s">
        <v>1187</v>
      </c>
      <c r="C334" s="1021">
        <v>920</v>
      </c>
      <c r="D334" s="1022">
        <v>0</v>
      </c>
    </row>
    <row r="335" spans="1:4" ht="12.75" customHeight="1">
      <c r="A335" s="1043" t="s">
        <v>166</v>
      </c>
      <c r="B335" s="1026" t="s">
        <v>1187</v>
      </c>
      <c r="C335" s="1044">
        <v>2250</v>
      </c>
      <c r="D335" s="1022">
        <v>0</v>
      </c>
    </row>
    <row r="336" spans="1:4" ht="12.75" customHeight="1">
      <c r="A336" s="1043" t="s">
        <v>167</v>
      </c>
      <c r="B336" s="1026" t="s">
        <v>1187</v>
      </c>
      <c r="C336" s="1044">
        <v>968</v>
      </c>
      <c r="D336" s="1022">
        <v>484</v>
      </c>
    </row>
    <row r="337" spans="1:4" ht="12.75" customHeight="1">
      <c r="A337" s="1027" t="s">
        <v>168</v>
      </c>
      <c r="B337" s="1026" t="s">
        <v>1187</v>
      </c>
      <c r="C337" s="1021">
        <v>900</v>
      </c>
      <c r="D337" s="1022">
        <v>0</v>
      </c>
    </row>
    <row r="338" spans="1:4" ht="12.75" customHeight="1">
      <c r="A338" s="1027" t="s">
        <v>169</v>
      </c>
      <c r="B338" s="1026" t="s">
        <v>1187</v>
      </c>
      <c r="C338" s="1021">
        <v>7200</v>
      </c>
      <c r="D338" s="1022">
        <v>1200</v>
      </c>
    </row>
    <row r="339" spans="1:4" ht="12.75" customHeight="1">
      <c r="A339" s="1027" t="s">
        <v>170</v>
      </c>
      <c r="B339" s="1026" t="s">
        <v>1187</v>
      </c>
      <c r="C339" s="1021">
        <v>841</v>
      </c>
      <c r="D339" s="1022">
        <v>500</v>
      </c>
    </row>
    <row r="340" spans="1:4" ht="12.75" customHeight="1">
      <c r="A340" s="1027" t="s">
        <v>59</v>
      </c>
      <c r="B340" s="1026" t="s">
        <v>1187</v>
      </c>
      <c r="C340" s="1021">
        <v>1528</v>
      </c>
      <c r="D340" s="1022">
        <v>764</v>
      </c>
    </row>
    <row r="341" spans="1:4" ht="12.75" customHeight="1">
      <c r="A341" s="1027" t="s">
        <v>1111</v>
      </c>
      <c r="B341" s="1026" t="s">
        <v>1187</v>
      </c>
      <c r="C341" s="1021">
        <v>16450</v>
      </c>
      <c r="D341" s="1022">
        <v>5000</v>
      </c>
    </row>
    <row r="342" spans="1:4" ht="12.75" customHeight="1">
      <c r="A342" s="1027" t="s">
        <v>1113</v>
      </c>
      <c r="B342" s="1026" t="s">
        <v>1187</v>
      </c>
      <c r="C342" s="1021">
        <v>1428</v>
      </c>
      <c r="D342" s="1022">
        <v>714</v>
      </c>
    </row>
    <row r="343" spans="1:4" ht="12.75" customHeight="1">
      <c r="A343" s="1027" t="s">
        <v>171</v>
      </c>
      <c r="B343" s="1026" t="s">
        <v>1187</v>
      </c>
      <c r="C343" s="1021">
        <v>16000</v>
      </c>
      <c r="D343" s="1022">
        <v>3000</v>
      </c>
    </row>
    <row r="344" spans="1:4" ht="12.75" customHeight="1">
      <c r="A344" s="1043" t="s">
        <v>172</v>
      </c>
      <c r="B344" s="1026" t="s">
        <v>1187</v>
      </c>
      <c r="C344" s="1044">
        <v>106900</v>
      </c>
      <c r="D344" s="1022">
        <v>29950</v>
      </c>
    </row>
    <row r="345" spans="1:4" ht="12.75" customHeight="1">
      <c r="A345" s="1043" t="s">
        <v>173</v>
      </c>
      <c r="B345" s="1026" t="s">
        <v>1187</v>
      </c>
      <c r="C345" s="1044">
        <v>26543</v>
      </c>
      <c r="D345" s="1022">
        <v>0</v>
      </c>
    </row>
    <row r="346" spans="1:4" ht="12.75" customHeight="1">
      <c r="A346" s="1043" t="s">
        <v>174</v>
      </c>
      <c r="B346" s="1026" t="s">
        <v>1187</v>
      </c>
      <c r="C346" s="1044">
        <v>17500</v>
      </c>
      <c r="D346" s="1022">
        <v>0</v>
      </c>
    </row>
    <row r="347" spans="1:4" ht="12.75" customHeight="1">
      <c r="A347" s="1043" t="s">
        <v>175</v>
      </c>
      <c r="B347" s="1026" t="s">
        <v>1187</v>
      </c>
      <c r="C347" s="1044">
        <v>84000</v>
      </c>
      <c r="D347" s="1022">
        <v>0</v>
      </c>
    </row>
    <row r="348" spans="1:4" ht="12.75" customHeight="1">
      <c r="A348" s="1043" t="s">
        <v>176</v>
      </c>
      <c r="B348" s="1026" t="s">
        <v>1187</v>
      </c>
      <c r="C348" s="1044">
        <v>5534</v>
      </c>
      <c r="D348" s="1022">
        <v>2767</v>
      </c>
    </row>
    <row r="349" spans="1:4" ht="12.75" customHeight="1">
      <c r="A349" s="1043" t="s">
        <v>177</v>
      </c>
      <c r="B349" s="1026" t="s">
        <v>1187</v>
      </c>
      <c r="C349" s="1044">
        <v>3000</v>
      </c>
      <c r="D349" s="1022">
        <v>1500</v>
      </c>
    </row>
    <row r="350" spans="1:4" ht="12.75" customHeight="1">
      <c r="A350" s="1043" t="s">
        <v>1114</v>
      </c>
      <c r="B350" s="1026" t="s">
        <v>1187</v>
      </c>
      <c r="C350" s="1044">
        <v>750</v>
      </c>
      <c r="D350" s="1022">
        <v>0</v>
      </c>
    </row>
    <row r="351" spans="1:4" ht="12.75" customHeight="1">
      <c r="A351" s="1043" t="s">
        <v>178</v>
      </c>
      <c r="B351" s="1026" t="s">
        <v>1187</v>
      </c>
      <c r="C351" s="1044">
        <v>3350</v>
      </c>
      <c r="D351" s="1022">
        <v>3000</v>
      </c>
    </row>
    <row r="352" spans="1:4" ht="12.75" customHeight="1">
      <c r="A352" s="1043" t="s">
        <v>179</v>
      </c>
      <c r="B352" s="1026" t="s">
        <v>1187</v>
      </c>
      <c r="C352" s="1044">
        <v>650000</v>
      </c>
      <c r="D352" s="1022">
        <v>0</v>
      </c>
    </row>
    <row r="353" spans="1:4" ht="12.75" customHeight="1">
      <c r="A353" s="1043" t="s">
        <v>1116</v>
      </c>
      <c r="B353" s="1026" t="s">
        <v>1187</v>
      </c>
      <c r="C353" s="1044">
        <v>376</v>
      </c>
      <c r="D353" s="1022">
        <v>0</v>
      </c>
    </row>
    <row r="354" spans="1:4" ht="12.75" customHeight="1">
      <c r="A354" s="1027" t="s">
        <v>180</v>
      </c>
      <c r="B354" s="1026" t="s">
        <v>1187</v>
      </c>
      <c r="C354" s="1021">
        <v>2322</v>
      </c>
      <c r="D354" s="1022">
        <v>774</v>
      </c>
    </row>
    <row r="355" spans="1:4" ht="12.75" customHeight="1">
      <c r="A355" s="1027" t="s">
        <v>181</v>
      </c>
      <c r="B355" s="1026" t="s">
        <v>1187</v>
      </c>
      <c r="C355" s="1021">
        <v>9920</v>
      </c>
      <c r="D355" s="1022">
        <v>2820</v>
      </c>
    </row>
    <row r="356" spans="1:4" ht="12.75" customHeight="1">
      <c r="A356" s="1043" t="s">
        <v>61</v>
      </c>
      <c r="B356" s="1026" t="s">
        <v>1187</v>
      </c>
      <c r="C356" s="1044">
        <v>11700</v>
      </c>
      <c r="D356" s="1022">
        <v>3100</v>
      </c>
    </row>
    <row r="357" spans="1:4" ht="12.75" customHeight="1">
      <c r="A357" s="1027" t="s">
        <v>182</v>
      </c>
      <c r="B357" s="1026" t="s">
        <v>1187</v>
      </c>
      <c r="C357" s="1021">
        <v>2228</v>
      </c>
      <c r="D357" s="1022">
        <v>0</v>
      </c>
    </row>
    <row r="358" spans="1:4" ht="12.75" customHeight="1">
      <c r="A358" s="1027" t="s">
        <v>1077</v>
      </c>
      <c r="B358" s="1026" t="s">
        <v>1187</v>
      </c>
      <c r="C358" s="1021">
        <v>17750</v>
      </c>
      <c r="D358" s="1022">
        <v>0</v>
      </c>
    </row>
    <row r="359" spans="1:4" ht="12.75" customHeight="1">
      <c r="A359" s="1027" t="s">
        <v>183</v>
      </c>
      <c r="B359" s="1026" t="s">
        <v>1187</v>
      </c>
      <c r="C359" s="1021">
        <v>20141</v>
      </c>
      <c r="D359" s="1022">
        <v>0</v>
      </c>
    </row>
    <row r="360" spans="1:4" ht="12.75" customHeight="1">
      <c r="A360" s="1027" t="s">
        <v>184</v>
      </c>
      <c r="B360" s="1026" t="s">
        <v>1187</v>
      </c>
      <c r="C360" s="1021">
        <v>1740</v>
      </c>
      <c r="D360" s="1022">
        <v>870</v>
      </c>
    </row>
    <row r="361" spans="1:4" ht="12.75" customHeight="1">
      <c r="A361" s="1027" t="s">
        <v>185</v>
      </c>
      <c r="B361" s="1026" t="s">
        <v>1187</v>
      </c>
      <c r="C361" s="1021">
        <v>800</v>
      </c>
      <c r="D361" s="1022">
        <v>0</v>
      </c>
    </row>
    <row r="362" spans="1:4" ht="12.75" customHeight="1">
      <c r="A362" s="1027" t="s">
        <v>35</v>
      </c>
      <c r="B362" s="1026" t="s">
        <v>1187</v>
      </c>
      <c r="C362" s="1021">
        <v>1000</v>
      </c>
      <c r="D362" s="1022">
        <v>500</v>
      </c>
    </row>
    <row r="363" spans="1:4" ht="12.75" customHeight="1">
      <c r="A363" s="1027" t="s">
        <v>186</v>
      </c>
      <c r="B363" s="1026" t="s">
        <v>1187</v>
      </c>
      <c r="C363" s="1021">
        <v>1010</v>
      </c>
      <c r="D363" s="1022">
        <v>505</v>
      </c>
    </row>
    <row r="364" spans="1:4" ht="12.75" customHeight="1">
      <c r="A364" s="1027" t="s">
        <v>187</v>
      </c>
      <c r="B364" s="1026" t="s">
        <v>1187</v>
      </c>
      <c r="C364" s="1021">
        <v>32300</v>
      </c>
      <c r="D364" s="1022">
        <v>3500</v>
      </c>
    </row>
    <row r="365" spans="1:4" ht="12.75" customHeight="1">
      <c r="A365" s="1027" t="s">
        <v>188</v>
      </c>
      <c r="B365" s="1026" t="s">
        <v>1187</v>
      </c>
      <c r="C365" s="1021">
        <v>700</v>
      </c>
      <c r="D365" s="1022">
        <v>0</v>
      </c>
    </row>
    <row r="366" spans="1:4" ht="12.75" customHeight="1">
      <c r="A366" s="1027" t="s">
        <v>189</v>
      </c>
      <c r="B366" s="1026" t="s">
        <v>1187</v>
      </c>
      <c r="C366" s="1021">
        <v>13000</v>
      </c>
      <c r="D366" s="1022">
        <v>6500</v>
      </c>
    </row>
    <row r="367" spans="1:4" ht="12.75" customHeight="1">
      <c r="A367" s="1043" t="s">
        <v>190</v>
      </c>
      <c r="B367" s="1026" t="s">
        <v>1187</v>
      </c>
      <c r="C367" s="1044">
        <v>3000</v>
      </c>
      <c r="D367" s="1022">
        <v>500</v>
      </c>
    </row>
    <row r="368" spans="1:4" ht="12.75" customHeight="1">
      <c r="A368" s="1027" t="s">
        <v>191</v>
      </c>
      <c r="B368" s="1026" t="s">
        <v>1187</v>
      </c>
      <c r="C368" s="1021">
        <v>750</v>
      </c>
      <c r="D368" s="1022">
        <v>0</v>
      </c>
    </row>
    <row r="369" spans="1:4" ht="12.75" customHeight="1">
      <c r="A369" s="1027" t="s">
        <v>1117</v>
      </c>
      <c r="B369" s="1026" t="s">
        <v>1187</v>
      </c>
      <c r="C369" s="1021">
        <v>17800</v>
      </c>
      <c r="D369" s="1022">
        <v>8900</v>
      </c>
    </row>
    <row r="370" spans="1:4" ht="12.75" customHeight="1">
      <c r="A370" s="1043" t="s">
        <v>192</v>
      </c>
      <c r="B370" s="1026" t="s">
        <v>1187</v>
      </c>
      <c r="C370" s="1044">
        <v>1800</v>
      </c>
      <c r="D370" s="1022">
        <v>300</v>
      </c>
    </row>
    <row r="371" spans="1:4" ht="12.75" customHeight="1">
      <c r="A371" s="1043" t="s">
        <v>193</v>
      </c>
      <c r="B371" s="1026" t="s">
        <v>1187</v>
      </c>
      <c r="C371" s="1044">
        <v>2000</v>
      </c>
      <c r="D371" s="1022">
        <v>0</v>
      </c>
    </row>
    <row r="372" spans="1:4" ht="12.75" customHeight="1">
      <c r="A372" s="1043" t="s">
        <v>194</v>
      </c>
      <c r="B372" s="1026" t="s">
        <v>1187</v>
      </c>
      <c r="C372" s="1044">
        <v>20050</v>
      </c>
      <c r="D372" s="1022">
        <v>10025</v>
      </c>
    </row>
    <row r="373" spans="1:4" ht="12.75" customHeight="1">
      <c r="A373" s="1027" t="s">
        <v>1118</v>
      </c>
      <c r="B373" s="1026" t="s">
        <v>1187</v>
      </c>
      <c r="C373" s="1021">
        <v>4955</v>
      </c>
      <c r="D373" s="1022">
        <v>375</v>
      </c>
    </row>
    <row r="374" spans="1:4" ht="12.75" customHeight="1">
      <c r="A374" s="1027" t="s">
        <v>195</v>
      </c>
      <c r="B374" s="1026" t="s">
        <v>1187</v>
      </c>
      <c r="C374" s="1021">
        <v>16598</v>
      </c>
      <c r="D374" s="1022">
        <v>0</v>
      </c>
    </row>
    <row r="375" spans="1:4" ht="12.75" customHeight="1">
      <c r="A375" s="1027" t="s">
        <v>1078</v>
      </c>
      <c r="B375" s="1026" t="s">
        <v>1187</v>
      </c>
      <c r="C375" s="1021">
        <v>11500</v>
      </c>
      <c r="D375" s="1022">
        <v>0</v>
      </c>
    </row>
    <row r="376" spans="1:4" ht="12.75" customHeight="1">
      <c r="A376" s="1043" t="s">
        <v>196</v>
      </c>
      <c r="B376" s="1026" t="s">
        <v>1187</v>
      </c>
      <c r="C376" s="1044">
        <v>4000</v>
      </c>
      <c r="D376" s="1022">
        <v>0</v>
      </c>
    </row>
    <row r="377" spans="1:4" ht="12.75" customHeight="1">
      <c r="A377" s="1043" t="s">
        <v>197</v>
      </c>
      <c r="B377" s="1026" t="s">
        <v>1187</v>
      </c>
      <c r="C377" s="1044">
        <v>20434</v>
      </c>
      <c r="D377" s="1022">
        <v>0</v>
      </c>
    </row>
    <row r="378" spans="1:4" ht="12.75" customHeight="1">
      <c r="A378" s="1043" t="s">
        <v>198</v>
      </c>
      <c r="B378" s="1026" t="s">
        <v>1187</v>
      </c>
      <c r="C378" s="1044">
        <v>500</v>
      </c>
      <c r="D378" s="1022">
        <v>0</v>
      </c>
    </row>
    <row r="379" spans="1:7" ht="12.75" customHeight="1">
      <c r="A379" s="1043" t="s">
        <v>199</v>
      </c>
      <c r="B379" s="1026" t="s">
        <v>1187</v>
      </c>
      <c r="C379" s="1044">
        <v>2700</v>
      </c>
      <c r="D379" s="1022">
        <v>0</v>
      </c>
      <c r="E379" s="201"/>
      <c r="F379" s="201"/>
      <c r="G379" s="201"/>
    </row>
    <row r="380" spans="1:4" ht="12.75" customHeight="1">
      <c r="A380" s="1027" t="s">
        <v>1120</v>
      </c>
      <c r="B380" s="1026" t="s">
        <v>1187</v>
      </c>
      <c r="C380" s="1021">
        <v>7420</v>
      </c>
      <c r="D380" s="1022">
        <v>1120</v>
      </c>
    </row>
    <row r="381" spans="1:4" ht="12.75" customHeight="1">
      <c r="A381" s="1027" t="s">
        <v>200</v>
      </c>
      <c r="B381" s="1026" t="s">
        <v>1187</v>
      </c>
      <c r="C381" s="1021">
        <v>1080</v>
      </c>
      <c r="D381" s="1022">
        <v>1080</v>
      </c>
    </row>
    <row r="382" spans="1:4" ht="12.75" customHeight="1">
      <c r="A382" s="1027" t="s">
        <v>201</v>
      </c>
      <c r="B382" s="1026" t="s">
        <v>1187</v>
      </c>
      <c r="C382" s="1021">
        <v>910</v>
      </c>
      <c r="D382" s="1022">
        <v>0</v>
      </c>
    </row>
    <row r="383" spans="1:4" ht="12.75" customHeight="1">
      <c r="A383" s="1027" t="s">
        <v>202</v>
      </c>
      <c r="B383" s="1026" t="s">
        <v>1187</v>
      </c>
      <c r="C383" s="1021">
        <v>2320</v>
      </c>
      <c r="D383" s="1022">
        <v>0</v>
      </c>
    </row>
    <row r="384" spans="1:4" ht="12.75" customHeight="1">
      <c r="A384" s="1027" t="s">
        <v>203</v>
      </c>
      <c r="B384" s="1026" t="s">
        <v>1187</v>
      </c>
      <c r="C384" s="1021">
        <v>2000</v>
      </c>
      <c r="D384" s="1022">
        <v>0</v>
      </c>
    </row>
    <row r="385" spans="1:4" ht="12.75" customHeight="1">
      <c r="A385" s="1027" t="s">
        <v>204</v>
      </c>
      <c r="B385" s="1026" t="s">
        <v>1187</v>
      </c>
      <c r="C385" s="1021">
        <v>578</v>
      </c>
      <c r="D385" s="1022">
        <v>0</v>
      </c>
    </row>
    <row r="386" spans="1:4" ht="12.75" customHeight="1">
      <c r="A386" s="1027" t="s">
        <v>205</v>
      </c>
      <c r="B386" s="1026" t="s">
        <v>1187</v>
      </c>
      <c r="C386" s="1021">
        <v>8825</v>
      </c>
      <c r="D386" s="1022">
        <v>4215</v>
      </c>
    </row>
    <row r="387" spans="1:4" ht="12.75" customHeight="1">
      <c r="A387" s="1027" t="s">
        <v>206</v>
      </c>
      <c r="B387" s="1026" t="s">
        <v>1187</v>
      </c>
      <c r="C387" s="1021">
        <v>4950</v>
      </c>
      <c r="D387" s="1022">
        <v>1250</v>
      </c>
    </row>
    <row r="388" spans="1:4" ht="12.75" customHeight="1">
      <c r="A388" s="1027" t="s">
        <v>207</v>
      </c>
      <c r="B388" s="1026" t="s">
        <v>1187</v>
      </c>
      <c r="C388" s="1021">
        <v>6518</v>
      </c>
      <c r="D388" s="1022">
        <v>853</v>
      </c>
    </row>
    <row r="389" spans="1:4" ht="12.75" customHeight="1">
      <c r="A389" s="1027" t="s">
        <v>208</v>
      </c>
      <c r="B389" s="1026" t="s">
        <v>1187</v>
      </c>
      <c r="C389" s="1021">
        <v>340</v>
      </c>
      <c r="D389" s="1022">
        <v>0</v>
      </c>
    </row>
    <row r="390" spans="1:4" ht="12.75" customHeight="1">
      <c r="A390" s="1027" t="s">
        <v>209</v>
      </c>
      <c r="B390" s="1026" t="s">
        <v>1187</v>
      </c>
      <c r="C390" s="1021">
        <v>1300</v>
      </c>
      <c r="D390" s="1022">
        <v>650</v>
      </c>
    </row>
    <row r="391" spans="1:4" ht="12.75" customHeight="1">
      <c r="A391" s="1027" t="s">
        <v>1079</v>
      </c>
      <c r="B391" s="1026" t="s">
        <v>1187</v>
      </c>
      <c r="C391" s="1021">
        <v>6862</v>
      </c>
      <c r="D391" s="1022">
        <v>0</v>
      </c>
    </row>
    <row r="392" spans="1:4" ht="12.75" customHeight="1">
      <c r="A392" s="1027" t="s">
        <v>210</v>
      </c>
      <c r="B392" s="1026" t="s">
        <v>1187</v>
      </c>
      <c r="C392" s="1021">
        <v>2486</v>
      </c>
      <c r="D392" s="1022">
        <v>0</v>
      </c>
    </row>
    <row r="393" spans="1:4" ht="12.75" customHeight="1">
      <c r="A393" s="1027" t="s">
        <v>211</v>
      </c>
      <c r="B393" s="1026" t="s">
        <v>1187</v>
      </c>
      <c r="C393" s="1021">
        <v>2000</v>
      </c>
      <c r="D393" s="1022">
        <v>1000</v>
      </c>
    </row>
    <row r="394" spans="1:4" ht="12.75" customHeight="1">
      <c r="A394" s="1027" t="s">
        <v>212</v>
      </c>
      <c r="B394" s="1026" t="s">
        <v>1187</v>
      </c>
      <c r="C394" s="1021">
        <v>1500</v>
      </c>
      <c r="D394" s="1022">
        <v>0</v>
      </c>
    </row>
    <row r="395" spans="1:4" ht="12.75" customHeight="1">
      <c r="A395" s="1027" t="s">
        <v>1121</v>
      </c>
      <c r="B395" s="1026" t="s">
        <v>1187</v>
      </c>
      <c r="C395" s="1021">
        <v>29792</v>
      </c>
      <c r="D395" s="1022">
        <v>0</v>
      </c>
    </row>
    <row r="396" spans="1:4" ht="12.75" customHeight="1">
      <c r="A396" s="1027" t="s">
        <v>62</v>
      </c>
      <c r="B396" s="1026" t="s">
        <v>1187</v>
      </c>
      <c r="C396" s="1021">
        <v>5554</v>
      </c>
      <c r="D396" s="1022">
        <v>2777</v>
      </c>
    </row>
    <row r="397" spans="1:4" ht="12.75" customHeight="1">
      <c r="A397" s="1027" t="s">
        <v>213</v>
      </c>
      <c r="B397" s="1026" t="s">
        <v>1187</v>
      </c>
      <c r="C397" s="1021">
        <v>92427</v>
      </c>
      <c r="D397" s="1022">
        <v>52427</v>
      </c>
    </row>
    <row r="398" spans="1:4" ht="12" customHeight="1">
      <c r="A398" s="1027" t="s">
        <v>214</v>
      </c>
      <c r="B398" s="1026" t="s">
        <v>1187</v>
      </c>
      <c r="C398" s="1021">
        <v>15660</v>
      </c>
      <c r="D398" s="1022">
        <v>2610</v>
      </c>
    </row>
    <row r="399" spans="1:4" ht="12.75" customHeight="1">
      <c r="A399" s="1043" t="s">
        <v>215</v>
      </c>
      <c r="B399" s="1026" t="s">
        <v>1187</v>
      </c>
      <c r="C399" s="1044">
        <v>1500</v>
      </c>
      <c r="D399" s="1022">
        <v>250</v>
      </c>
    </row>
    <row r="400" spans="1:4" ht="12.75" customHeight="1">
      <c r="A400" s="1043" t="s">
        <v>216</v>
      </c>
      <c r="B400" s="1026" t="s">
        <v>1187</v>
      </c>
      <c r="C400" s="1044">
        <v>4200</v>
      </c>
      <c r="D400" s="1022">
        <v>0</v>
      </c>
    </row>
    <row r="401" spans="1:4" ht="12.75" customHeight="1">
      <c r="A401" s="1043" t="s">
        <v>217</v>
      </c>
      <c r="B401" s="1026" t="s">
        <v>1187</v>
      </c>
      <c r="C401" s="1044">
        <v>7200</v>
      </c>
      <c r="D401" s="1022">
        <v>0</v>
      </c>
    </row>
    <row r="402" spans="1:4" ht="12.75" customHeight="1">
      <c r="A402" s="1027" t="s">
        <v>1122</v>
      </c>
      <c r="B402" s="1026" t="s">
        <v>1187</v>
      </c>
      <c r="C402" s="1021">
        <v>76130</v>
      </c>
      <c r="D402" s="1022">
        <v>20705</v>
      </c>
    </row>
    <row r="403" spans="1:4" ht="12.75" customHeight="1">
      <c r="A403" s="1027" t="s">
        <v>218</v>
      </c>
      <c r="B403" s="1026" t="s">
        <v>1187</v>
      </c>
      <c r="C403" s="1021">
        <v>24000</v>
      </c>
      <c r="D403" s="1022">
        <v>12000</v>
      </c>
    </row>
    <row r="404" spans="1:4" ht="12.75" customHeight="1">
      <c r="A404" s="1027" t="s">
        <v>63</v>
      </c>
      <c r="B404" s="1026" t="s">
        <v>1187</v>
      </c>
      <c r="C404" s="1021">
        <v>300</v>
      </c>
      <c r="D404" s="1022">
        <v>0</v>
      </c>
    </row>
    <row r="405" spans="1:4" ht="12.75" customHeight="1">
      <c r="A405" s="1027" t="s">
        <v>219</v>
      </c>
      <c r="B405" s="1026" t="s">
        <v>1187</v>
      </c>
      <c r="C405" s="1021">
        <v>63500</v>
      </c>
      <c r="D405" s="1022">
        <v>0</v>
      </c>
    </row>
    <row r="406" spans="1:4" ht="12.75" customHeight="1">
      <c r="A406" s="1027" t="s">
        <v>1125</v>
      </c>
      <c r="B406" s="1026" t="s">
        <v>1187</v>
      </c>
      <c r="C406" s="1021">
        <v>7480</v>
      </c>
      <c r="D406" s="1022">
        <v>0</v>
      </c>
    </row>
    <row r="407" spans="1:4" ht="12.75" customHeight="1">
      <c r="A407" s="1027" t="s">
        <v>220</v>
      </c>
      <c r="B407" s="1026" t="s">
        <v>1187</v>
      </c>
      <c r="C407" s="1021">
        <v>4750</v>
      </c>
      <c r="D407" s="1022">
        <v>1125</v>
      </c>
    </row>
    <row r="408" spans="1:4" ht="12.75" customHeight="1">
      <c r="A408" s="1027" t="s">
        <v>1126</v>
      </c>
      <c r="B408" s="1026" t="s">
        <v>1187</v>
      </c>
      <c r="C408" s="1021">
        <v>2600</v>
      </c>
      <c r="D408" s="1022">
        <v>1300</v>
      </c>
    </row>
    <row r="409" spans="1:4" ht="12.75" customHeight="1">
      <c r="A409" s="1027" t="s">
        <v>221</v>
      </c>
      <c r="B409" s="1026" t="s">
        <v>1187</v>
      </c>
      <c r="C409" s="1021">
        <v>6600</v>
      </c>
      <c r="D409" s="1022">
        <v>3300</v>
      </c>
    </row>
    <row r="410" spans="1:4" ht="12.75" customHeight="1">
      <c r="A410" s="1027" t="s">
        <v>222</v>
      </c>
      <c r="B410" s="1026" t="s">
        <v>1187</v>
      </c>
      <c r="C410" s="1021">
        <v>4500</v>
      </c>
      <c r="D410" s="1022">
        <v>0</v>
      </c>
    </row>
    <row r="411" spans="1:4" ht="12.75" customHeight="1">
      <c r="A411" s="1027" t="s">
        <v>223</v>
      </c>
      <c r="B411" s="1026" t="s">
        <v>1187</v>
      </c>
      <c r="C411" s="1021">
        <v>3000</v>
      </c>
      <c r="D411" s="1022">
        <v>1500</v>
      </c>
    </row>
    <row r="412" spans="1:4" ht="12.75" customHeight="1">
      <c r="A412" s="1043" t="s">
        <v>224</v>
      </c>
      <c r="B412" s="1026" t="s">
        <v>1187</v>
      </c>
      <c r="C412" s="1044">
        <v>600</v>
      </c>
      <c r="D412" s="1022">
        <v>0</v>
      </c>
    </row>
    <row r="413" spans="1:4" ht="12.75" customHeight="1">
      <c r="A413" s="1027" t="s">
        <v>225</v>
      </c>
      <c r="B413" s="1026" t="s">
        <v>1187</v>
      </c>
      <c r="C413" s="1021">
        <v>11600</v>
      </c>
      <c r="D413" s="1022">
        <v>0</v>
      </c>
    </row>
    <row r="414" spans="1:4" ht="12.75" customHeight="1">
      <c r="A414" s="1027" t="s">
        <v>1127</v>
      </c>
      <c r="B414" s="1026" t="s">
        <v>1187</v>
      </c>
      <c r="C414" s="1021">
        <v>3800</v>
      </c>
      <c r="D414" s="1022">
        <v>900</v>
      </c>
    </row>
    <row r="415" spans="1:4" ht="12.75" customHeight="1">
      <c r="A415" s="1027" t="s">
        <v>226</v>
      </c>
      <c r="B415" s="1026" t="s">
        <v>1187</v>
      </c>
      <c r="C415" s="1021">
        <v>14528</v>
      </c>
      <c r="D415" s="1022">
        <v>0</v>
      </c>
    </row>
    <row r="416" spans="1:4" ht="12.75" customHeight="1">
      <c r="A416" s="1027" t="s">
        <v>227</v>
      </c>
      <c r="B416" s="1026" t="s">
        <v>1187</v>
      </c>
      <c r="C416" s="1021">
        <v>3000</v>
      </c>
      <c r="D416" s="1022">
        <v>1500</v>
      </c>
    </row>
    <row r="417" spans="1:4" ht="12.75" customHeight="1">
      <c r="A417" s="1043" t="s">
        <v>228</v>
      </c>
      <c r="B417" s="1026" t="s">
        <v>1187</v>
      </c>
      <c r="C417" s="1044">
        <v>3600</v>
      </c>
      <c r="D417" s="1022">
        <v>600</v>
      </c>
    </row>
    <row r="418" spans="1:4" ht="12.75" customHeight="1">
      <c r="A418" s="1027" t="s">
        <v>229</v>
      </c>
      <c r="B418" s="1026" t="s">
        <v>1187</v>
      </c>
      <c r="C418" s="1021">
        <v>3000</v>
      </c>
      <c r="D418" s="1022">
        <v>0</v>
      </c>
    </row>
    <row r="419" spans="1:4" ht="12.75" customHeight="1">
      <c r="A419" s="1027" t="s">
        <v>1080</v>
      </c>
      <c r="B419" s="1026" t="s">
        <v>1187</v>
      </c>
      <c r="C419" s="1021">
        <v>4500</v>
      </c>
      <c r="D419" s="1022">
        <v>2250</v>
      </c>
    </row>
    <row r="420" spans="1:4" ht="12.75" customHeight="1">
      <c r="A420" s="1027" t="s">
        <v>230</v>
      </c>
      <c r="B420" s="1026" t="s">
        <v>1187</v>
      </c>
      <c r="C420" s="1021">
        <v>750</v>
      </c>
      <c r="D420" s="1022">
        <v>125</v>
      </c>
    </row>
    <row r="421" spans="1:4" ht="12.75" customHeight="1">
      <c r="A421" s="1027" t="s">
        <v>36</v>
      </c>
      <c r="B421" s="1026" t="s">
        <v>1187</v>
      </c>
      <c r="C421" s="1021">
        <v>4200</v>
      </c>
      <c r="D421" s="1022">
        <v>0</v>
      </c>
    </row>
    <row r="422" spans="1:4" ht="12.75" customHeight="1">
      <c r="A422" s="1027" t="s">
        <v>231</v>
      </c>
      <c r="B422" s="1026" t="s">
        <v>1187</v>
      </c>
      <c r="C422" s="1021">
        <v>3982</v>
      </c>
      <c r="D422" s="1022">
        <v>1000</v>
      </c>
    </row>
    <row r="423" spans="1:4" ht="12.75" customHeight="1">
      <c r="A423" s="1027" t="s">
        <v>232</v>
      </c>
      <c r="B423" s="1026" t="s">
        <v>1187</v>
      </c>
      <c r="C423" s="1021">
        <v>23000</v>
      </c>
      <c r="D423" s="1022">
        <v>0</v>
      </c>
    </row>
    <row r="424" spans="1:4" ht="12.75" customHeight="1">
      <c r="A424" s="1027" t="s">
        <v>233</v>
      </c>
      <c r="B424" s="1026" t="s">
        <v>1187</v>
      </c>
      <c r="C424" s="1021">
        <v>9400</v>
      </c>
      <c r="D424" s="1022">
        <v>0</v>
      </c>
    </row>
    <row r="425" spans="1:4" ht="12.75" customHeight="1">
      <c r="A425" s="1027" t="s">
        <v>1081</v>
      </c>
      <c r="B425" s="1026" t="s">
        <v>1187</v>
      </c>
      <c r="C425" s="1021">
        <v>800</v>
      </c>
      <c r="D425" s="1022">
        <v>400</v>
      </c>
    </row>
    <row r="426" spans="1:4" ht="12.75" customHeight="1">
      <c r="A426" s="1027" t="s">
        <v>234</v>
      </c>
      <c r="B426" s="1026" t="s">
        <v>1187</v>
      </c>
      <c r="C426" s="1021">
        <v>832</v>
      </c>
      <c r="D426" s="1022">
        <v>0</v>
      </c>
    </row>
    <row r="427" spans="1:4" ht="12" customHeight="1">
      <c r="A427" s="1027" t="s">
        <v>235</v>
      </c>
      <c r="B427" s="1026" t="s">
        <v>1187</v>
      </c>
      <c r="C427" s="1021">
        <v>7350</v>
      </c>
      <c r="D427" s="1022">
        <v>0</v>
      </c>
    </row>
    <row r="428" spans="1:4" ht="12.75" customHeight="1">
      <c r="A428" s="1027" t="s">
        <v>236</v>
      </c>
      <c r="B428" s="1026" t="s">
        <v>1187</v>
      </c>
      <c r="C428" s="1021">
        <v>2074</v>
      </c>
      <c r="D428" s="1022">
        <v>692</v>
      </c>
    </row>
    <row r="429" spans="1:4" ht="12.75" customHeight="1">
      <c r="A429" s="1027" t="s">
        <v>237</v>
      </c>
      <c r="B429" s="1026" t="s">
        <v>1187</v>
      </c>
      <c r="C429" s="1021">
        <v>4020</v>
      </c>
      <c r="D429" s="1022">
        <v>670</v>
      </c>
    </row>
    <row r="430" spans="1:4" ht="12.75" customHeight="1">
      <c r="A430" s="1027" t="s">
        <v>238</v>
      </c>
      <c r="B430" s="1026" t="s">
        <v>1187</v>
      </c>
      <c r="C430" s="1021">
        <v>4000</v>
      </c>
      <c r="D430" s="1022">
        <v>4000</v>
      </c>
    </row>
    <row r="431" spans="1:4" ht="12.75" customHeight="1">
      <c r="A431" s="1043" t="s">
        <v>239</v>
      </c>
      <c r="B431" s="1026" t="s">
        <v>1187</v>
      </c>
      <c r="C431" s="1044">
        <v>4998</v>
      </c>
      <c r="D431" s="1022">
        <v>833</v>
      </c>
    </row>
    <row r="432" spans="1:4" ht="12.75" customHeight="1">
      <c r="A432" s="1043" t="s">
        <v>240</v>
      </c>
      <c r="B432" s="1026" t="s">
        <v>1187</v>
      </c>
      <c r="C432" s="1044">
        <v>1000</v>
      </c>
      <c r="D432" s="1022">
        <v>500</v>
      </c>
    </row>
    <row r="433" spans="1:4" ht="12.75" customHeight="1">
      <c r="A433" s="1043" t="s">
        <v>241</v>
      </c>
      <c r="B433" s="1026" t="s">
        <v>1187</v>
      </c>
      <c r="C433" s="1044">
        <v>1042</v>
      </c>
      <c r="D433" s="1022">
        <v>0</v>
      </c>
    </row>
    <row r="434" spans="1:4" ht="12.75" customHeight="1">
      <c r="A434" s="1043" t="s">
        <v>242</v>
      </c>
      <c r="B434" s="1026" t="s">
        <v>1187</v>
      </c>
      <c r="C434" s="1044">
        <v>2975</v>
      </c>
      <c r="D434" s="1022">
        <v>1125</v>
      </c>
    </row>
    <row r="435" spans="1:4" ht="12.75" customHeight="1">
      <c r="A435" s="1043" t="s">
        <v>243</v>
      </c>
      <c r="B435" s="1026" t="s">
        <v>1187</v>
      </c>
      <c r="C435" s="1044">
        <v>900</v>
      </c>
      <c r="D435" s="1022">
        <v>450</v>
      </c>
    </row>
    <row r="436" spans="1:4" ht="12.75" customHeight="1">
      <c r="A436" s="1043" t="s">
        <v>1059</v>
      </c>
      <c r="B436" s="1026" t="s">
        <v>1187</v>
      </c>
      <c r="C436" s="1044">
        <v>3614</v>
      </c>
      <c r="D436" s="1022">
        <v>3614</v>
      </c>
    </row>
    <row r="437" spans="1:4" ht="12" customHeight="1">
      <c r="A437" s="1043" t="s">
        <v>1082</v>
      </c>
      <c r="B437" s="1026" t="s">
        <v>1187</v>
      </c>
      <c r="C437" s="1044">
        <v>7276</v>
      </c>
      <c r="D437" s="1022">
        <v>0</v>
      </c>
    </row>
    <row r="438" spans="1:4" ht="12.75" customHeight="1">
      <c r="A438" s="1043" t="s">
        <v>244</v>
      </c>
      <c r="B438" s="1026" t="s">
        <v>1187</v>
      </c>
      <c r="C438" s="1044">
        <v>7300</v>
      </c>
      <c r="D438" s="1022">
        <v>3250</v>
      </c>
    </row>
    <row r="439" spans="1:4" ht="12.75" customHeight="1">
      <c r="A439" s="1043" t="s">
        <v>1131</v>
      </c>
      <c r="B439" s="1026" t="s">
        <v>1187</v>
      </c>
      <c r="C439" s="1044">
        <v>600</v>
      </c>
      <c r="D439" s="1022">
        <v>0</v>
      </c>
    </row>
    <row r="440" spans="1:4" ht="12.75" customHeight="1">
      <c r="A440" s="1043" t="s">
        <v>245</v>
      </c>
      <c r="B440" s="1026" t="s">
        <v>1187</v>
      </c>
      <c r="C440" s="1044">
        <v>810</v>
      </c>
      <c r="D440" s="1022">
        <v>405</v>
      </c>
    </row>
    <row r="441" spans="1:4" ht="12.75" customHeight="1">
      <c r="A441" s="1043" t="s">
        <v>246</v>
      </c>
      <c r="B441" s="1026" t="s">
        <v>1187</v>
      </c>
      <c r="C441" s="1044">
        <v>700</v>
      </c>
      <c r="D441" s="1022">
        <v>0</v>
      </c>
    </row>
    <row r="442" spans="1:4" ht="12.75" customHeight="1">
      <c r="A442" s="1043" t="s">
        <v>247</v>
      </c>
      <c r="B442" s="1026" t="s">
        <v>1187</v>
      </c>
      <c r="C442" s="1045">
        <v>6750</v>
      </c>
      <c r="D442" s="1022">
        <v>0</v>
      </c>
    </row>
    <row r="443" spans="1:4" ht="12.75" customHeight="1">
      <c r="A443" s="1027" t="s">
        <v>248</v>
      </c>
      <c r="B443" s="1026" t="s">
        <v>1187</v>
      </c>
      <c r="C443" s="1021">
        <v>8000</v>
      </c>
      <c r="D443" s="1022">
        <v>0</v>
      </c>
    </row>
    <row r="444" spans="1:5" ht="12.75" customHeight="1">
      <c r="A444" s="1027" t="s">
        <v>249</v>
      </c>
      <c r="B444" s="1026" t="s">
        <v>1187</v>
      </c>
      <c r="C444" s="1021">
        <v>92835</v>
      </c>
      <c r="D444" s="1022">
        <v>0</v>
      </c>
      <c r="E444" s="201"/>
    </row>
    <row r="445" spans="1:4" ht="12.75" customHeight="1">
      <c r="A445" s="1043" t="s">
        <v>250</v>
      </c>
      <c r="B445" s="1026" t="s">
        <v>1187</v>
      </c>
      <c r="C445" s="1044">
        <v>1500</v>
      </c>
      <c r="D445" s="1022">
        <v>0</v>
      </c>
    </row>
    <row r="446" spans="1:4" ht="12.75" customHeight="1">
      <c r="A446" s="1043" t="s">
        <v>251</v>
      </c>
      <c r="B446" s="1026" t="s">
        <v>1187</v>
      </c>
      <c r="C446" s="1044">
        <v>1900</v>
      </c>
      <c r="D446" s="1022">
        <v>550</v>
      </c>
    </row>
    <row r="447" spans="1:4" ht="12.75" customHeight="1">
      <c r="A447" s="1043" t="s">
        <v>37</v>
      </c>
      <c r="B447" s="1026" t="s">
        <v>1187</v>
      </c>
      <c r="C447" s="1044">
        <v>21611</v>
      </c>
      <c r="D447" s="1022">
        <v>0</v>
      </c>
    </row>
    <row r="448" spans="1:4" ht="12.75" customHeight="1">
      <c r="A448" s="1027" t="s">
        <v>252</v>
      </c>
      <c r="B448" s="1026" t="s">
        <v>1187</v>
      </c>
      <c r="C448" s="1021">
        <v>2770</v>
      </c>
      <c r="D448" s="1022">
        <v>750</v>
      </c>
    </row>
    <row r="449" spans="1:4" ht="12.75" customHeight="1">
      <c r="A449" s="1027" t="s">
        <v>253</v>
      </c>
      <c r="B449" s="1026" t="s">
        <v>1187</v>
      </c>
      <c r="C449" s="1021">
        <v>1000</v>
      </c>
      <c r="D449" s="1022">
        <v>1000</v>
      </c>
    </row>
    <row r="450" spans="1:4" ht="12.75" customHeight="1">
      <c r="A450" s="1027" t="s">
        <v>254</v>
      </c>
      <c r="B450" s="1026" t="s">
        <v>1187</v>
      </c>
      <c r="C450" s="1021">
        <v>3400</v>
      </c>
      <c r="D450" s="1022">
        <v>1700</v>
      </c>
    </row>
    <row r="451" spans="1:4" ht="12.75" customHeight="1">
      <c r="A451" s="1027" t="s">
        <v>255</v>
      </c>
      <c r="B451" s="1026" t="s">
        <v>1187</v>
      </c>
      <c r="C451" s="1021">
        <v>647</v>
      </c>
      <c r="D451" s="1022">
        <v>0</v>
      </c>
    </row>
    <row r="452" spans="1:4" ht="12.75" customHeight="1">
      <c r="A452" s="1027" t="s">
        <v>256</v>
      </c>
      <c r="B452" s="1026" t="s">
        <v>1187</v>
      </c>
      <c r="C452" s="1021">
        <v>4830</v>
      </c>
      <c r="D452" s="1022">
        <v>0</v>
      </c>
    </row>
    <row r="453" spans="1:4" ht="12.75" customHeight="1">
      <c r="A453" s="1043" t="s">
        <v>257</v>
      </c>
      <c r="B453" s="1026" t="s">
        <v>1187</v>
      </c>
      <c r="C453" s="1044">
        <v>2960</v>
      </c>
      <c r="D453" s="1022">
        <v>0</v>
      </c>
    </row>
    <row r="454" spans="1:4" ht="12.75" customHeight="1">
      <c r="A454" s="1043" t="s">
        <v>1134</v>
      </c>
      <c r="B454" s="1026" t="s">
        <v>1187</v>
      </c>
      <c r="C454" s="1044">
        <v>1950</v>
      </c>
      <c r="D454" s="1022">
        <v>0</v>
      </c>
    </row>
    <row r="455" spans="1:4" ht="12.75" customHeight="1">
      <c r="A455" s="1043" t="s">
        <v>258</v>
      </c>
      <c r="B455" s="1026" t="s">
        <v>1187</v>
      </c>
      <c r="C455" s="1044">
        <v>1374</v>
      </c>
      <c r="D455" s="1022">
        <v>458</v>
      </c>
    </row>
    <row r="456" spans="1:4" ht="12.75" customHeight="1">
      <c r="A456" s="1043" t="s">
        <v>259</v>
      </c>
      <c r="B456" s="1026" t="s">
        <v>1187</v>
      </c>
      <c r="C456" s="1044">
        <v>2000</v>
      </c>
      <c r="D456" s="1022">
        <v>1250</v>
      </c>
    </row>
    <row r="457" spans="1:4" ht="12.75" customHeight="1">
      <c r="A457" s="1043" t="s">
        <v>260</v>
      </c>
      <c r="B457" s="1026" t="s">
        <v>1187</v>
      </c>
      <c r="C457" s="1044">
        <v>1000</v>
      </c>
      <c r="D457" s="1022">
        <v>0</v>
      </c>
    </row>
    <row r="458" spans="1:4" ht="12.75" customHeight="1">
      <c r="A458" s="1027" t="s">
        <v>261</v>
      </c>
      <c r="B458" s="1026" t="s">
        <v>1187</v>
      </c>
      <c r="C458" s="1021">
        <v>2166</v>
      </c>
      <c r="D458" s="1022">
        <v>361</v>
      </c>
    </row>
    <row r="459" spans="1:4" ht="12.75" customHeight="1">
      <c r="A459" s="1027" t="s">
        <v>1084</v>
      </c>
      <c r="B459" s="1026" t="s">
        <v>1187</v>
      </c>
      <c r="C459" s="1021">
        <v>35300</v>
      </c>
      <c r="D459" s="1022">
        <v>14850</v>
      </c>
    </row>
    <row r="460" spans="1:4" ht="12.75" customHeight="1">
      <c r="A460" s="1027" t="s">
        <v>262</v>
      </c>
      <c r="B460" s="1026" t="s">
        <v>1187</v>
      </c>
      <c r="C460" s="1021">
        <v>18835</v>
      </c>
      <c r="D460" s="1022">
        <v>4250</v>
      </c>
    </row>
    <row r="461" spans="1:4" ht="12.75" customHeight="1">
      <c r="A461" s="1027" t="s">
        <v>263</v>
      </c>
      <c r="B461" s="1026" t="s">
        <v>1187</v>
      </c>
      <c r="C461" s="1021">
        <v>1272</v>
      </c>
      <c r="D461" s="1022">
        <v>636</v>
      </c>
    </row>
    <row r="462" spans="1:4" ht="12.75" customHeight="1">
      <c r="A462" s="1043" t="s">
        <v>264</v>
      </c>
      <c r="B462" s="1026" t="s">
        <v>1187</v>
      </c>
      <c r="C462" s="1044">
        <v>1000</v>
      </c>
      <c r="D462" s="1022">
        <v>0</v>
      </c>
    </row>
    <row r="463" spans="1:4" ht="12.75" customHeight="1">
      <c r="A463" s="1027" t="s">
        <v>68</v>
      </c>
      <c r="B463" s="1026" t="s">
        <v>1187</v>
      </c>
      <c r="C463" s="1021">
        <v>1500</v>
      </c>
      <c r="D463" s="1022">
        <v>250</v>
      </c>
    </row>
    <row r="464" spans="1:4" ht="12.75" customHeight="1">
      <c r="A464" s="1043" t="s">
        <v>1138</v>
      </c>
      <c r="B464" s="1026" t="s">
        <v>1187</v>
      </c>
      <c r="C464" s="1044">
        <v>2100</v>
      </c>
      <c r="D464" s="1022">
        <v>600</v>
      </c>
    </row>
    <row r="465" spans="1:4" ht="12.75" customHeight="1">
      <c r="A465" s="1043" t="s">
        <v>265</v>
      </c>
      <c r="B465" s="1026" t="s">
        <v>1187</v>
      </c>
      <c r="C465" s="1044">
        <v>3900</v>
      </c>
      <c r="D465" s="1022">
        <v>0</v>
      </c>
    </row>
    <row r="466" spans="1:4" ht="12.75" customHeight="1">
      <c r="A466" s="1027" t="s">
        <v>266</v>
      </c>
      <c r="B466" s="1026" t="s">
        <v>1187</v>
      </c>
      <c r="C466" s="1021">
        <v>19629</v>
      </c>
      <c r="D466" s="1022">
        <v>1161</v>
      </c>
    </row>
    <row r="467" spans="1:4" ht="12.75" customHeight="1">
      <c r="A467" s="1043" t="s">
        <v>267</v>
      </c>
      <c r="B467" s="1026" t="s">
        <v>1187</v>
      </c>
      <c r="C467" s="1044">
        <v>3000</v>
      </c>
      <c r="D467" s="1022">
        <v>0</v>
      </c>
    </row>
    <row r="468" spans="1:4" ht="12.75" customHeight="1">
      <c r="A468" s="1043" t="s">
        <v>268</v>
      </c>
      <c r="B468" s="1026" t="s">
        <v>1187</v>
      </c>
      <c r="C468" s="1044">
        <v>5000000</v>
      </c>
      <c r="D468" s="1022">
        <v>0</v>
      </c>
    </row>
    <row r="469" spans="1:4" ht="12.75" customHeight="1">
      <c r="A469" s="1043" t="s">
        <v>1140</v>
      </c>
      <c r="B469" s="1026" t="s">
        <v>1187</v>
      </c>
      <c r="C469" s="1044">
        <v>305000</v>
      </c>
      <c r="D469" s="1022">
        <v>0</v>
      </c>
    </row>
    <row r="470" spans="1:4" ht="12.75" customHeight="1">
      <c r="A470" s="1027" t="s">
        <v>269</v>
      </c>
      <c r="B470" s="1026" t="s">
        <v>1187</v>
      </c>
      <c r="C470" s="1021">
        <v>66781</v>
      </c>
      <c r="D470" s="1022">
        <v>14666</v>
      </c>
    </row>
    <row r="471" spans="1:4" ht="12.75" customHeight="1">
      <c r="A471" s="1027" t="s">
        <v>1139</v>
      </c>
      <c r="B471" s="1026" t="s">
        <v>1187</v>
      </c>
      <c r="C471" s="1021">
        <v>5600</v>
      </c>
      <c r="D471" s="1022">
        <v>1600</v>
      </c>
    </row>
    <row r="472" spans="1:4" ht="12.75" customHeight="1">
      <c r="A472" s="1027" t="s">
        <v>270</v>
      </c>
      <c r="B472" s="1026" t="s">
        <v>1187</v>
      </c>
      <c r="C472" s="1021">
        <v>1916</v>
      </c>
      <c r="D472" s="1022">
        <v>0</v>
      </c>
    </row>
    <row r="473" spans="1:4" ht="12.75" customHeight="1">
      <c r="A473" s="1027" t="s">
        <v>271</v>
      </c>
      <c r="B473" s="1026" t="s">
        <v>1187</v>
      </c>
      <c r="C473" s="1021">
        <v>4300</v>
      </c>
      <c r="D473" s="1022">
        <v>1000</v>
      </c>
    </row>
    <row r="474" spans="1:4" ht="12.75" customHeight="1">
      <c r="A474" s="1027" t="s">
        <v>272</v>
      </c>
      <c r="B474" s="1026" t="s">
        <v>1187</v>
      </c>
      <c r="C474" s="1021">
        <v>10560</v>
      </c>
      <c r="D474" s="1022">
        <v>0</v>
      </c>
    </row>
    <row r="475" spans="1:4" ht="12.75" customHeight="1">
      <c r="A475" s="1027" t="s">
        <v>273</v>
      </c>
      <c r="B475" s="1026" t="s">
        <v>1187</v>
      </c>
      <c r="C475" s="1021">
        <v>4357</v>
      </c>
      <c r="D475" s="1022">
        <v>4357</v>
      </c>
    </row>
    <row r="476" spans="1:4" ht="12.75" customHeight="1">
      <c r="A476" s="1027" t="s">
        <v>1142</v>
      </c>
      <c r="B476" s="1026" t="s">
        <v>1187</v>
      </c>
      <c r="C476" s="1021">
        <v>1752</v>
      </c>
      <c r="D476" s="1022">
        <v>876</v>
      </c>
    </row>
    <row r="477" spans="1:4" ht="12.75" customHeight="1">
      <c r="A477" s="1027" t="s">
        <v>274</v>
      </c>
      <c r="B477" s="1026" t="s">
        <v>1187</v>
      </c>
      <c r="C477" s="1021">
        <v>2628</v>
      </c>
      <c r="D477" s="1022">
        <v>0</v>
      </c>
    </row>
    <row r="478" spans="1:4" ht="12.75" customHeight="1">
      <c r="A478" s="1027" t="s">
        <v>275</v>
      </c>
      <c r="B478" s="1026" t="s">
        <v>1187</v>
      </c>
      <c r="C478" s="1021">
        <v>1770</v>
      </c>
      <c r="D478" s="1022">
        <v>295</v>
      </c>
    </row>
    <row r="479" spans="1:4" ht="12.75" customHeight="1">
      <c r="A479" s="1027" t="s">
        <v>276</v>
      </c>
      <c r="B479" s="1026" t="s">
        <v>1187</v>
      </c>
      <c r="C479" s="1021">
        <v>2000</v>
      </c>
      <c r="D479" s="1022">
        <v>1000</v>
      </c>
    </row>
    <row r="480" spans="1:4" ht="12.75" customHeight="1">
      <c r="A480" s="1027" t="s">
        <v>277</v>
      </c>
      <c r="B480" s="1026" t="s">
        <v>1187</v>
      </c>
      <c r="C480" s="1021">
        <v>4420</v>
      </c>
      <c r="D480" s="1022">
        <v>0</v>
      </c>
    </row>
    <row r="481" spans="1:4" ht="12.75" customHeight="1">
      <c r="A481" s="1027" t="s">
        <v>69</v>
      </c>
      <c r="B481" s="1026" t="s">
        <v>1187</v>
      </c>
      <c r="C481" s="1021">
        <v>16222</v>
      </c>
      <c r="D481" s="1022">
        <v>1255</v>
      </c>
    </row>
    <row r="482" spans="1:4" ht="12.75" customHeight="1">
      <c r="A482" s="1027" t="s">
        <v>278</v>
      </c>
      <c r="B482" s="1026" t="s">
        <v>1187</v>
      </c>
      <c r="C482" s="1021">
        <v>8411</v>
      </c>
      <c r="D482" s="1022">
        <v>0</v>
      </c>
    </row>
    <row r="483" spans="1:4" ht="12.75" customHeight="1">
      <c r="A483" s="1027" t="s">
        <v>279</v>
      </c>
      <c r="B483" s="1026" t="s">
        <v>1187</v>
      </c>
      <c r="C483" s="1021">
        <v>11600</v>
      </c>
      <c r="D483" s="1022">
        <v>0</v>
      </c>
    </row>
    <row r="484" spans="1:4" ht="12.75" customHeight="1">
      <c r="A484" s="1027" t="s">
        <v>280</v>
      </c>
      <c r="B484" s="1026" t="s">
        <v>1187</v>
      </c>
      <c r="C484" s="1021">
        <v>5756</v>
      </c>
      <c r="D484" s="1022">
        <v>2878</v>
      </c>
    </row>
    <row r="485" spans="1:4" ht="12.75" customHeight="1">
      <c r="A485" s="1027" t="s">
        <v>281</v>
      </c>
      <c r="B485" s="1026" t="s">
        <v>1187</v>
      </c>
      <c r="C485" s="1021">
        <v>4600</v>
      </c>
      <c r="D485" s="1022">
        <v>2300</v>
      </c>
    </row>
    <row r="486" spans="1:4" ht="12.75" customHeight="1">
      <c r="A486" s="1027" t="s">
        <v>282</v>
      </c>
      <c r="B486" s="1026" t="s">
        <v>1187</v>
      </c>
      <c r="C486" s="1021">
        <v>3780</v>
      </c>
      <c r="D486" s="1022">
        <v>0</v>
      </c>
    </row>
    <row r="487" spans="1:4" ht="12.75" customHeight="1">
      <c r="A487" s="1027" t="s">
        <v>1145</v>
      </c>
      <c r="B487" s="1026" t="s">
        <v>1187</v>
      </c>
      <c r="C487" s="1021">
        <v>27250</v>
      </c>
      <c r="D487" s="1022">
        <v>10750</v>
      </c>
    </row>
    <row r="488" spans="1:4" ht="12.75" customHeight="1">
      <c r="A488" s="1027" t="s">
        <v>1086</v>
      </c>
      <c r="B488" s="1026" t="s">
        <v>1187</v>
      </c>
      <c r="C488" s="1021">
        <v>45306</v>
      </c>
      <c r="D488" s="1022">
        <v>11426</v>
      </c>
    </row>
    <row r="489" spans="1:4" ht="12.75" customHeight="1">
      <c r="A489" s="1043" t="s">
        <v>283</v>
      </c>
      <c r="B489" s="1026" t="s">
        <v>1187</v>
      </c>
      <c r="C489" s="1044">
        <v>18130</v>
      </c>
      <c r="D489" s="1022">
        <v>7307</v>
      </c>
    </row>
    <row r="490" spans="1:4" ht="12.75" customHeight="1">
      <c r="A490" s="1043" t="s">
        <v>1144</v>
      </c>
      <c r="B490" s="1026" t="s">
        <v>1187</v>
      </c>
      <c r="C490" s="1044">
        <v>4000</v>
      </c>
      <c r="D490" s="1022">
        <v>0</v>
      </c>
    </row>
    <row r="491" spans="1:4" ht="12.75" customHeight="1">
      <c r="A491" s="1043" t="s">
        <v>284</v>
      </c>
      <c r="B491" s="1026" t="s">
        <v>1187</v>
      </c>
      <c r="C491" s="1044">
        <v>15374</v>
      </c>
      <c r="D491" s="1022">
        <v>0</v>
      </c>
    </row>
    <row r="492" spans="1:4" ht="12.75" customHeight="1">
      <c r="A492" s="1027" t="s">
        <v>285</v>
      </c>
      <c r="B492" s="1026" t="s">
        <v>1187</v>
      </c>
      <c r="C492" s="1021">
        <v>6000</v>
      </c>
      <c r="D492" s="1022">
        <v>1000</v>
      </c>
    </row>
    <row r="493" spans="1:4" ht="12.75" customHeight="1">
      <c r="A493" s="1027" t="s">
        <v>286</v>
      </c>
      <c r="B493" s="1026" t="s">
        <v>1187</v>
      </c>
      <c r="C493" s="1021">
        <v>1060</v>
      </c>
      <c r="D493" s="1022">
        <v>530</v>
      </c>
    </row>
    <row r="494" spans="1:4" ht="12.75" customHeight="1">
      <c r="A494" s="1043" t="s">
        <v>287</v>
      </c>
      <c r="B494" s="1026" t="s">
        <v>1187</v>
      </c>
      <c r="C494" s="1044">
        <v>700</v>
      </c>
      <c r="D494" s="1022">
        <v>0</v>
      </c>
    </row>
    <row r="495" spans="1:4" ht="12.75" customHeight="1">
      <c r="A495" s="1027" t="s">
        <v>288</v>
      </c>
      <c r="B495" s="1026" t="s">
        <v>1187</v>
      </c>
      <c r="C495" s="1021">
        <v>5464</v>
      </c>
      <c r="D495" s="1022">
        <v>0</v>
      </c>
    </row>
    <row r="496" spans="1:4" ht="12.75" customHeight="1">
      <c r="A496" s="1027" t="s">
        <v>289</v>
      </c>
      <c r="B496" s="1026" t="s">
        <v>1187</v>
      </c>
      <c r="C496" s="1021">
        <v>949</v>
      </c>
      <c r="D496" s="1022">
        <v>0</v>
      </c>
    </row>
    <row r="497" spans="1:4" ht="12.75" customHeight="1">
      <c r="A497" s="1027" t="s">
        <v>70</v>
      </c>
      <c r="B497" s="1026" t="s">
        <v>1187</v>
      </c>
      <c r="C497" s="1021">
        <v>1850</v>
      </c>
      <c r="D497" s="1022">
        <v>0</v>
      </c>
    </row>
    <row r="498" spans="1:4" ht="12.75" customHeight="1">
      <c r="A498" s="1027" t="s">
        <v>290</v>
      </c>
      <c r="B498" s="1026" t="s">
        <v>1187</v>
      </c>
      <c r="C498" s="1021">
        <v>5500</v>
      </c>
      <c r="D498" s="1022">
        <v>2750</v>
      </c>
    </row>
    <row r="499" spans="1:4" ht="12.75" customHeight="1">
      <c r="A499" s="1027" t="s">
        <v>291</v>
      </c>
      <c r="B499" s="1026" t="s">
        <v>1187</v>
      </c>
      <c r="C499" s="1021">
        <v>10500</v>
      </c>
      <c r="D499" s="1022">
        <v>10500</v>
      </c>
    </row>
    <row r="500" spans="1:4" ht="12.75" customHeight="1">
      <c r="A500" s="1027" t="s">
        <v>292</v>
      </c>
      <c r="B500" s="1026" t="s">
        <v>1187</v>
      </c>
      <c r="C500" s="1021">
        <v>42358</v>
      </c>
      <c r="D500" s="1022">
        <v>10000</v>
      </c>
    </row>
    <row r="501" spans="1:4" ht="12.75" customHeight="1">
      <c r="A501" s="1027" t="s">
        <v>293</v>
      </c>
      <c r="B501" s="1026" t="s">
        <v>1187</v>
      </c>
      <c r="C501" s="1021">
        <v>4104</v>
      </c>
      <c r="D501" s="1022">
        <v>1552</v>
      </c>
    </row>
    <row r="502" spans="1:4" ht="12.75" customHeight="1">
      <c r="A502" s="1027" t="s">
        <v>294</v>
      </c>
      <c r="B502" s="1026" t="s">
        <v>1187</v>
      </c>
      <c r="C502" s="1021">
        <v>1500</v>
      </c>
      <c r="D502" s="1022">
        <v>0</v>
      </c>
    </row>
    <row r="503" spans="1:4" ht="12.75" customHeight="1">
      <c r="A503" s="1027" t="s">
        <v>295</v>
      </c>
      <c r="B503" s="1026" t="s">
        <v>1187</v>
      </c>
      <c r="C503" s="1021">
        <v>744</v>
      </c>
      <c r="D503" s="1022">
        <v>0</v>
      </c>
    </row>
    <row r="504" spans="1:4" ht="12.75" customHeight="1">
      <c r="A504" s="1027" t="s">
        <v>296</v>
      </c>
      <c r="B504" s="1026" t="s">
        <v>1187</v>
      </c>
      <c r="C504" s="1021">
        <v>6000</v>
      </c>
      <c r="D504" s="1022">
        <v>1000</v>
      </c>
    </row>
    <row r="505" spans="1:4" ht="12.75" customHeight="1">
      <c r="A505" s="1043" t="s">
        <v>297</v>
      </c>
      <c r="B505" s="1026" t="s">
        <v>1187</v>
      </c>
      <c r="C505" s="1044">
        <v>10620</v>
      </c>
      <c r="D505" s="1022">
        <v>1770</v>
      </c>
    </row>
    <row r="506" spans="1:4" ht="12.75" customHeight="1">
      <c r="A506" s="1043" t="s">
        <v>298</v>
      </c>
      <c r="B506" s="1026" t="s">
        <v>1187</v>
      </c>
      <c r="C506" s="1044">
        <v>1054</v>
      </c>
      <c r="D506" s="1022">
        <v>527</v>
      </c>
    </row>
    <row r="507" spans="1:4" ht="12.75" customHeight="1">
      <c r="A507" s="1027" t="s">
        <v>299</v>
      </c>
      <c r="B507" s="1026" t="s">
        <v>1187</v>
      </c>
      <c r="C507" s="1021">
        <v>1968</v>
      </c>
      <c r="D507" s="1022">
        <v>0</v>
      </c>
    </row>
    <row r="508" spans="1:4" ht="12.75" customHeight="1">
      <c r="A508" s="1027" t="s">
        <v>1146</v>
      </c>
      <c r="B508" s="1026" t="s">
        <v>1187</v>
      </c>
      <c r="C508" s="1021">
        <v>2505</v>
      </c>
      <c r="D508" s="1022">
        <v>1505</v>
      </c>
    </row>
    <row r="509" spans="1:4" ht="12.75" customHeight="1">
      <c r="A509" s="1027" t="s">
        <v>1089</v>
      </c>
      <c r="B509" s="1026" t="s">
        <v>1187</v>
      </c>
      <c r="C509" s="1021">
        <v>11985</v>
      </c>
      <c r="D509" s="1022">
        <v>0</v>
      </c>
    </row>
    <row r="510" spans="1:4" ht="12.75" customHeight="1">
      <c r="A510" s="1027" t="s">
        <v>1147</v>
      </c>
      <c r="B510" s="1026" t="s">
        <v>1187</v>
      </c>
      <c r="C510" s="1021">
        <v>6060</v>
      </c>
      <c r="D510" s="1022">
        <v>1410</v>
      </c>
    </row>
    <row r="511" spans="1:4" ht="12.75" customHeight="1">
      <c r="A511" s="1027" t="s">
        <v>39</v>
      </c>
      <c r="B511" s="1026" t="s">
        <v>1187</v>
      </c>
      <c r="C511" s="1021">
        <v>4000</v>
      </c>
      <c r="D511" s="1022">
        <v>0</v>
      </c>
    </row>
    <row r="512" spans="1:4" ht="12.75" customHeight="1">
      <c r="A512" s="1027" t="s">
        <v>300</v>
      </c>
      <c r="B512" s="1026" t="s">
        <v>1187</v>
      </c>
      <c r="C512" s="1021">
        <v>2500</v>
      </c>
      <c r="D512" s="1022">
        <v>1250</v>
      </c>
    </row>
    <row r="513" spans="1:4" ht="12.75" customHeight="1">
      <c r="A513" s="1027" t="s">
        <v>301</v>
      </c>
      <c r="B513" s="1026" t="s">
        <v>1187</v>
      </c>
      <c r="C513" s="1021">
        <v>5100</v>
      </c>
      <c r="D513" s="1022">
        <v>850</v>
      </c>
    </row>
    <row r="514" spans="1:4" ht="12.75" customHeight="1">
      <c r="A514" s="1027" t="s">
        <v>302</v>
      </c>
      <c r="B514" s="1026" t="s">
        <v>1187</v>
      </c>
      <c r="C514" s="1021">
        <v>2100</v>
      </c>
      <c r="D514" s="1022">
        <v>1050</v>
      </c>
    </row>
    <row r="515" spans="1:4" ht="12.75" customHeight="1">
      <c r="A515" s="1027" t="s">
        <v>303</v>
      </c>
      <c r="B515" s="1026" t="s">
        <v>1187</v>
      </c>
      <c r="C515" s="1021">
        <v>1083</v>
      </c>
      <c r="D515" s="1022">
        <v>0</v>
      </c>
    </row>
    <row r="516" spans="1:4" ht="12.75" customHeight="1">
      <c r="A516" s="1027" t="s">
        <v>304</v>
      </c>
      <c r="B516" s="1026" t="s">
        <v>1187</v>
      </c>
      <c r="C516" s="1021">
        <v>3087</v>
      </c>
      <c r="D516" s="1022">
        <v>3087</v>
      </c>
    </row>
    <row r="517" spans="1:4" ht="12.75" customHeight="1">
      <c r="A517" s="1027" t="s">
        <v>305</v>
      </c>
      <c r="B517" s="1026" t="s">
        <v>1187</v>
      </c>
      <c r="C517" s="1021">
        <v>1660</v>
      </c>
      <c r="D517" s="1022">
        <v>830</v>
      </c>
    </row>
    <row r="518" spans="1:4" ht="12.75" customHeight="1">
      <c r="A518" s="1027" t="s">
        <v>306</v>
      </c>
      <c r="B518" s="1026" t="s">
        <v>1187</v>
      </c>
      <c r="C518" s="1021">
        <v>23830</v>
      </c>
      <c r="D518" s="1022">
        <v>23830</v>
      </c>
    </row>
    <row r="519" spans="1:4" ht="12.75" customHeight="1">
      <c r="A519" s="1027" t="s">
        <v>307</v>
      </c>
      <c r="B519" s="1026" t="s">
        <v>1187</v>
      </c>
      <c r="C519" s="1021">
        <v>300</v>
      </c>
      <c r="D519" s="1022">
        <v>300</v>
      </c>
    </row>
    <row r="520" spans="1:4" ht="12.75" customHeight="1">
      <c r="A520" s="1027" t="s">
        <v>308</v>
      </c>
      <c r="B520" s="1026" t="s">
        <v>1187</v>
      </c>
      <c r="C520" s="1021">
        <v>12894</v>
      </c>
      <c r="D520" s="1022">
        <v>3714</v>
      </c>
    </row>
    <row r="521" spans="1:4" ht="12.75" customHeight="1">
      <c r="A521" s="1027" t="s">
        <v>309</v>
      </c>
      <c r="B521" s="1026" t="s">
        <v>1187</v>
      </c>
      <c r="C521" s="1021">
        <v>1500</v>
      </c>
      <c r="D521" s="1022">
        <v>0</v>
      </c>
    </row>
    <row r="522" spans="1:4" ht="12.75" customHeight="1">
      <c r="A522" s="1027" t="s">
        <v>310</v>
      </c>
      <c r="B522" s="1026" t="s">
        <v>1187</v>
      </c>
      <c r="C522" s="1021">
        <v>1500</v>
      </c>
      <c r="D522" s="1022">
        <v>250</v>
      </c>
    </row>
    <row r="523" spans="1:4" ht="12.75" customHeight="1">
      <c r="A523" s="1027" t="s">
        <v>311</v>
      </c>
      <c r="B523" s="1026" t="s">
        <v>1187</v>
      </c>
      <c r="C523" s="1021">
        <v>1250</v>
      </c>
      <c r="D523" s="1022">
        <v>0</v>
      </c>
    </row>
    <row r="524" spans="1:4" ht="12.75" customHeight="1">
      <c r="A524" s="1043" t="s">
        <v>1151</v>
      </c>
      <c r="B524" s="1026" t="s">
        <v>1187</v>
      </c>
      <c r="C524" s="1044">
        <v>4650</v>
      </c>
      <c r="D524" s="1022">
        <v>775</v>
      </c>
    </row>
    <row r="525" spans="1:4" ht="12.75" customHeight="1">
      <c r="A525" s="1043" t="s">
        <v>312</v>
      </c>
      <c r="B525" s="1026" t="s">
        <v>1187</v>
      </c>
      <c r="C525" s="1044">
        <v>28245</v>
      </c>
      <c r="D525" s="1022">
        <v>1872</v>
      </c>
    </row>
    <row r="526" spans="1:4" ht="12.75" customHeight="1">
      <c r="A526" s="1046" t="s">
        <v>313</v>
      </c>
      <c r="B526" s="1026" t="s">
        <v>1187</v>
      </c>
      <c r="C526" s="1044">
        <v>7950</v>
      </c>
      <c r="D526" s="1022">
        <v>0</v>
      </c>
    </row>
    <row r="527" spans="1:4" ht="12.75" customHeight="1">
      <c r="A527" s="1043" t="s">
        <v>314</v>
      </c>
      <c r="B527" s="1026" t="s">
        <v>1187</v>
      </c>
      <c r="C527" s="1044">
        <v>2000</v>
      </c>
      <c r="D527" s="1022">
        <v>500</v>
      </c>
    </row>
    <row r="528" spans="1:4" ht="12.75" customHeight="1">
      <c r="A528" s="1027" t="s">
        <v>315</v>
      </c>
      <c r="B528" s="1026" t="s">
        <v>1187</v>
      </c>
      <c r="C528" s="1021">
        <v>2250</v>
      </c>
      <c r="D528" s="1022">
        <v>125</v>
      </c>
    </row>
    <row r="529" spans="1:4" ht="12.75" customHeight="1">
      <c r="A529" s="1027" t="s">
        <v>316</v>
      </c>
      <c r="B529" s="1026" t="s">
        <v>1187</v>
      </c>
      <c r="C529" s="1021">
        <v>41250</v>
      </c>
      <c r="D529" s="1022">
        <v>20625</v>
      </c>
    </row>
    <row r="530" spans="1:4" ht="12.75" customHeight="1">
      <c r="A530" s="1027" t="s">
        <v>317</v>
      </c>
      <c r="B530" s="1026" t="s">
        <v>1187</v>
      </c>
      <c r="C530" s="1021">
        <v>19302</v>
      </c>
      <c r="D530" s="1022">
        <v>3217</v>
      </c>
    </row>
    <row r="531" spans="1:4" ht="12.75" customHeight="1">
      <c r="A531" s="1027" t="s">
        <v>318</v>
      </c>
      <c r="B531" s="1026" t="s">
        <v>1187</v>
      </c>
      <c r="C531" s="1021">
        <v>1800</v>
      </c>
      <c r="D531" s="1022">
        <v>300</v>
      </c>
    </row>
    <row r="532" spans="1:4" ht="12.75" customHeight="1">
      <c r="A532" s="1027" t="s">
        <v>319</v>
      </c>
      <c r="B532" s="1026" t="s">
        <v>1187</v>
      </c>
      <c r="C532" s="1021">
        <v>3250</v>
      </c>
      <c r="D532" s="1022">
        <v>0</v>
      </c>
    </row>
    <row r="533" spans="1:4" ht="12.75" customHeight="1">
      <c r="A533" s="1027" t="s">
        <v>1153</v>
      </c>
      <c r="B533" s="1026" t="s">
        <v>1187</v>
      </c>
      <c r="C533" s="1021">
        <v>2000</v>
      </c>
      <c r="D533" s="1022">
        <v>1000</v>
      </c>
    </row>
    <row r="534" spans="1:4" ht="12.75" customHeight="1">
      <c r="A534" s="1027" t="s">
        <v>1155</v>
      </c>
      <c r="B534" s="1026" t="s">
        <v>1187</v>
      </c>
      <c r="C534" s="1021">
        <v>8104</v>
      </c>
      <c r="D534" s="1022">
        <v>1334</v>
      </c>
    </row>
    <row r="535" spans="1:4" ht="12.75" customHeight="1">
      <c r="A535" s="1027" t="s">
        <v>73</v>
      </c>
      <c r="B535" s="1026" t="s">
        <v>1187</v>
      </c>
      <c r="C535" s="1021">
        <v>19873</v>
      </c>
      <c r="D535" s="1022">
        <v>0</v>
      </c>
    </row>
    <row r="536" spans="1:4" ht="12.75" customHeight="1">
      <c r="A536" s="1043" t="s">
        <v>320</v>
      </c>
      <c r="B536" s="1026" t="s">
        <v>1187</v>
      </c>
      <c r="C536" s="1044">
        <v>17332</v>
      </c>
      <c r="D536" s="1022">
        <v>2222</v>
      </c>
    </row>
    <row r="537" spans="1:4" ht="12.75" customHeight="1">
      <c r="A537" s="1043" t="s">
        <v>74</v>
      </c>
      <c r="B537" s="1026" t="s">
        <v>1187</v>
      </c>
      <c r="C537" s="1044">
        <v>207000</v>
      </c>
      <c r="D537" s="1022">
        <v>40335</v>
      </c>
    </row>
    <row r="538" spans="1:4" ht="12.75" customHeight="1">
      <c r="A538" s="1043" t="s">
        <v>321</v>
      </c>
      <c r="B538" s="1026" t="s">
        <v>1187</v>
      </c>
      <c r="C538" s="1044">
        <v>39774</v>
      </c>
      <c r="D538" s="1022">
        <v>0</v>
      </c>
    </row>
    <row r="539" spans="1:4" ht="12.75" customHeight="1">
      <c r="A539" s="1027" t="s">
        <v>1090</v>
      </c>
      <c r="B539" s="1026" t="s">
        <v>1187</v>
      </c>
      <c r="C539" s="1021">
        <v>3000</v>
      </c>
      <c r="D539" s="1022">
        <v>500</v>
      </c>
    </row>
    <row r="540" spans="1:4" ht="12.75" customHeight="1">
      <c r="A540" s="1027" t="s">
        <v>322</v>
      </c>
      <c r="B540" s="1026" t="s">
        <v>1187</v>
      </c>
      <c r="C540" s="1021">
        <v>4002</v>
      </c>
      <c r="D540" s="1022">
        <v>667</v>
      </c>
    </row>
    <row r="541" spans="1:4" ht="12.75" customHeight="1">
      <c r="A541" s="1027" t="s">
        <v>323</v>
      </c>
      <c r="B541" s="1026" t="s">
        <v>1187</v>
      </c>
      <c r="C541" s="1021">
        <v>27500</v>
      </c>
      <c r="D541" s="1022">
        <v>0</v>
      </c>
    </row>
    <row r="542" spans="1:4" ht="12.75" customHeight="1">
      <c r="A542" s="1027" t="s">
        <v>324</v>
      </c>
      <c r="B542" s="1026" t="s">
        <v>1187</v>
      </c>
      <c r="C542" s="1021">
        <v>7580</v>
      </c>
      <c r="D542" s="1022">
        <v>2790</v>
      </c>
    </row>
    <row r="543" spans="1:4" ht="12.75" customHeight="1">
      <c r="A543" s="1027" t="s">
        <v>325</v>
      </c>
      <c r="B543" s="1026" t="s">
        <v>1187</v>
      </c>
      <c r="C543" s="1021">
        <v>1320</v>
      </c>
      <c r="D543" s="1022">
        <v>660</v>
      </c>
    </row>
    <row r="544" spans="1:4" ht="12.75" customHeight="1">
      <c r="A544" s="1043" t="s">
        <v>1157</v>
      </c>
      <c r="B544" s="1026" t="s">
        <v>1187</v>
      </c>
      <c r="C544" s="1044">
        <v>4060</v>
      </c>
      <c r="D544" s="1022">
        <v>0</v>
      </c>
    </row>
    <row r="545" spans="1:4" ht="12.75" customHeight="1">
      <c r="A545" s="1043" t="s">
        <v>326</v>
      </c>
      <c r="B545" s="1026" t="s">
        <v>1187</v>
      </c>
      <c r="C545" s="1044">
        <v>1280</v>
      </c>
      <c r="D545" s="1022">
        <v>0</v>
      </c>
    </row>
    <row r="546" spans="1:4" ht="12.75" customHeight="1">
      <c r="A546" s="1043" t="s">
        <v>1158</v>
      </c>
      <c r="B546" s="1026" t="s">
        <v>1187</v>
      </c>
      <c r="C546" s="1044">
        <v>1650</v>
      </c>
      <c r="D546" s="1022">
        <v>0</v>
      </c>
    </row>
    <row r="547" spans="1:4" ht="12.75" customHeight="1">
      <c r="A547" s="1043" t="s">
        <v>327</v>
      </c>
      <c r="B547" s="1026" t="s">
        <v>1187</v>
      </c>
      <c r="C547" s="1044">
        <v>1250</v>
      </c>
      <c r="D547" s="1022">
        <v>625</v>
      </c>
    </row>
    <row r="548" spans="1:4" ht="12.75" customHeight="1">
      <c r="A548" s="1043" t="s">
        <v>328</v>
      </c>
      <c r="B548" s="1026" t="s">
        <v>1187</v>
      </c>
      <c r="C548" s="1044">
        <v>2000</v>
      </c>
      <c r="D548" s="1022">
        <v>500</v>
      </c>
    </row>
    <row r="549" spans="1:4" ht="12.75" customHeight="1">
      <c r="A549" s="1043" t="s">
        <v>1159</v>
      </c>
      <c r="B549" s="1026" t="s">
        <v>1187</v>
      </c>
      <c r="C549" s="1044">
        <v>15300</v>
      </c>
      <c r="D549" s="1022">
        <v>4950</v>
      </c>
    </row>
    <row r="550" spans="1:4" ht="12.75" customHeight="1">
      <c r="A550" s="1043" t="s">
        <v>329</v>
      </c>
      <c r="B550" s="1026" t="s">
        <v>1187</v>
      </c>
      <c r="C550" s="1044">
        <v>4000</v>
      </c>
      <c r="D550" s="1022">
        <v>2000</v>
      </c>
    </row>
    <row r="551" spans="1:4" ht="12.75" customHeight="1">
      <c r="A551" s="1043" t="s">
        <v>330</v>
      </c>
      <c r="B551" s="1026" t="s">
        <v>1187</v>
      </c>
      <c r="C551" s="1044">
        <v>2000</v>
      </c>
      <c r="D551" s="1022">
        <v>0</v>
      </c>
    </row>
    <row r="552" spans="1:4" ht="12.75" customHeight="1">
      <c r="A552" s="1027" t="s">
        <v>78</v>
      </c>
      <c r="B552" s="1026" t="s">
        <v>1187</v>
      </c>
      <c r="C552" s="1021">
        <v>1000</v>
      </c>
      <c r="D552" s="1022">
        <v>500</v>
      </c>
    </row>
    <row r="553" spans="1:4" ht="12.75" customHeight="1">
      <c r="A553" s="1027" t="s">
        <v>331</v>
      </c>
      <c r="B553" s="1026" t="s">
        <v>1187</v>
      </c>
      <c r="C553" s="1021">
        <v>5000</v>
      </c>
      <c r="D553" s="1022">
        <v>2500</v>
      </c>
    </row>
    <row r="554" spans="1:4" ht="12.75" customHeight="1">
      <c r="A554" s="1027" t="s">
        <v>75</v>
      </c>
      <c r="B554" s="1026" t="s">
        <v>1187</v>
      </c>
      <c r="C554" s="1021">
        <v>8000</v>
      </c>
      <c r="D554" s="1022">
        <v>1335</v>
      </c>
    </row>
    <row r="555" spans="1:4" ht="12.75" customHeight="1">
      <c r="A555" s="1027" t="s">
        <v>332</v>
      </c>
      <c r="B555" s="1026" t="s">
        <v>1187</v>
      </c>
      <c r="C555" s="1021">
        <v>1500</v>
      </c>
      <c r="D555" s="1022">
        <v>250</v>
      </c>
    </row>
    <row r="556" spans="1:4" ht="12.75" customHeight="1">
      <c r="A556" s="1027" t="s">
        <v>333</v>
      </c>
      <c r="B556" s="1026" t="s">
        <v>1187</v>
      </c>
      <c r="C556" s="1021">
        <v>1266</v>
      </c>
      <c r="D556" s="1022">
        <v>633</v>
      </c>
    </row>
    <row r="557" spans="1:4" ht="12.75" customHeight="1">
      <c r="A557" s="1027" t="s">
        <v>334</v>
      </c>
      <c r="B557" s="1026" t="s">
        <v>1187</v>
      </c>
      <c r="C557" s="1021">
        <v>2880</v>
      </c>
      <c r="D557" s="1022">
        <v>460</v>
      </c>
    </row>
    <row r="558" spans="1:4" ht="12.75" customHeight="1">
      <c r="A558" s="1027" t="s">
        <v>1160</v>
      </c>
      <c r="B558" s="1026" t="s">
        <v>1187</v>
      </c>
      <c r="C558" s="1021">
        <v>1840</v>
      </c>
      <c r="D558" s="1022">
        <v>920</v>
      </c>
    </row>
    <row r="559" spans="1:4" ht="12.75" customHeight="1">
      <c r="A559" s="1027" t="s">
        <v>1161</v>
      </c>
      <c r="B559" s="1026" t="s">
        <v>1187</v>
      </c>
      <c r="C559" s="1021">
        <v>4090</v>
      </c>
      <c r="D559" s="1022">
        <v>500</v>
      </c>
    </row>
    <row r="560" spans="1:4" ht="12.75" customHeight="1">
      <c r="A560" s="1027" t="s">
        <v>335</v>
      </c>
      <c r="B560" s="1026" t="s">
        <v>1187</v>
      </c>
      <c r="C560" s="1021">
        <v>6710</v>
      </c>
      <c r="D560" s="1022">
        <v>3355</v>
      </c>
    </row>
    <row r="561" spans="1:4" ht="12.75" customHeight="1">
      <c r="A561" s="1043" t="s">
        <v>336</v>
      </c>
      <c r="B561" s="1026" t="s">
        <v>1187</v>
      </c>
      <c r="C561" s="1044">
        <v>5000</v>
      </c>
      <c r="D561" s="1022">
        <v>0</v>
      </c>
    </row>
    <row r="562" spans="1:4" ht="12.75" customHeight="1">
      <c r="A562" s="1043" t="s">
        <v>1162</v>
      </c>
      <c r="B562" s="1026" t="s">
        <v>1187</v>
      </c>
      <c r="C562" s="1044">
        <v>30200</v>
      </c>
      <c r="D562" s="1022">
        <v>9650</v>
      </c>
    </row>
    <row r="563" spans="1:4" ht="12.75" customHeight="1">
      <c r="A563" s="1043" t="s">
        <v>337</v>
      </c>
      <c r="B563" s="1026" t="s">
        <v>1187</v>
      </c>
      <c r="C563" s="1044">
        <v>4780</v>
      </c>
      <c r="D563" s="1022">
        <v>2390</v>
      </c>
    </row>
    <row r="564" spans="1:4" ht="12.75" customHeight="1">
      <c r="A564" s="1027" t="s">
        <v>338</v>
      </c>
      <c r="B564" s="1026" t="s">
        <v>1187</v>
      </c>
      <c r="C564" s="1021">
        <v>2400</v>
      </c>
      <c r="D564" s="1022">
        <v>400</v>
      </c>
    </row>
    <row r="565" spans="1:4" ht="12.75" customHeight="1">
      <c r="A565" s="1027" t="s">
        <v>1163</v>
      </c>
      <c r="B565" s="1026" t="s">
        <v>1187</v>
      </c>
      <c r="C565" s="1021">
        <v>2500</v>
      </c>
      <c r="D565" s="1022">
        <v>0</v>
      </c>
    </row>
    <row r="566" spans="1:4" ht="12.75" customHeight="1">
      <c r="A566" s="1027" t="s">
        <v>339</v>
      </c>
      <c r="B566" s="1026" t="s">
        <v>1187</v>
      </c>
      <c r="C566" s="1021">
        <v>2724</v>
      </c>
      <c r="D566" s="1022">
        <v>850</v>
      </c>
    </row>
    <row r="567" spans="1:4" ht="12.75" customHeight="1">
      <c r="A567" s="1027" t="s">
        <v>340</v>
      </c>
      <c r="B567" s="1026" t="s">
        <v>1187</v>
      </c>
      <c r="C567" s="1021">
        <v>10890</v>
      </c>
      <c r="D567" s="1022">
        <v>2195</v>
      </c>
    </row>
    <row r="568" spans="1:4" ht="12.75" customHeight="1">
      <c r="A568" s="1027" t="s">
        <v>1164</v>
      </c>
      <c r="B568" s="1026" t="s">
        <v>1187</v>
      </c>
      <c r="C568" s="1021">
        <v>530</v>
      </c>
      <c r="D568" s="1022">
        <v>265</v>
      </c>
    </row>
    <row r="569" spans="1:4" ht="12.75" customHeight="1">
      <c r="A569" s="1027" t="s">
        <v>341</v>
      </c>
      <c r="B569" s="1026" t="s">
        <v>1187</v>
      </c>
      <c r="C569" s="1021">
        <v>4000</v>
      </c>
      <c r="D569" s="1022">
        <v>2000</v>
      </c>
    </row>
    <row r="570" spans="1:4" ht="12.75" customHeight="1">
      <c r="A570" s="1027" t="s">
        <v>342</v>
      </c>
      <c r="B570" s="1026" t="s">
        <v>1187</v>
      </c>
      <c r="C570" s="1021">
        <v>1262</v>
      </c>
      <c r="D570" s="1022">
        <v>631</v>
      </c>
    </row>
    <row r="571" spans="1:4" ht="12.75" customHeight="1">
      <c r="A571" s="1027" t="s">
        <v>343</v>
      </c>
      <c r="B571" s="1026" t="s">
        <v>1187</v>
      </c>
      <c r="C571" s="1021">
        <v>780</v>
      </c>
      <c r="D571" s="1022">
        <v>390</v>
      </c>
    </row>
    <row r="572" spans="1:4" ht="12.75" customHeight="1">
      <c r="A572" s="1027" t="s">
        <v>344</v>
      </c>
      <c r="B572" s="1026" t="s">
        <v>1187</v>
      </c>
      <c r="C572" s="1021">
        <v>1000</v>
      </c>
      <c r="D572" s="1022">
        <v>0</v>
      </c>
    </row>
    <row r="573" spans="1:4" ht="12.75" customHeight="1">
      <c r="A573" s="1027" t="s">
        <v>345</v>
      </c>
      <c r="B573" s="1026" t="s">
        <v>1187</v>
      </c>
      <c r="C573" s="1021">
        <v>1400</v>
      </c>
      <c r="D573" s="1022">
        <v>700</v>
      </c>
    </row>
    <row r="574" spans="1:4" ht="12.75" customHeight="1">
      <c r="A574" s="1027" t="s">
        <v>346</v>
      </c>
      <c r="B574" s="1026" t="s">
        <v>1187</v>
      </c>
      <c r="C574" s="1021">
        <v>19300</v>
      </c>
      <c r="D574" s="1022">
        <v>8645</v>
      </c>
    </row>
    <row r="575" spans="1:4" ht="12.75" customHeight="1">
      <c r="A575" s="1027" t="s">
        <v>347</v>
      </c>
      <c r="B575" s="1026" t="s">
        <v>1187</v>
      </c>
      <c r="C575" s="1021">
        <v>2010</v>
      </c>
      <c r="D575" s="1022">
        <v>2010</v>
      </c>
    </row>
    <row r="576" spans="1:4" ht="12.75" customHeight="1">
      <c r="A576" s="1027" t="s">
        <v>348</v>
      </c>
      <c r="B576" s="1026" t="s">
        <v>1187</v>
      </c>
      <c r="C576" s="1021">
        <v>400</v>
      </c>
      <c r="D576" s="1022">
        <v>0</v>
      </c>
    </row>
    <row r="577" spans="1:4" ht="12.75" customHeight="1">
      <c r="A577" s="1027" t="s">
        <v>349</v>
      </c>
      <c r="B577" s="1026" t="s">
        <v>1187</v>
      </c>
      <c r="C577" s="1021">
        <v>200</v>
      </c>
      <c r="D577" s="1022">
        <v>200</v>
      </c>
    </row>
    <row r="578" spans="1:4" ht="12.75" customHeight="1">
      <c r="A578" s="1027" t="s">
        <v>350</v>
      </c>
      <c r="B578" s="1026" t="s">
        <v>1187</v>
      </c>
      <c r="C578" s="1021">
        <v>400</v>
      </c>
      <c r="D578" s="1022">
        <v>200</v>
      </c>
    </row>
    <row r="579" spans="1:4" ht="12.75" customHeight="1">
      <c r="A579" s="1043" t="s">
        <v>351</v>
      </c>
      <c r="B579" s="1026" t="s">
        <v>1187</v>
      </c>
      <c r="C579" s="1044">
        <v>1000</v>
      </c>
      <c r="D579" s="1022">
        <v>0</v>
      </c>
    </row>
    <row r="580" spans="1:4" ht="12.75" customHeight="1">
      <c r="A580" s="1047" t="s">
        <v>352</v>
      </c>
      <c r="B580" s="1019">
        <v>519313</v>
      </c>
      <c r="C580" s="1019">
        <v>240891</v>
      </c>
      <c r="D580" s="1018">
        <v>22187</v>
      </c>
    </row>
    <row r="581" spans="1:4" ht="12" customHeight="1">
      <c r="A581" s="1027" t="s">
        <v>353</v>
      </c>
      <c r="B581" s="1038">
        <v>60918</v>
      </c>
      <c r="C581" s="1021">
        <v>73624</v>
      </c>
      <c r="D581" s="1022">
        <v>5854</v>
      </c>
    </row>
    <row r="582" spans="1:4" ht="12" customHeight="1">
      <c r="A582" s="1027" t="s">
        <v>354</v>
      </c>
      <c r="B582" s="1038" t="s">
        <v>1187</v>
      </c>
      <c r="C582" s="1021">
        <v>55000</v>
      </c>
      <c r="D582" s="1022">
        <v>0</v>
      </c>
    </row>
    <row r="583" spans="1:4" ht="12" customHeight="1">
      <c r="A583" s="1027" t="s">
        <v>355</v>
      </c>
      <c r="B583" s="1038" t="s">
        <v>1187</v>
      </c>
      <c r="C583" s="1021">
        <v>12500</v>
      </c>
      <c r="D583" s="1022">
        <v>5000</v>
      </c>
    </row>
    <row r="584" spans="1:4" ht="12" customHeight="1">
      <c r="A584" s="1027" t="s">
        <v>356</v>
      </c>
      <c r="B584" s="1038" t="s">
        <v>1187</v>
      </c>
      <c r="C584" s="1021">
        <v>1000</v>
      </c>
      <c r="D584" s="1022">
        <v>0</v>
      </c>
    </row>
    <row r="585" spans="1:4" ht="12" customHeight="1">
      <c r="A585" s="1027" t="s">
        <v>357</v>
      </c>
      <c r="B585" s="1038" t="s">
        <v>1187</v>
      </c>
      <c r="C585" s="1021">
        <v>3624</v>
      </c>
      <c r="D585" s="1022">
        <v>604</v>
      </c>
    </row>
    <row r="586" spans="1:4" ht="12" customHeight="1">
      <c r="A586" s="1027" t="s">
        <v>358</v>
      </c>
      <c r="B586" s="1038" t="s">
        <v>1187</v>
      </c>
      <c r="C586" s="1021">
        <v>1500</v>
      </c>
      <c r="D586" s="1022">
        <v>250</v>
      </c>
    </row>
    <row r="587" spans="1:4" ht="12" customHeight="1">
      <c r="A587" s="1027" t="s">
        <v>359</v>
      </c>
      <c r="B587" s="1038">
        <v>252565</v>
      </c>
      <c r="C587" s="1021">
        <v>52798</v>
      </c>
      <c r="D587" s="1022">
        <v>0</v>
      </c>
    </row>
    <row r="588" spans="1:4" s="1048" customFormat="1" ht="12" customHeight="1">
      <c r="A588" s="1027" t="s">
        <v>360</v>
      </c>
      <c r="B588" s="1028">
        <v>202171</v>
      </c>
      <c r="C588" s="1021">
        <v>88758</v>
      </c>
      <c r="D588" s="1022">
        <v>0</v>
      </c>
    </row>
    <row r="589" spans="1:4" s="1048" customFormat="1" ht="15" customHeight="1">
      <c r="A589" s="1027" t="s">
        <v>361</v>
      </c>
      <c r="B589" s="1038">
        <v>3659</v>
      </c>
      <c r="C589" s="1021">
        <v>1988</v>
      </c>
      <c r="D589" s="1022">
        <v>0</v>
      </c>
    </row>
    <row r="590" spans="1:4" s="1048" customFormat="1" ht="15" customHeight="1">
      <c r="A590" s="1027" t="s">
        <v>362</v>
      </c>
      <c r="B590" s="1026" t="s">
        <v>1187</v>
      </c>
      <c r="C590" s="1021">
        <v>3948</v>
      </c>
      <c r="D590" s="1022">
        <v>0</v>
      </c>
    </row>
    <row r="591" spans="1:4" s="1048" customFormat="1" ht="15" customHeight="1">
      <c r="A591" s="1027" t="s">
        <v>363</v>
      </c>
      <c r="B591" s="1026" t="s">
        <v>1187</v>
      </c>
      <c r="C591" s="1021">
        <v>3442</v>
      </c>
      <c r="D591" s="1022">
        <v>0</v>
      </c>
    </row>
    <row r="592" spans="1:4" s="1048" customFormat="1" ht="15" customHeight="1">
      <c r="A592" s="1027" t="s">
        <v>364</v>
      </c>
      <c r="B592" s="1026" t="s">
        <v>1187</v>
      </c>
      <c r="C592" s="1021">
        <v>3674</v>
      </c>
      <c r="D592" s="1022">
        <v>3674</v>
      </c>
    </row>
    <row r="593" spans="1:4" s="1048" customFormat="1" ht="15" customHeight="1">
      <c r="A593" s="1027" t="s">
        <v>365</v>
      </c>
      <c r="B593" s="1026" t="s">
        <v>1187</v>
      </c>
      <c r="C593" s="1021">
        <v>12659</v>
      </c>
      <c r="D593" s="1022">
        <v>12659</v>
      </c>
    </row>
    <row r="594" spans="1:4" ht="12.75" customHeight="1">
      <c r="A594" s="1020" t="s">
        <v>366</v>
      </c>
      <c r="B594" s="1019">
        <v>3967627</v>
      </c>
      <c r="C594" s="1019">
        <v>1980234</v>
      </c>
      <c r="D594" s="1018">
        <v>91946</v>
      </c>
    </row>
    <row r="595" spans="1:4" ht="12.75" customHeight="1">
      <c r="A595" s="1027" t="s">
        <v>367</v>
      </c>
      <c r="B595" s="1021">
        <v>1200000</v>
      </c>
      <c r="C595" s="1021">
        <v>500000</v>
      </c>
      <c r="D595" s="1022">
        <v>70000</v>
      </c>
    </row>
    <row r="596" spans="1:4" ht="12.75" customHeight="1">
      <c r="A596" s="1027" t="s">
        <v>368</v>
      </c>
      <c r="B596" s="1021">
        <v>36378</v>
      </c>
      <c r="C596" s="1021">
        <v>0</v>
      </c>
      <c r="D596" s="1022">
        <v>0</v>
      </c>
    </row>
    <row r="597" spans="1:4" ht="24.75" customHeight="1">
      <c r="A597" s="1027" t="s">
        <v>369</v>
      </c>
      <c r="B597" s="1021">
        <v>171507</v>
      </c>
      <c r="C597" s="1021">
        <v>91675</v>
      </c>
      <c r="D597" s="1022">
        <v>0</v>
      </c>
    </row>
    <row r="598" spans="1:4" ht="12.75" customHeight="1">
      <c r="A598" s="1027" t="s">
        <v>370</v>
      </c>
      <c r="B598" s="1021">
        <v>34692</v>
      </c>
      <c r="C598" s="1021">
        <v>0</v>
      </c>
      <c r="D598" s="1022">
        <v>0</v>
      </c>
    </row>
    <row r="599" spans="1:4" ht="12.75" customHeight="1">
      <c r="A599" s="1027" t="s">
        <v>371</v>
      </c>
      <c r="B599" s="1021">
        <v>506749</v>
      </c>
      <c r="C599" s="1021">
        <v>12725</v>
      </c>
      <c r="D599" s="1022">
        <v>0</v>
      </c>
    </row>
    <row r="600" spans="1:4" ht="12.75" customHeight="1">
      <c r="A600" s="1027" t="s">
        <v>372</v>
      </c>
      <c r="B600" s="1026" t="s">
        <v>1187</v>
      </c>
      <c r="C600" s="1021">
        <v>2725</v>
      </c>
      <c r="D600" s="1022">
        <v>0</v>
      </c>
    </row>
    <row r="601" spans="1:4" ht="12.75" customHeight="1">
      <c r="A601" s="1027" t="s">
        <v>373</v>
      </c>
      <c r="B601" s="1026" t="s">
        <v>1187</v>
      </c>
      <c r="C601" s="1021">
        <v>10000</v>
      </c>
      <c r="D601" s="1022">
        <v>0</v>
      </c>
    </row>
    <row r="602" spans="1:4" ht="12.75" customHeight="1">
      <c r="A602" s="1027" t="s">
        <v>374</v>
      </c>
      <c r="B602" s="1038">
        <v>5559</v>
      </c>
      <c r="C602" s="1021">
        <v>0</v>
      </c>
      <c r="D602" s="1022">
        <v>0</v>
      </c>
    </row>
    <row r="603" spans="1:4" ht="15" customHeight="1">
      <c r="A603" s="1027" t="s">
        <v>375</v>
      </c>
      <c r="B603" s="1021">
        <v>1344786</v>
      </c>
      <c r="C603" s="1021">
        <v>662387</v>
      </c>
      <c r="D603" s="1022">
        <v>0</v>
      </c>
    </row>
    <row r="604" spans="1:4" ht="15" customHeight="1">
      <c r="A604" s="1027" t="s">
        <v>376</v>
      </c>
      <c r="B604" s="1026" t="s">
        <v>1187</v>
      </c>
      <c r="C604" s="1021">
        <v>48214</v>
      </c>
      <c r="D604" s="1022">
        <v>0</v>
      </c>
    </row>
    <row r="605" spans="1:4" ht="15" customHeight="1">
      <c r="A605" s="1027" t="s">
        <v>377</v>
      </c>
      <c r="B605" s="1026" t="s">
        <v>1187</v>
      </c>
      <c r="C605" s="1021">
        <v>166158</v>
      </c>
      <c r="D605" s="1022">
        <v>0</v>
      </c>
    </row>
    <row r="606" spans="1:4" ht="15" customHeight="1">
      <c r="A606" s="1027" t="s">
        <v>378</v>
      </c>
      <c r="B606" s="1026" t="s">
        <v>1187</v>
      </c>
      <c r="C606" s="1021">
        <v>448015</v>
      </c>
      <c r="D606" s="1022">
        <v>0</v>
      </c>
    </row>
    <row r="607" spans="1:4" ht="13.5" customHeight="1">
      <c r="A607" s="1027" t="s">
        <v>379</v>
      </c>
      <c r="B607" s="1021">
        <v>263552</v>
      </c>
      <c r="C607" s="1021">
        <v>489593</v>
      </c>
      <c r="D607" s="1022">
        <v>0</v>
      </c>
    </row>
    <row r="608" spans="1:4" ht="12.75" customHeight="1">
      <c r="A608" s="1027" t="s">
        <v>380</v>
      </c>
      <c r="B608" s="1021">
        <v>404404</v>
      </c>
      <c r="C608" s="1021">
        <v>200647</v>
      </c>
      <c r="D608" s="1022">
        <v>0</v>
      </c>
    </row>
    <row r="609" spans="1:4" s="1049" customFormat="1" ht="15" customHeight="1">
      <c r="A609" s="1027" t="s">
        <v>377</v>
      </c>
      <c r="B609" s="1026" t="s">
        <v>1187</v>
      </c>
      <c r="C609" s="1038">
        <v>119542</v>
      </c>
      <c r="D609" s="1022">
        <v>0</v>
      </c>
    </row>
    <row r="610" spans="1:4" s="159" customFormat="1" ht="17.25" customHeight="1">
      <c r="A610" s="1027" t="s">
        <v>378</v>
      </c>
      <c r="B610" s="1026" t="s">
        <v>1187</v>
      </c>
      <c r="C610" s="1038">
        <v>57711</v>
      </c>
      <c r="D610" s="1022">
        <v>0</v>
      </c>
    </row>
    <row r="611" spans="1:4" s="159" customFormat="1" ht="17.25" customHeight="1">
      <c r="A611" s="1027" t="s">
        <v>376</v>
      </c>
      <c r="B611" s="1026" t="s">
        <v>1187</v>
      </c>
      <c r="C611" s="1038">
        <v>23394</v>
      </c>
      <c r="D611" s="1022">
        <v>0</v>
      </c>
    </row>
    <row r="612" spans="1:4" s="159" customFormat="1" ht="17.25" customHeight="1">
      <c r="A612" s="1027" t="s">
        <v>381</v>
      </c>
      <c r="B612" s="1026" t="s">
        <v>1187</v>
      </c>
      <c r="C612" s="1038">
        <v>21680</v>
      </c>
      <c r="D612" s="1022">
        <v>21680</v>
      </c>
    </row>
    <row r="613" spans="1:5" s="159" customFormat="1" ht="17.25" customHeight="1">
      <c r="A613" s="1027" t="s">
        <v>382</v>
      </c>
      <c r="B613" s="1026" t="s">
        <v>1187</v>
      </c>
      <c r="C613" s="1038">
        <v>1527</v>
      </c>
      <c r="D613" s="1022">
        <v>266</v>
      </c>
      <c r="E613" s="334"/>
    </row>
    <row r="614" spans="1:4" s="159" customFormat="1" ht="17.25" customHeight="1">
      <c r="A614" s="1050"/>
      <c r="B614" s="1051"/>
      <c r="C614" s="1052"/>
      <c r="D614" s="1053"/>
    </row>
    <row r="615" spans="1:4" s="159" customFormat="1" ht="17.25" customHeight="1">
      <c r="A615" s="1050" t="s">
        <v>383</v>
      </c>
      <c r="B615" s="1051"/>
      <c r="C615" s="1052"/>
      <c r="D615" s="1053"/>
    </row>
    <row r="616" spans="1:4" s="159" customFormat="1" ht="17.25" customHeight="1">
      <c r="A616" s="1050"/>
      <c r="B616" s="1051"/>
      <c r="C616" s="1052"/>
      <c r="D616" s="1053"/>
    </row>
    <row r="617" spans="1:4" s="159" customFormat="1" ht="17.25" customHeight="1">
      <c r="A617" s="1050"/>
      <c r="B617" s="1051"/>
      <c r="C617" s="1052"/>
      <c r="D617" s="1053"/>
    </row>
    <row r="618" spans="1:4" ht="15.75" customHeight="1">
      <c r="A618" s="1054" t="s">
        <v>1224</v>
      </c>
      <c r="B618" s="148"/>
      <c r="C618" s="256" t="s">
        <v>1225</v>
      </c>
      <c r="D618" s="148"/>
    </row>
    <row r="619" spans="2:4" ht="15" customHeight="1">
      <c r="B619" s="148"/>
      <c r="C619" s="148"/>
      <c r="D619" s="148"/>
    </row>
    <row r="620" spans="2:4" ht="13.5" customHeight="1">
      <c r="B620" s="148"/>
      <c r="C620" s="148"/>
      <c r="D620" s="148"/>
    </row>
    <row r="621" spans="2:4" ht="15" customHeight="1">
      <c r="B621" s="148"/>
      <c r="C621" s="148"/>
      <c r="D621" s="148"/>
    </row>
    <row r="622" spans="1:4" ht="9.75" customHeight="1">
      <c r="A622" s="148"/>
      <c r="B622" s="148"/>
      <c r="C622" s="148"/>
      <c r="D622" s="148"/>
    </row>
    <row r="623" spans="1:4" ht="9.75" customHeight="1">
      <c r="A623" s="148"/>
      <c r="B623" s="148"/>
      <c r="C623" s="148"/>
      <c r="D623" s="148"/>
    </row>
    <row r="624" spans="1:4" ht="9.75" customHeight="1">
      <c r="A624" s="148"/>
      <c r="B624" s="148"/>
      <c r="C624" s="148"/>
      <c r="D624" s="148"/>
    </row>
    <row r="625" spans="1:4" ht="9.75" customHeight="1">
      <c r="A625" s="148"/>
      <c r="B625" s="148"/>
      <c r="C625" s="148"/>
      <c r="D625" s="148"/>
    </row>
    <row r="626" spans="1:4" ht="9.75" customHeight="1">
      <c r="A626" s="148"/>
      <c r="B626" s="148"/>
      <c r="C626" s="148"/>
      <c r="D626" s="148"/>
    </row>
    <row r="627" spans="1:4" ht="9.75" customHeight="1">
      <c r="A627" s="148"/>
      <c r="B627" s="148"/>
      <c r="C627" s="148"/>
      <c r="D627" s="148"/>
    </row>
    <row r="628" spans="1:4" ht="9.75" customHeight="1">
      <c r="A628" s="148"/>
      <c r="B628" s="148"/>
      <c r="C628" s="148"/>
      <c r="D628" s="148"/>
    </row>
    <row r="629" spans="1:4" ht="9.75" customHeight="1">
      <c r="A629" s="148"/>
      <c r="B629" s="148"/>
      <c r="C629" s="148"/>
      <c r="D629" s="148"/>
    </row>
    <row r="630" spans="1:4" ht="9.75" customHeight="1">
      <c r="A630" s="148"/>
      <c r="B630" s="148"/>
      <c r="C630" s="148"/>
      <c r="D630" s="148"/>
    </row>
    <row r="631" spans="1:4" ht="15" customHeight="1">
      <c r="A631" s="148" t="s">
        <v>1327</v>
      </c>
      <c r="B631" s="148"/>
      <c r="C631" s="148"/>
      <c r="D631" s="148"/>
    </row>
    <row r="632" spans="1:4" ht="18.75" customHeight="1">
      <c r="A632" s="148" t="s">
        <v>1501</v>
      </c>
      <c r="B632" s="148"/>
      <c r="C632" s="148"/>
      <c r="D632" s="148"/>
    </row>
    <row r="633" spans="1:4" ht="9.75" customHeight="1">
      <c r="A633" s="148"/>
      <c r="B633" s="148"/>
      <c r="C633" s="148"/>
      <c r="D633" s="148"/>
    </row>
    <row r="634" spans="1:4" ht="9.75" customHeight="1">
      <c r="A634" s="148"/>
      <c r="B634" s="148"/>
      <c r="C634" s="148"/>
      <c r="D634" s="148"/>
    </row>
    <row r="635" spans="1:4" ht="9.75" customHeight="1">
      <c r="A635" s="148"/>
      <c r="B635" s="148"/>
      <c r="C635" s="148"/>
      <c r="D635" s="148"/>
    </row>
    <row r="636" spans="1:4" ht="9.75" customHeight="1">
      <c r="A636" s="148"/>
      <c r="B636" s="148"/>
      <c r="C636" s="148"/>
      <c r="D636" s="148"/>
    </row>
    <row r="637" spans="1:4" ht="9.75" customHeight="1">
      <c r="A637" s="148"/>
      <c r="B637" s="148"/>
      <c r="C637" s="148"/>
      <c r="D637" s="148"/>
    </row>
    <row r="638" spans="1:4" ht="9.75" customHeight="1">
      <c r="A638" s="148"/>
      <c r="B638" s="148"/>
      <c r="C638" s="148"/>
      <c r="D638" s="148"/>
    </row>
    <row r="639" spans="1:4" ht="9.75" customHeight="1">
      <c r="A639" s="148"/>
      <c r="B639" s="148"/>
      <c r="C639" s="148"/>
      <c r="D639" s="148"/>
    </row>
    <row r="640" spans="1:4" ht="9.75" customHeight="1">
      <c r="A640" s="148"/>
      <c r="B640" s="148"/>
      <c r="C640" s="148"/>
      <c r="D640" s="148"/>
    </row>
    <row r="641" spans="1:4" ht="9.75" customHeight="1">
      <c r="A641" s="148"/>
      <c r="B641" s="148"/>
      <c r="C641" s="148"/>
      <c r="D641" s="148"/>
    </row>
    <row r="642" spans="1:4" ht="9.75" customHeight="1">
      <c r="A642" s="148"/>
      <c r="B642" s="148"/>
      <c r="C642" s="148"/>
      <c r="D642" s="148"/>
    </row>
    <row r="643" spans="1:4" ht="9.75" customHeight="1">
      <c r="A643" s="148"/>
      <c r="B643" s="148"/>
      <c r="C643" s="148"/>
      <c r="D643" s="148"/>
    </row>
    <row r="644" spans="1:4" ht="9.75" customHeight="1">
      <c r="A644" s="148"/>
      <c r="B644" s="148"/>
      <c r="C644" s="148"/>
      <c r="D644" s="148"/>
    </row>
    <row r="645" spans="1:4" ht="9.75" customHeight="1">
      <c r="A645" s="148"/>
      <c r="B645" s="148"/>
      <c r="C645" s="148"/>
      <c r="D645" s="148"/>
    </row>
    <row r="646" spans="1:4" ht="9.75" customHeight="1">
      <c r="A646" s="148"/>
      <c r="B646" s="148"/>
      <c r="C646" s="148"/>
      <c r="D646" s="148"/>
    </row>
    <row r="647" spans="1:4" ht="9.75" customHeight="1">
      <c r="A647" s="148"/>
      <c r="B647" s="148"/>
      <c r="C647" s="148"/>
      <c r="D647" s="148"/>
    </row>
    <row r="648" spans="1:4" ht="9.75" customHeight="1">
      <c r="A648" s="148"/>
      <c r="B648" s="148"/>
      <c r="C648" s="148"/>
      <c r="D648" s="148"/>
    </row>
    <row r="649" spans="1:4" ht="9.75" customHeight="1">
      <c r="A649" s="148"/>
      <c r="B649" s="148"/>
      <c r="C649" s="148"/>
      <c r="D649" s="148"/>
    </row>
    <row r="650" spans="1:4" ht="9.75" customHeight="1">
      <c r="A650" s="148"/>
      <c r="B650" s="148"/>
      <c r="C650" s="148"/>
      <c r="D650" s="148"/>
    </row>
    <row r="651" spans="1:4" ht="9.75" customHeight="1">
      <c r="A651" s="148"/>
      <c r="B651" s="148"/>
      <c r="C651" s="148"/>
      <c r="D651" s="148"/>
    </row>
    <row r="652" spans="1:4" ht="9.75" customHeight="1">
      <c r="A652" s="148"/>
      <c r="B652" s="148"/>
      <c r="C652" s="148"/>
      <c r="D652" s="148"/>
    </row>
    <row r="653" spans="1:4" ht="9.75" customHeight="1">
      <c r="A653" s="148"/>
      <c r="B653" s="148"/>
      <c r="C653" s="148"/>
      <c r="D653" s="148"/>
    </row>
    <row r="654" spans="1:4" ht="9.75" customHeight="1">
      <c r="A654" s="148"/>
      <c r="B654" s="148"/>
      <c r="C654" s="148"/>
      <c r="D654" s="148"/>
    </row>
    <row r="655" spans="1:4" ht="9.75" customHeight="1">
      <c r="A655" s="148"/>
      <c r="B655" s="148"/>
      <c r="C655" s="148"/>
      <c r="D655" s="148"/>
    </row>
    <row r="656" spans="1:4" ht="9.75" customHeight="1">
      <c r="A656" s="148"/>
      <c r="B656" s="148"/>
      <c r="C656" s="148"/>
      <c r="D656" s="148"/>
    </row>
    <row r="657" spans="1:4" ht="9.75" customHeight="1">
      <c r="A657" s="148"/>
      <c r="B657" s="148"/>
      <c r="C657" s="148"/>
      <c r="D657" s="148"/>
    </row>
    <row r="658" spans="1:4" ht="9.75" customHeight="1">
      <c r="A658" s="148"/>
      <c r="B658" s="148"/>
      <c r="C658" s="148"/>
      <c r="D658" s="148"/>
    </row>
    <row r="659" spans="1:4" ht="9.75" customHeight="1">
      <c r="A659" s="148"/>
      <c r="B659" s="148"/>
      <c r="C659" s="148"/>
      <c r="D659" s="148"/>
    </row>
    <row r="660" spans="1:4" ht="9.75" customHeight="1">
      <c r="A660" s="148"/>
      <c r="B660" s="148"/>
      <c r="C660" s="148"/>
      <c r="D660" s="148"/>
    </row>
    <row r="661" spans="1:4" ht="9.75" customHeight="1">
      <c r="A661" s="148"/>
      <c r="B661" s="148"/>
      <c r="C661" s="148"/>
      <c r="D661" s="148"/>
    </row>
    <row r="662" spans="1:4" ht="9.75" customHeight="1">
      <c r="A662" s="148"/>
      <c r="B662" s="148"/>
      <c r="C662" s="148"/>
      <c r="D662" s="148"/>
    </row>
    <row r="663" spans="1:4" ht="9.75" customHeight="1">
      <c r="A663" s="148"/>
      <c r="B663" s="148"/>
      <c r="C663" s="148"/>
      <c r="D663" s="148"/>
    </row>
    <row r="664" spans="1:4" ht="9.75" customHeight="1">
      <c r="A664" s="148"/>
      <c r="B664" s="148"/>
      <c r="C664" s="148"/>
      <c r="D664" s="148"/>
    </row>
    <row r="665" spans="1:4" ht="9.75" customHeight="1">
      <c r="A665" s="148"/>
      <c r="B665" s="148"/>
      <c r="C665" s="148"/>
      <c r="D665" s="148"/>
    </row>
    <row r="666" spans="1:4" ht="9.75" customHeight="1">
      <c r="A666" s="148"/>
      <c r="B666" s="148"/>
      <c r="C666" s="148"/>
      <c r="D666" s="148"/>
    </row>
    <row r="667" spans="1:4" ht="9.75" customHeight="1">
      <c r="A667" s="148"/>
      <c r="B667" s="148"/>
      <c r="C667" s="148"/>
      <c r="D667" s="148"/>
    </row>
    <row r="668" spans="1:4" ht="9.75" customHeight="1">
      <c r="A668" s="148"/>
      <c r="B668" s="148"/>
      <c r="C668" s="148"/>
      <c r="D668" s="148"/>
    </row>
    <row r="669" spans="1:4" ht="9.75" customHeight="1">
      <c r="A669" s="148"/>
      <c r="B669" s="148"/>
      <c r="C669" s="148"/>
      <c r="D669" s="148"/>
    </row>
    <row r="670" spans="1:4" ht="9.75" customHeight="1">
      <c r="A670" s="148"/>
      <c r="B670" s="148"/>
      <c r="C670" s="148"/>
      <c r="D670" s="148"/>
    </row>
    <row r="671" spans="1:4" ht="9.75" customHeight="1">
      <c r="A671" s="148"/>
      <c r="B671" s="148"/>
      <c r="C671" s="148"/>
      <c r="D671" s="148"/>
    </row>
    <row r="672" spans="1:4" ht="9.75" customHeight="1">
      <c r="A672" s="148"/>
      <c r="B672" s="148"/>
      <c r="C672" s="148"/>
      <c r="D672" s="148"/>
    </row>
    <row r="673" spans="1:4" ht="9.75" customHeight="1">
      <c r="A673" s="148"/>
      <c r="B673" s="148"/>
      <c r="C673" s="148"/>
      <c r="D673" s="148"/>
    </row>
    <row r="674" spans="1:4" ht="9.75" customHeight="1">
      <c r="A674" s="148"/>
      <c r="B674" s="148"/>
      <c r="C674" s="148"/>
      <c r="D674" s="148"/>
    </row>
    <row r="675" spans="1:4" ht="9.75" customHeight="1">
      <c r="A675" s="148"/>
      <c r="B675" s="148"/>
      <c r="C675" s="148"/>
      <c r="D675" s="148"/>
    </row>
    <row r="676" spans="1:4" ht="9.75" customHeight="1">
      <c r="A676" s="148"/>
      <c r="B676" s="148"/>
      <c r="C676" s="148"/>
      <c r="D676" s="148"/>
    </row>
    <row r="677" spans="1:4" ht="9.75" customHeight="1">
      <c r="A677" s="148"/>
      <c r="B677" s="148"/>
      <c r="C677" s="148"/>
      <c r="D677" s="148"/>
    </row>
    <row r="678" spans="1:4" ht="9.75" customHeight="1">
      <c r="A678" s="148"/>
      <c r="B678" s="148"/>
      <c r="C678" s="148"/>
      <c r="D678" s="148"/>
    </row>
    <row r="679" spans="1:4" ht="9.75" customHeight="1">
      <c r="A679" s="148"/>
      <c r="B679" s="148"/>
      <c r="C679" s="148"/>
      <c r="D679" s="148"/>
    </row>
    <row r="680" spans="1:4" ht="9.75" customHeight="1">
      <c r="A680" s="148"/>
      <c r="B680" s="148"/>
      <c r="C680" s="148"/>
      <c r="D680" s="148"/>
    </row>
    <row r="681" spans="1:4" ht="9.75" customHeight="1">
      <c r="A681" s="148"/>
      <c r="B681" s="148"/>
      <c r="C681" s="148"/>
      <c r="D681" s="148"/>
    </row>
    <row r="682" spans="1:4" ht="9.75" customHeight="1">
      <c r="A682" s="148"/>
      <c r="B682" s="148"/>
      <c r="C682" s="148"/>
      <c r="D682" s="148"/>
    </row>
    <row r="683" spans="1:4" ht="9.75" customHeight="1">
      <c r="A683" s="148"/>
      <c r="B683" s="148"/>
      <c r="C683" s="148"/>
      <c r="D683" s="148"/>
    </row>
    <row r="684" spans="1:4" ht="9.75" customHeight="1">
      <c r="A684" s="148"/>
      <c r="B684" s="148"/>
      <c r="C684" s="148"/>
      <c r="D684" s="148"/>
    </row>
    <row r="685" spans="1:4" ht="9.75" customHeight="1">
      <c r="A685" s="148"/>
      <c r="B685" s="148"/>
      <c r="C685" s="148"/>
      <c r="D685" s="148"/>
    </row>
    <row r="686" spans="1:4" ht="9.75" customHeight="1">
      <c r="A686" s="148"/>
      <c r="B686" s="148"/>
      <c r="C686" s="148"/>
      <c r="D686" s="148"/>
    </row>
    <row r="687" spans="1:4" ht="9.75" customHeight="1">
      <c r="A687" s="148"/>
      <c r="B687" s="148"/>
      <c r="C687" s="148"/>
      <c r="D687" s="148"/>
    </row>
    <row r="688" spans="1:4" ht="9.75" customHeight="1">
      <c r="A688" s="148"/>
      <c r="B688" s="148"/>
      <c r="C688" s="148"/>
      <c r="D688" s="148"/>
    </row>
    <row r="689" spans="1:4" ht="9.75" customHeight="1">
      <c r="A689" s="148"/>
      <c r="B689" s="148"/>
      <c r="C689" s="148"/>
      <c r="D689" s="148"/>
    </row>
    <row r="690" spans="1:4" ht="9.75" customHeight="1">
      <c r="A690" s="148"/>
      <c r="B690" s="148"/>
      <c r="C690" s="148"/>
      <c r="D690" s="148"/>
    </row>
    <row r="691" spans="1:4" ht="9.75" customHeight="1">
      <c r="A691" s="148"/>
      <c r="B691" s="148"/>
      <c r="C691" s="148"/>
      <c r="D691" s="148"/>
    </row>
    <row r="692" spans="1:4" ht="9.75" customHeight="1">
      <c r="A692" s="148"/>
      <c r="B692" s="148"/>
      <c r="C692" s="148"/>
      <c r="D692" s="148"/>
    </row>
    <row r="693" spans="1:4" ht="9.75" customHeight="1">
      <c r="A693" s="148"/>
      <c r="B693" s="148"/>
      <c r="C693" s="148"/>
      <c r="D693" s="148"/>
    </row>
    <row r="694" spans="1:4" ht="9.75" customHeight="1">
      <c r="A694" s="148"/>
      <c r="B694" s="148"/>
      <c r="C694" s="148"/>
      <c r="D694" s="148"/>
    </row>
    <row r="695" spans="1:4" ht="9.75" customHeight="1">
      <c r="A695" s="148"/>
      <c r="B695" s="148"/>
      <c r="C695" s="148"/>
      <c r="D695" s="148"/>
    </row>
    <row r="696" spans="1:4" ht="9.75" customHeight="1">
      <c r="A696" s="148"/>
      <c r="B696" s="148"/>
      <c r="C696" s="148"/>
      <c r="D696" s="148"/>
    </row>
    <row r="697" spans="1:4" ht="9.75" customHeight="1">
      <c r="A697" s="148"/>
      <c r="B697" s="148"/>
      <c r="C697" s="148"/>
      <c r="D697" s="148"/>
    </row>
    <row r="698" spans="1:4" ht="9.75" customHeight="1">
      <c r="A698" s="148"/>
      <c r="B698" s="148"/>
      <c r="C698" s="148"/>
      <c r="D698" s="148"/>
    </row>
    <row r="699" spans="1:4" ht="9.75" customHeight="1">
      <c r="A699" s="148"/>
      <c r="B699" s="148"/>
      <c r="C699" s="148"/>
      <c r="D699" s="148"/>
    </row>
    <row r="700" spans="1:4" ht="9.75" customHeight="1">
      <c r="A700" s="148"/>
      <c r="B700" s="148"/>
      <c r="C700" s="148"/>
      <c r="D700" s="148"/>
    </row>
    <row r="701" spans="1:4" ht="9.75" customHeight="1">
      <c r="A701" s="148"/>
      <c r="B701" s="148"/>
      <c r="C701" s="148"/>
      <c r="D701" s="148"/>
    </row>
    <row r="702" spans="1:4" ht="9.75" customHeight="1">
      <c r="A702" s="148"/>
      <c r="B702" s="148"/>
      <c r="C702" s="148"/>
      <c r="D702" s="148"/>
    </row>
    <row r="703" spans="1:4" ht="9.75" customHeight="1">
      <c r="A703" s="148"/>
      <c r="B703" s="148"/>
      <c r="C703" s="148"/>
      <c r="D703" s="148"/>
    </row>
    <row r="704" spans="1:4" ht="9.75" customHeight="1">
      <c r="A704" s="148"/>
      <c r="B704" s="148"/>
      <c r="C704" s="148"/>
      <c r="D704" s="148"/>
    </row>
    <row r="705" spans="1:4" ht="9.75" customHeight="1">
      <c r="A705" s="148"/>
      <c r="B705" s="148"/>
      <c r="C705" s="148"/>
      <c r="D705" s="148"/>
    </row>
    <row r="706" spans="1:4" ht="9.75" customHeight="1">
      <c r="A706" s="148"/>
      <c r="B706" s="148"/>
      <c r="C706" s="148"/>
      <c r="D706" s="148"/>
    </row>
    <row r="707" spans="1:4" ht="9.75" customHeight="1">
      <c r="A707" s="148"/>
      <c r="B707" s="148"/>
      <c r="C707" s="148"/>
      <c r="D707" s="148"/>
    </row>
    <row r="708" spans="1:4" ht="9.75" customHeight="1">
      <c r="A708" s="148"/>
      <c r="B708" s="148"/>
      <c r="C708" s="148"/>
      <c r="D708" s="148"/>
    </row>
    <row r="709" spans="1:4" ht="9.75" customHeight="1">
      <c r="A709" s="148"/>
      <c r="B709" s="148"/>
      <c r="C709" s="148"/>
      <c r="D709" s="148"/>
    </row>
    <row r="710" spans="1:4" ht="9.75" customHeight="1">
      <c r="A710" s="148"/>
      <c r="B710" s="148"/>
      <c r="C710" s="148"/>
      <c r="D710" s="148"/>
    </row>
    <row r="711" spans="1:4" ht="9.75" customHeight="1">
      <c r="A711" s="148"/>
      <c r="B711" s="148"/>
      <c r="C711" s="148"/>
      <c r="D711" s="148"/>
    </row>
    <row r="712" spans="1:4" ht="9.75" customHeight="1">
      <c r="A712" s="148"/>
      <c r="B712" s="148"/>
      <c r="C712" s="148"/>
      <c r="D712" s="148"/>
    </row>
    <row r="713" spans="1:4" ht="9.75" customHeight="1">
      <c r="A713" s="148"/>
      <c r="B713" s="148"/>
      <c r="C713" s="148"/>
      <c r="D713" s="148"/>
    </row>
    <row r="714" spans="1:4" ht="9.75" customHeight="1">
      <c r="A714" s="148"/>
      <c r="B714" s="148"/>
      <c r="C714" s="148"/>
      <c r="D714" s="148"/>
    </row>
    <row r="715" spans="1:4" ht="9.75" customHeight="1">
      <c r="A715" s="148"/>
      <c r="B715" s="148"/>
      <c r="C715" s="148"/>
      <c r="D715" s="148"/>
    </row>
    <row r="716" spans="1:4" ht="9.75" customHeight="1">
      <c r="A716" s="148"/>
      <c r="B716" s="148"/>
      <c r="C716" s="148"/>
      <c r="D716" s="148"/>
    </row>
    <row r="717" spans="1:4" ht="9.75" customHeight="1">
      <c r="A717" s="148"/>
      <c r="B717" s="148"/>
      <c r="C717" s="148"/>
      <c r="D717" s="148"/>
    </row>
    <row r="718" spans="1:4" ht="9.75" customHeight="1">
      <c r="A718" s="148"/>
      <c r="B718" s="148"/>
      <c r="C718" s="148"/>
      <c r="D718" s="148"/>
    </row>
    <row r="719" spans="1:4" ht="9.75" customHeight="1">
      <c r="A719" s="148"/>
      <c r="B719" s="148"/>
      <c r="C719" s="148"/>
      <c r="D719" s="148"/>
    </row>
    <row r="720" spans="1:4" ht="9.75" customHeight="1">
      <c r="A720" s="148"/>
      <c r="B720" s="148"/>
      <c r="C720" s="148"/>
      <c r="D720" s="148"/>
    </row>
    <row r="721" spans="1:4" ht="9.75" customHeight="1">
      <c r="A721" s="148"/>
      <c r="B721" s="148"/>
      <c r="C721" s="148"/>
      <c r="D721" s="148"/>
    </row>
    <row r="722" spans="1:4" ht="9.75" customHeight="1">
      <c r="A722" s="148"/>
      <c r="B722" s="148"/>
      <c r="C722" s="148"/>
      <c r="D722" s="148"/>
    </row>
    <row r="723" spans="1:4" ht="9.75" customHeight="1">
      <c r="A723" s="148"/>
      <c r="B723" s="148"/>
      <c r="C723" s="148"/>
      <c r="D723" s="148"/>
    </row>
    <row r="724" spans="1:4" ht="9.75" customHeight="1">
      <c r="A724" s="148"/>
      <c r="B724" s="148"/>
      <c r="C724" s="148"/>
      <c r="D724" s="148"/>
    </row>
    <row r="725" spans="1:4" ht="9.75" customHeight="1">
      <c r="A725" s="148"/>
      <c r="B725" s="148"/>
      <c r="C725" s="148"/>
      <c r="D725" s="148"/>
    </row>
    <row r="726" spans="1:4" ht="9.75" customHeight="1">
      <c r="A726" s="148"/>
      <c r="B726" s="148"/>
      <c r="C726" s="148"/>
      <c r="D726" s="148"/>
    </row>
    <row r="727" spans="1:4" ht="9.75" customHeight="1">
      <c r="A727" s="148"/>
      <c r="B727" s="148"/>
      <c r="C727" s="148"/>
      <c r="D727" s="148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2" useFirstPageNumber="1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B1">
      <selection activeCell="C9" sqref="C9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1.140625" style="0" bestFit="1" customWidth="1"/>
  </cols>
  <sheetData>
    <row r="1" spans="2:6" ht="12.75">
      <c r="B1" s="94"/>
      <c r="C1" s="94"/>
      <c r="D1" s="94"/>
      <c r="E1" s="94"/>
      <c r="F1" s="98" t="s">
        <v>1328</v>
      </c>
    </row>
    <row r="2" spans="2:6" ht="15.75">
      <c r="B2" s="99" t="s">
        <v>1175</v>
      </c>
      <c r="C2" s="99"/>
      <c r="D2" s="99"/>
      <c r="E2" s="99"/>
      <c r="F2" s="99"/>
    </row>
    <row r="3" spans="2:6" ht="12.75">
      <c r="B3" s="94"/>
      <c r="C3" s="94"/>
      <c r="D3" s="94"/>
      <c r="E3" s="94"/>
      <c r="F3" s="94"/>
    </row>
    <row r="4" spans="2:6" ht="15.75">
      <c r="B4" s="100" t="s">
        <v>1329</v>
      </c>
      <c r="C4" s="100"/>
      <c r="D4" s="100"/>
      <c r="E4" s="100"/>
      <c r="F4" s="100"/>
    </row>
    <row r="5" spans="2:6" ht="15.75">
      <c r="B5" s="99" t="s">
        <v>1330</v>
      </c>
      <c r="C5" s="99"/>
      <c r="D5" s="99"/>
      <c r="E5" s="99"/>
      <c r="F5" s="99"/>
    </row>
    <row r="6" spans="2:6" ht="12.75">
      <c r="B6" s="94"/>
      <c r="C6" s="94"/>
      <c r="D6" s="94"/>
      <c r="E6" s="94"/>
      <c r="F6" s="101" t="s">
        <v>1232</v>
      </c>
    </row>
    <row r="7" spans="1:6" ht="36">
      <c r="A7" s="102" t="s">
        <v>1331</v>
      </c>
      <c r="B7" s="102" t="s">
        <v>1332</v>
      </c>
      <c r="C7" s="103" t="s">
        <v>1233</v>
      </c>
      <c r="D7" s="103" t="s">
        <v>1234</v>
      </c>
      <c r="E7" s="103" t="s">
        <v>1333</v>
      </c>
      <c r="F7" s="103" t="s">
        <v>1334</v>
      </c>
    </row>
    <row r="8" spans="1:6" ht="12.75">
      <c r="A8" s="104">
        <v>1</v>
      </c>
      <c r="B8" s="104">
        <v>2</v>
      </c>
      <c r="C8" s="105">
        <v>3</v>
      </c>
      <c r="D8" s="105">
        <v>4</v>
      </c>
      <c r="E8" s="105">
        <v>5</v>
      </c>
      <c r="F8" s="105">
        <v>6</v>
      </c>
    </row>
    <row r="9" spans="1:7" ht="12.75">
      <c r="A9" s="106"/>
      <c r="B9" s="106" t="s">
        <v>1335</v>
      </c>
      <c r="C9" s="107">
        <v>1327060378</v>
      </c>
      <c r="D9" s="107">
        <v>605465223</v>
      </c>
      <c r="E9" s="108">
        <v>45.624542261783965</v>
      </c>
      <c r="F9" s="107">
        <v>97132020</v>
      </c>
      <c r="G9" s="109"/>
    </row>
    <row r="10" spans="1:6" ht="12.75">
      <c r="A10" s="110"/>
      <c r="B10" s="110" t="s">
        <v>1336</v>
      </c>
      <c r="C10" s="107">
        <v>929780796</v>
      </c>
      <c r="D10" s="107">
        <v>464293378</v>
      </c>
      <c r="E10" s="108">
        <v>49.93578916637465</v>
      </c>
      <c r="F10" s="107">
        <v>67874653</v>
      </c>
    </row>
    <row r="11" spans="1:6" ht="12.75">
      <c r="A11" s="110"/>
      <c r="B11" s="110" t="s">
        <v>1337</v>
      </c>
      <c r="C11" s="107">
        <v>197226336</v>
      </c>
      <c r="D11" s="75">
        <v>126460281</v>
      </c>
      <c r="E11" s="108">
        <v>64.11936841943867</v>
      </c>
      <c r="F11" s="107">
        <v>22720847</v>
      </c>
    </row>
    <row r="12" spans="1:6" ht="12.75">
      <c r="A12" s="111" t="s">
        <v>1338</v>
      </c>
      <c r="B12" s="112" t="s">
        <v>1339</v>
      </c>
      <c r="C12" s="13">
        <v>111556336</v>
      </c>
      <c r="D12" s="13">
        <v>59086961</v>
      </c>
      <c r="E12" s="113">
        <v>52.96602875160762</v>
      </c>
      <c r="F12" s="114">
        <v>10419560</v>
      </c>
    </row>
    <row r="13" spans="1:6" ht="12.75">
      <c r="A13" s="111" t="s">
        <v>1340</v>
      </c>
      <c r="B13" s="115" t="s">
        <v>1341</v>
      </c>
      <c r="C13" s="116">
        <v>85670000</v>
      </c>
      <c r="D13" s="114">
        <v>67373320</v>
      </c>
      <c r="E13" s="113">
        <v>78.64283880004669</v>
      </c>
      <c r="F13" s="114">
        <v>12301287</v>
      </c>
    </row>
    <row r="14" spans="1:6" ht="12.75">
      <c r="A14" s="110"/>
      <c r="B14" s="110" t="s">
        <v>1342</v>
      </c>
      <c r="C14" s="107">
        <v>716851300</v>
      </c>
      <c r="D14" s="75">
        <v>330004797</v>
      </c>
      <c r="E14" s="108">
        <v>46.035320993349664</v>
      </c>
      <c r="F14" s="107">
        <v>43869638</v>
      </c>
    </row>
    <row r="15" spans="1:6" ht="12.75">
      <c r="A15" s="111" t="s">
        <v>1343</v>
      </c>
      <c r="B15" s="115" t="s">
        <v>1344</v>
      </c>
      <c r="C15" s="116">
        <v>480694300</v>
      </c>
      <c r="D15" s="114">
        <v>217671311</v>
      </c>
      <c r="E15" s="113">
        <v>45.28269026697425</v>
      </c>
      <c r="F15" s="114">
        <v>25573796</v>
      </c>
    </row>
    <row r="16" spans="1:6" ht="25.5">
      <c r="A16" s="117" t="s">
        <v>1345</v>
      </c>
      <c r="B16" s="115" t="s">
        <v>1346</v>
      </c>
      <c r="C16" s="116">
        <v>224967000</v>
      </c>
      <c r="D16" s="114">
        <v>103574489</v>
      </c>
      <c r="E16" s="113">
        <v>46.03985873483666</v>
      </c>
      <c r="F16" s="114">
        <v>17220768</v>
      </c>
    </row>
    <row r="17" spans="1:6" ht="12.75">
      <c r="A17" s="111" t="s">
        <v>1347</v>
      </c>
      <c r="B17" s="112" t="s">
        <v>1348</v>
      </c>
      <c r="C17" s="116">
        <v>11190000</v>
      </c>
      <c r="D17" s="114">
        <v>8758997</v>
      </c>
      <c r="E17" s="113">
        <v>78.27521894548704</v>
      </c>
      <c r="F17" s="114">
        <v>1075074</v>
      </c>
    </row>
    <row r="18" spans="1:6" ht="12.75">
      <c r="A18" s="110"/>
      <c r="B18" s="110" t="s">
        <v>1349</v>
      </c>
      <c r="C18" s="107">
        <v>15703160</v>
      </c>
      <c r="D18" s="75">
        <v>7828300</v>
      </c>
      <c r="E18" s="108">
        <v>49.85174958416013</v>
      </c>
      <c r="F18" s="114">
        <v>1284168</v>
      </c>
    </row>
    <row r="19" spans="1:6" ht="12.75">
      <c r="A19" s="111" t="s">
        <v>1350</v>
      </c>
      <c r="B19" s="112" t="s">
        <v>1351</v>
      </c>
      <c r="C19" s="116">
        <v>5873160</v>
      </c>
      <c r="D19" s="114">
        <v>3540454</v>
      </c>
      <c r="E19" s="113">
        <v>60.281926594882485</v>
      </c>
      <c r="F19" s="114">
        <v>607443</v>
      </c>
    </row>
    <row r="20" spans="1:6" ht="12.75">
      <c r="A20" s="111" t="s">
        <v>1352</v>
      </c>
      <c r="B20" s="112" t="s">
        <v>1353</v>
      </c>
      <c r="C20" s="116">
        <v>205000</v>
      </c>
      <c r="D20" s="114">
        <v>148033</v>
      </c>
      <c r="E20" s="113">
        <v>72.21121951219513</v>
      </c>
      <c r="F20" s="114">
        <v>22873</v>
      </c>
    </row>
    <row r="21" spans="1:6" ht="12.75">
      <c r="A21" s="111" t="s">
        <v>1354</v>
      </c>
      <c r="B21" s="112" t="s">
        <v>1355</v>
      </c>
      <c r="C21" s="116">
        <v>9625000</v>
      </c>
      <c r="D21" s="114">
        <v>3074226</v>
      </c>
      <c r="E21" s="113">
        <v>31.94001038961039</v>
      </c>
      <c r="F21" s="114">
        <v>45097</v>
      </c>
    </row>
    <row r="22" spans="1:6" ht="12.75">
      <c r="A22" s="118"/>
      <c r="B22" s="118" t="s">
        <v>1356</v>
      </c>
      <c r="C22" s="26" t="s">
        <v>1187</v>
      </c>
      <c r="D22" s="114">
        <v>5097</v>
      </c>
      <c r="E22" s="113" t="s">
        <v>1187</v>
      </c>
      <c r="F22" s="114">
        <v>2335</v>
      </c>
    </row>
    <row r="23" spans="1:6" ht="12.75">
      <c r="A23" s="119" t="s">
        <v>1357</v>
      </c>
      <c r="B23" s="120" t="s">
        <v>1412</v>
      </c>
      <c r="C23" s="29" t="s">
        <v>1187</v>
      </c>
      <c r="D23" s="121">
        <v>0</v>
      </c>
      <c r="E23" s="113" t="s">
        <v>1187</v>
      </c>
      <c r="F23" s="121">
        <v>0</v>
      </c>
    </row>
    <row r="24" spans="1:6" ht="12.75">
      <c r="A24" s="119" t="s">
        <v>1358</v>
      </c>
      <c r="B24" s="120" t="s">
        <v>1413</v>
      </c>
      <c r="C24" s="29" t="s">
        <v>1187</v>
      </c>
      <c r="D24" s="121">
        <v>5097</v>
      </c>
      <c r="E24" s="113" t="s">
        <v>1187</v>
      </c>
      <c r="F24" s="121">
        <v>2335</v>
      </c>
    </row>
    <row r="25" spans="1:6" ht="12.75">
      <c r="A25" s="110"/>
      <c r="B25" s="110" t="s">
        <v>1359</v>
      </c>
      <c r="C25" s="107">
        <v>108192110</v>
      </c>
      <c r="D25" s="107">
        <v>70374761</v>
      </c>
      <c r="E25" s="108">
        <v>65.0461119577019</v>
      </c>
      <c r="F25" s="107">
        <v>22626017</v>
      </c>
    </row>
    <row r="26" spans="1:6" ht="12.75">
      <c r="A26" s="111" t="s">
        <v>1360</v>
      </c>
      <c r="B26" s="112" t="s">
        <v>1361</v>
      </c>
      <c r="C26" s="13">
        <v>3000000</v>
      </c>
      <c r="D26" s="114">
        <v>2262548</v>
      </c>
      <c r="E26" s="113">
        <v>75.41826666666667</v>
      </c>
      <c r="F26" s="114">
        <v>0</v>
      </c>
    </row>
    <row r="27" spans="1:6" ht="12.75">
      <c r="A27" s="117" t="s">
        <v>1362</v>
      </c>
      <c r="B27" s="122" t="s">
        <v>1363</v>
      </c>
      <c r="C27" s="13">
        <v>15500000</v>
      </c>
      <c r="D27" s="114">
        <v>17188796</v>
      </c>
      <c r="E27" s="113">
        <v>110.89545806451613</v>
      </c>
      <c r="F27" s="114">
        <v>14295109</v>
      </c>
    </row>
    <row r="28" spans="1:6" ht="12.75">
      <c r="A28" s="123" t="s">
        <v>1364</v>
      </c>
      <c r="B28" s="81" t="s">
        <v>1365</v>
      </c>
      <c r="C28" s="13">
        <v>12500000</v>
      </c>
      <c r="D28" s="114">
        <v>6999940</v>
      </c>
      <c r="E28" s="113">
        <v>55.999520000000004</v>
      </c>
      <c r="F28" s="114">
        <v>627637</v>
      </c>
    </row>
    <row r="29" spans="1:6" ht="12.75">
      <c r="A29" s="123" t="s">
        <v>1366</v>
      </c>
      <c r="B29" s="81" t="s">
        <v>1367</v>
      </c>
      <c r="C29" s="13">
        <v>2000000</v>
      </c>
      <c r="D29" s="114">
        <v>1751528</v>
      </c>
      <c r="E29" s="113">
        <v>87.57639999999999</v>
      </c>
      <c r="F29" s="114">
        <v>331973</v>
      </c>
    </row>
    <row r="30" spans="1:6" ht="25.5">
      <c r="A30" s="117" t="s">
        <v>1368</v>
      </c>
      <c r="B30" s="122" t="s">
        <v>1369</v>
      </c>
      <c r="C30" s="116">
        <v>27617227</v>
      </c>
      <c r="D30" s="114">
        <v>16574434</v>
      </c>
      <c r="E30" s="113">
        <v>60.014837840164034</v>
      </c>
      <c r="F30" s="114">
        <v>2808479</v>
      </c>
    </row>
    <row r="31" spans="1:6" ht="12.75">
      <c r="A31" s="124" t="s">
        <v>1370</v>
      </c>
      <c r="B31" s="125" t="s">
        <v>1371</v>
      </c>
      <c r="C31" s="15">
        <v>2324721</v>
      </c>
      <c r="D31" s="121">
        <v>825598</v>
      </c>
      <c r="E31" s="126">
        <v>35.51385306021669</v>
      </c>
      <c r="F31" s="121">
        <v>145216</v>
      </c>
    </row>
    <row r="32" spans="1:6" ht="24" customHeight="1">
      <c r="A32" s="123" t="s">
        <v>1372</v>
      </c>
      <c r="B32" s="127" t="s">
        <v>1373</v>
      </c>
      <c r="C32" s="116">
        <v>687000</v>
      </c>
      <c r="D32" s="114">
        <v>694585</v>
      </c>
      <c r="E32" s="113">
        <v>101.10407569141194</v>
      </c>
      <c r="F32" s="114">
        <v>153725</v>
      </c>
    </row>
    <row r="33" spans="1:6" ht="12.75">
      <c r="A33" s="128" t="s">
        <v>1374</v>
      </c>
      <c r="B33" s="129" t="s">
        <v>1375</v>
      </c>
      <c r="C33" s="116">
        <v>16330000</v>
      </c>
      <c r="D33" s="114">
        <v>10037882</v>
      </c>
      <c r="E33" s="113">
        <v>61.46896509491733</v>
      </c>
      <c r="F33" s="114">
        <v>1642532</v>
      </c>
    </row>
    <row r="34" spans="1:6" ht="12.75">
      <c r="A34" s="128" t="s">
        <v>1376</v>
      </c>
      <c r="B34" s="129" t="s">
        <v>1377</v>
      </c>
      <c r="C34" s="15">
        <v>13600000</v>
      </c>
      <c r="D34" s="121">
        <v>8462239</v>
      </c>
      <c r="E34" s="126">
        <v>62.22234558823529</v>
      </c>
      <c r="F34" s="121">
        <v>1469697</v>
      </c>
    </row>
    <row r="35" spans="1:6" ht="12.75">
      <c r="A35" s="128" t="s">
        <v>1378</v>
      </c>
      <c r="B35" s="129" t="s">
        <v>1379</v>
      </c>
      <c r="C35" s="15">
        <v>1250000</v>
      </c>
      <c r="D35" s="121">
        <v>532017</v>
      </c>
      <c r="E35" s="126">
        <v>42.56136</v>
      </c>
      <c r="F35" s="121">
        <v>27025</v>
      </c>
    </row>
    <row r="36" spans="1:6" ht="12.75">
      <c r="A36" s="128" t="s">
        <v>1380</v>
      </c>
      <c r="B36" s="129" t="s">
        <v>1381</v>
      </c>
      <c r="C36" s="15">
        <v>1300000</v>
      </c>
      <c r="D36" s="121">
        <v>865636</v>
      </c>
      <c r="E36" s="126">
        <v>66.58738461538462</v>
      </c>
      <c r="F36" s="121">
        <v>118925</v>
      </c>
    </row>
    <row r="37" spans="1:6" ht="12.75">
      <c r="A37" s="130" t="s">
        <v>1382</v>
      </c>
      <c r="B37" s="131" t="s">
        <v>1383</v>
      </c>
      <c r="C37" s="15">
        <v>180000</v>
      </c>
      <c r="D37" s="121">
        <v>177928</v>
      </c>
      <c r="E37" s="126">
        <v>98.84888888888888</v>
      </c>
      <c r="F37" s="121">
        <v>26845</v>
      </c>
    </row>
    <row r="38" spans="1:6" ht="12.75">
      <c r="A38" s="117" t="s">
        <v>1384</v>
      </c>
      <c r="B38" s="122" t="s">
        <v>1385</v>
      </c>
      <c r="C38" s="116">
        <v>200000</v>
      </c>
      <c r="D38" s="114">
        <v>77957</v>
      </c>
      <c r="E38" s="113">
        <v>38.9785</v>
      </c>
      <c r="F38" s="114">
        <v>7316</v>
      </c>
    </row>
    <row r="39" spans="1:6" ht="12.75">
      <c r="A39" s="132" t="s">
        <v>1386</v>
      </c>
      <c r="B39" s="78" t="s">
        <v>1387</v>
      </c>
      <c r="C39" s="116">
        <v>967775</v>
      </c>
      <c r="D39" s="114">
        <v>542611</v>
      </c>
      <c r="E39" s="113">
        <v>56.06788768050425</v>
      </c>
      <c r="F39" s="114">
        <v>42726</v>
      </c>
    </row>
    <row r="40" spans="1:6" ht="12.75" customHeight="1">
      <c r="A40" s="124" t="s">
        <v>1388</v>
      </c>
      <c r="B40" s="133" t="s">
        <v>1389</v>
      </c>
      <c r="C40" s="134">
        <v>515400</v>
      </c>
      <c r="D40" s="121">
        <v>344154</v>
      </c>
      <c r="E40" s="126">
        <v>66.77415599534342</v>
      </c>
      <c r="F40" s="121">
        <v>26154</v>
      </c>
    </row>
    <row r="41" spans="1:6" ht="12.75">
      <c r="A41" s="124" t="s">
        <v>1390</v>
      </c>
      <c r="B41" s="133" t="s">
        <v>1391</v>
      </c>
      <c r="C41" s="135" t="s">
        <v>1187</v>
      </c>
      <c r="D41" s="121">
        <v>141610</v>
      </c>
      <c r="E41" s="113" t="s">
        <v>1187</v>
      </c>
      <c r="F41" s="121">
        <v>3531</v>
      </c>
    </row>
    <row r="42" spans="1:6" ht="24">
      <c r="A42" s="124" t="s">
        <v>1392</v>
      </c>
      <c r="B42" s="133" t="s">
        <v>1393</v>
      </c>
      <c r="C42" s="135" t="s">
        <v>1187</v>
      </c>
      <c r="D42" s="121">
        <v>5745</v>
      </c>
      <c r="E42" s="113" t="s">
        <v>1187</v>
      </c>
      <c r="F42" s="121">
        <v>705</v>
      </c>
    </row>
    <row r="43" spans="1:6" ht="12.75">
      <c r="A43" s="124" t="s">
        <v>1394</v>
      </c>
      <c r="B43" s="133" t="s">
        <v>1395</v>
      </c>
      <c r="C43" s="135" t="s">
        <v>1187</v>
      </c>
      <c r="D43" s="121">
        <v>51111</v>
      </c>
      <c r="E43" s="113" t="s">
        <v>1187</v>
      </c>
      <c r="F43" s="121">
        <v>12345</v>
      </c>
    </row>
    <row r="44" spans="1:6" ht="12.75">
      <c r="A44" s="111" t="s">
        <v>1396</v>
      </c>
      <c r="B44" s="115" t="s">
        <v>1397</v>
      </c>
      <c r="C44" s="116">
        <v>12293035</v>
      </c>
      <c r="D44" s="114">
        <v>5479926</v>
      </c>
      <c r="E44" s="113">
        <v>44.57748635711197</v>
      </c>
      <c r="F44" s="114">
        <v>723812</v>
      </c>
    </row>
    <row r="45" spans="1:6" ht="12.75">
      <c r="A45" s="111" t="s">
        <v>1398</v>
      </c>
      <c r="B45" s="115" t="s">
        <v>1399</v>
      </c>
      <c r="C45" s="116">
        <v>17097073</v>
      </c>
      <c r="D45" s="114">
        <v>8764554</v>
      </c>
      <c r="E45" s="113">
        <v>51.263476502673875</v>
      </c>
      <c r="F45" s="114">
        <v>1992708</v>
      </c>
    </row>
    <row r="46" spans="1:6" ht="12.75">
      <c r="A46" s="124" t="s">
        <v>1400</v>
      </c>
      <c r="B46" s="133" t="s">
        <v>1401</v>
      </c>
      <c r="C46" s="15">
        <v>10136610</v>
      </c>
      <c r="D46" s="121">
        <v>3</v>
      </c>
      <c r="E46" s="113">
        <v>2.9595693234720483E-05</v>
      </c>
      <c r="F46" s="121">
        <v>3</v>
      </c>
    </row>
    <row r="47" spans="1:6" ht="12.75">
      <c r="A47" s="124" t="s">
        <v>1402</v>
      </c>
      <c r="B47" s="133" t="s">
        <v>1403</v>
      </c>
      <c r="C47" s="15">
        <v>1132000</v>
      </c>
      <c r="D47" s="121">
        <v>0</v>
      </c>
      <c r="E47" s="113">
        <v>0</v>
      </c>
      <c r="F47" s="121">
        <v>0</v>
      </c>
    </row>
    <row r="48" spans="1:6" ht="12.75">
      <c r="A48" s="106"/>
      <c r="B48" s="136" t="s">
        <v>1404</v>
      </c>
      <c r="C48" s="107">
        <v>89156893</v>
      </c>
      <c r="D48" s="107">
        <v>42825094</v>
      </c>
      <c r="E48" s="108">
        <v>48.03340780392605</v>
      </c>
      <c r="F48" s="107">
        <v>5359381</v>
      </c>
    </row>
    <row r="49" spans="1:6" ht="24" customHeight="1">
      <c r="A49" s="137" t="s">
        <v>1405</v>
      </c>
      <c r="B49" s="138" t="s">
        <v>1406</v>
      </c>
      <c r="C49" s="139">
        <v>89156893</v>
      </c>
      <c r="D49" s="114">
        <v>42825094</v>
      </c>
      <c r="E49" s="113">
        <v>48.03340780392605</v>
      </c>
      <c r="F49" s="114">
        <v>5359381</v>
      </c>
    </row>
    <row r="50" spans="1:6" ht="12.75">
      <c r="A50" s="106"/>
      <c r="B50" s="136" t="s">
        <v>1407</v>
      </c>
      <c r="C50" s="19">
        <v>199930579</v>
      </c>
      <c r="D50" s="107">
        <v>27966893</v>
      </c>
      <c r="E50" s="108">
        <v>13.988301909534309</v>
      </c>
      <c r="F50" s="107">
        <v>1269634</v>
      </c>
    </row>
    <row r="51" spans="1:6" ht="12.75">
      <c r="A51" s="140" t="s">
        <v>1408</v>
      </c>
      <c r="B51" s="141"/>
      <c r="C51" s="141"/>
      <c r="D51" s="142"/>
      <c r="E51" s="142"/>
      <c r="F51" s="142"/>
    </row>
    <row r="52" spans="1:6" ht="12.75">
      <c r="A52" s="140" t="s">
        <v>1409</v>
      </c>
      <c r="B52" s="140"/>
      <c r="C52" s="140"/>
      <c r="D52" s="142"/>
      <c r="E52" s="142"/>
      <c r="F52" s="142"/>
    </row>
    <row r="53" spans="2:6" ht="12.75">
      <c r="B53" s="143"/>
      <c r="C53" s="144"/>
      <c r="D53" s="142"/>
      <c r="E53" s="142"/>
      <c r="F53" s="142"/>
    </row>
    <row r="54" spans="1:6" ht="12.75">
      <c r="A54" s="145" t="s">
        <v>1410</v>
      </c>
      <c r="C54" s="146"/>
      <c r="D54" s="146"/>
      <c r="E54" s="94" t="s">
        <v>1225</v>
      </c>
      <c r="F54" s="94"/>
    </row>
    <row r="55" spans="1:6" ht="12.75">
      <c r="A55" s="94"/>
      <c r="C55" s="94"/>
      <c r="D55" s="94"/>
      <c r="E55" s="94"/>
      <c r="F55" s="94"/>
    </row>
    <row r="56" spans="1:5" ht="12.75">
      <c r="A56" s="94"/>
      <c r="C56" s="94"/>
      <c r="D56" s="94"/>
      <c r="E56" s="94"/>
    </row>
    <row r="57" spans="1:5" ht="12.75">
      <c r="A57" s="94"/>
      <c r="C57" s="94"/>
      <c r="D57" s="94"/>
      <c r="E57" s="94"/>
    </row>
    <row r="58" spans="3:5" ht="12.75">
      <c r="C58" s="94"/>
      <c r="D58" s="94"/>
      <c r="E58" s="94"/>
    </row>
    <row r="59" ht="12.75">
      <c r="A59" s="145" t="s">
        <v>1411</v>
      </c>
    </row>
    <row r="60" ht="12.75">
      <c r="A60" s="94" t="s">
        <v>1227</v>
      </c>
    </row>
  </sheetData>
  <mergeCells count="3">
    <mergeCell ref="B4:F4"/>
    <mergeCell ref="B5:F5"/>
    <mergeCell ref="B2:F2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SheetLayoutView="100" workbookViewId="0" topLeftCell="B1">
      <selection activeCell="C9" sqref="C9"/>
    </sheetView>
  </sheetViews>
  <sheetFormatPr defaultColWidth="9.140625" defaultRowHeight="12.75"/>
  <cols>
    <col min="1" max="1" width="7.57421875" style="147" customWidth="1"/>
    <col min="2" max="2" width="43.28125" style="148" customWidth="1"/>
    <col min="3" max="3" width="10.7109375" style="148" customWidth="1"/>
    <col min="4" max="4" width="10.57421875" style="148" customWidth="1"/>
    <col min="5" max="5" width="10.8515625" style="148" customWidth="1"/>
    <col min="6" max="6" width="10.28125" style="148" customWidth="1"/>
    <col min="7" max="7" width="9.140625" style="150" customWidth="1"/>
    <col min="8" max="11" width="9.140625" style="148" customWidth="1"/>
    <col min="12" max="16384" width="9.140625" style="150" customWidth="1"/>
  </cols>
  <sheetData>
    <row r="1" ht="12.75">
      <c r="F1" s="149" t="s">
        <v>1414</v>
      </c>
    </row>
    <row r="2" spans="2:5" ht="12.75">
      <c r="B2" s="151" t="s">
        <v>1415</v>
      </c>
      <c r="C2" s="152"/>
      <c r="D2" s="152"/>
      <c r="E2" s="152"/>
    </row>
    <row r="3" spans="4:6" ht="12.75">
      <c r="D3" s="153"/>
      <c r="E3" s="153"/>
      <c r="F3" s="153"/>
    </row>
    <row r="4" spans="1:11" s="158" customFormat="1" ht="30.75" customHeight="1">
      <c r="A4" s="154"/>
      <c r="B4" s="155" t="s">
        <v>1416</v>
      </c>
      <c r="C4" s="156"/>
      <c r="D4" s="156"/>
      <c r="E4" s="156"/>
      <c r="F4" s="157"/>
      <c r="H4" s="159"/>
      <c r="I4" s="159"/>
      <c r="J4" s="159"/>
      <c r="K4" s="159"/>
    </row>
    <row r="5" spans="1:6" s="148" customFormat="1" ht="15.75" customHeight="1">
      <c r="A5" s="147"/>
      <c r="B5" s="160" t="s">
        <v>1330</v>
      </c>
      <c r="C5" s="160"/>
      <c r="D5" s="160"/>
      <c r="E5" s="160"/>
      <c r="F5" s="161"/>
    </row>
    <row r="6" spans="2:6" ht="15.75">
      <c r="B6" s="162"/>
      <c r="F6" s="163" t="s">
        <v>1232</v>
      </c>
    </row>
    <row r="7" spans="1:11" s="166" customFormat="1" ht="45" customHeight="1">
      <c r="A7" s="164" t="s">
        <v>1417</v>
      </c>
      <c r="B7" s="165" t="s">
        <v>1180</v>
      </c>
      <c r="C7" s="165" t="s">
        <v>1233</v>
      </c>
      <c r="D7" s="165" t="s">
        <v>1234</v>
      </c>
      <c r="E7" s="165" t="s">
        <v>1418</v>
      </c>
      <c r="F7" s="165" t="s">
        <v>1334</v>
      </c>
      <c r="H7" s="167"/>
      <c r="I7" s="167"/>
      <c r="J7" s="167"/>
      <c r="K7" s="167"/>
    </row>
    <row r="8" spans="1:11" s="171" customFormat="1" ht="9.75" customHeight="1">
      <c r="A8" s="168">
        <v>1</v>
      </c>
      <c r="B8" s="169">
        <v>2</v>
      </c>
      <c r="C8" s="169">
        <v>3</v>
      </c>
      <c r="D8" s="169">
        <v>4</v>
      </c>
      <c r="E8" s="169">
        <v>5</v>
      </c>
      <c r="F8" s="170">
        <v>6</v>
      </c>
      <c r="H8" s="172"/>
      <c r="I8" s="172"/>
      <c r="J8" s="172"/>
      <c r="K8" s="172"/>
    </row>
    <row r="9" spans="1:6" ht="12.75">
      <c r="A9" s="173"/>
      <c r="B9" s="174" t="s">
        <v>1419</v>
      </c>
      <c r="C9" s="175">
        <v>27745626</v>
      </c>
      <c r="D9" s="175">
        <v>13326576</v>
      </c>
      <c r="E9" s="176">
        <v>48.03126806365803</v>
      </c>
      <c r="F9" s="177">
        <v>2151272.01</v>
      </c>
    </row>
    <row r="10" spans="1:6" ht="12.75">
      <c r="A10" s="178"/>
      <c r="B10" s="179" t="s">
        <v>1420</v>
      </c>
      <c r="C10" s="175">
        <v>1292000</v>
      </c>
      <c r="D10" s="175">
        <v>883031</v>
      </c>
      <c r="E10" s="176">
        <v>68.34605263157894</v>
      </c>
      <c r="F10" s="177">
        <v>264424</v>
      </c>
    </row>
    <row r="11" spans="1:6" ht="25.5">
      <c r="A11" s="178" t="s">
        <v>1421</v>
      </c>
      <c r="B11" s="180" t="s">
        <v>1422</v>
      </c>
      <c r="C11" s="181">
        <v>1292000</v>
      </c>
      <c r="D11" s="181">
        <v>883031</v>
      </c>
      <c r="E11" s="182">
        <v>68.34605263157894</v>
      </c>
      <c r="F11" s="183">
        <v>264424</v>
      </c>
    </row>
    <row r="12" spans="1:6" ht="12.75">
      <c r="A12" s="178"/>
      <c r="B12" s="179" t="s">
        <v>1423</v>
      </c>
      <c r="C12" s="175">
        <v>65000</v>
      </c>
      <c r="D12" s="175">
        <v>0</v>
      </c>
      <c r="E12" s="176">
        <v>0</v>
      </c>
      <c r="F12" s="177">
        <v>0</v>
      </c>
    </row>
    <row r="13" spans="1:6" ht="14.25" customHeight="1">
      <c r="A13" s="178" t="s">
        <v>1424</v>
      </c>
      <c r="B13" s="180" t="s">
        <v>1425</v>
      </c>
      <c r="C13" s="181">
        <v>65000</v>
      </c>
      <c r="D13" s="181">
        <v>0</v>
      </c>
      <c r="E13" s="182">
        <v>0</v>
      </c>
      <c r="F13" s="183">
        <v>0</v>
      </c>
    </row>
    <row r="14" spans="1:6" ht="12.75">
      <c r="A14" s="178"/>
      <c r="B14" s="179" t="s">
        <v>1426</v>
      </c>
      <c r="C14" s="175">
        <v>6643780</v>
      </c>
      <c r="D14" s="175">
        <v>2789421</v>
      </c>
      <c r="E14" s="176">
        <v>41.98545105346655</v>
      </c>
      <c r="F14" s="177">
        <v>182630</v>
      </c>
    </row>
    <row r="15" spans="1:6" ht="25.5">
      <c r="A15" s="178" t="s">
        <v>1427</v>
      </c>
      <c r="B15" s="180" t="s">
        <v>1428</v>
      </c>
      <c r="C15" s="181">
        <v>12000</v>
      </c>
      <c r="D15" s="181">
        <v>4550</v>
      </c>
      <c r="E15" s="182">
        <v>37.916666666666664</v>
      </c>
      <c r="F15" s="183">
        <v>0</v>
      </c>
    </row>
    <row r="16" spans="1:6" ht="25.5">
      <c r="A16" s="178" t="s">
        <v>1429</v>
      </c>
      <c r="B16" s="180" t="s">
        <v>1430</v>
      </c>
      <c r="C16" s="184">
        <v>900</v>
      </c>
      <c r="D16" s="184">
        <v>894</v>
      </c>
      <c r="E16" s="182">
        <v>99.33333333333333</v>
      </c>
      <c r="F16" s="183">
        <v>0</v>
      </c>
    </row>
    <row r="17" spans="1:6" ht="25.5">
      <c r="A17" s="178" t="s">
        <v>1431</v>
      </c>
      <c r="B17" s="180" t="s">
        <v>1432</v>
      </c>
      <c r="C17" s="181">
        <v>330000</v>
      </c>
      <c r="D17" s="181">
        <v>215322</v>
      </c>
      <c r="E17" s="182">
        <v>65.24909090909091</v>
      </c>
      <c r="F17" s="183">
        <v>31105</v>
      </c>
    </row>
    <row r="18" spans="1:6" ht="38.25">
      <c r="A18" s="178" t="s">
        <v>1433</v>
      </c>
      <c r="B18" s="180" t="s">
        <v>1434</v>
      </c>
      <c r="C18" s="181">
        <v>2000</v>
      </c>
      <c r="D18" s="181">
        <v>1074</v>
      </c>
      <c r="E18" s="182">
        <v>53.7</v>
      </c>
      <c r="F18" s="183">
        <v>223</v>
      </c>
    </row>
    <row r="19" spans="1:6" ht="12.75">
      <c r="A19" s="178" t="s">
        <v>1388</v>
      </c>
      <c r="B19" s="180" t="s">
        <v>1435</v>
      </c>
      <c r="C19" s="181">
        <v>515400</v>
      </c>
      <c r="D19" s="181">
        <v>344145</v>
      </c>
      <c r="E19" s="182">
        <v>66.77240977881257</v>
      </c>
      <c r="F19" s="183">
        <v>26145</v>
      </c>
    </row>
    <row r="20" spans="1:6" ht="51">
      <c r="A20" s="178" t="s">
        <v>1436</v>
      </c>
      <c r="B20" s="180" t="s">
        <v>1437</v>
      </c>
      <c r="C20" s="181">
        <v>5783480</v>
      </c>
      <c r="D20" s="181">
        <v>2223436</v>
      </c>
      <c r="E20" s="182">
        <v>38.44460428669244</v>
      </c>
      <c r="F20" s="183">
        <v>125157</v>
      </c>
    </row>
    <row r="21" spans="1:6" ht="12.75">
      <c r="A21" s="178"/>
      <c r="B21" s="179" t="s">
        <v>1438</v>
      </c>
      <c r="C21" s="175">
        <v>7760616</v>
      </c>
      <c r="D21" s="175">
        <v>3562772</v>
      </c>
      <c r="E21" s="176">
        <v>45.90836603692284</v>
      </c>
      <c r="F21" s="177">
        <v>644284</v>
      </c>
    </row>
    <row r="22" spans="1:6" ht="51">
      <c r="A22" s="178" t="s">
        <v>1439</v>
      </c>
      <c r="B22" s="180" t="s">
        <v>1440</v>
      </c>
      <c r="C22" s="181">
        <v>160000</v>
      </c>
      <c r="D22" s="181">
        <v>66562</v>
      </c>
      <c r="E22" s="182">
        <v>41.60125</v>
      </c>
      <c r="F22" s="183">
        <v>9904</v>
      </c>
    </row>
    <row r="23" spans="1:6" ht="12.75">
      <c r="A23" s="178" t="s">
        <v>1370</v>
      </c>
      <c r="B23" s="180" t="s">
        <v>1441</v>
      </c>
      <c r="C23" s="181">
        <v>2324721</v>
      </c>
      <c r="D23" s="181">
        <v>825598</v>
      </c>
      <c r="E23" s="182">
        <v>35.51385306021669</v>
      </c>
      <c r="F23" s="183">
        <v>145217</v>
      </c>
    </row>
    <row r="24" spans="1:6" ht="12.75">
      <c r="A24" s="178" t="s">
        <v>1442</v>
      </c>
      <c r="B24" s="180" t="s">
        <v>1443</v>
      </c>
      <c r="C24" s="181">
        <v>211986</v>
      </c>
      <c r="D24" s="181">
        <v>5</v>
      </c>
      <c r="E24" s="182">
        <v>0.0023586463257007535</v>
      </c>
      <c r="F24" s="183">
        <v>0</v>
      </c>
    </row>
    <row r="25" spans="1:6" ht="25.5">
      <c r="A25" s="178" t="s">
        <v>1444</v>
      </c>
      <c r="B25" s="180" t="s">
        <v>1445</v>
      </c>
      <c r="C25" s="181">
        <v>989774</v>
      </c>
      <c r="D25" s="181">
        <v>530732</v>
      </c>
      <c r="E25" s="182">
        <v>53.62153380468673</v>
      </c>
      <c r="F25" s="183">
        <v>112057</v>
      </c>
    </row>
    <row r="26" spans="1:6" ht="25.5">
      <c r="A26" s="178" t="s">
        <v>1446</v>
      </c>
      <c r="B26" s="180" t="s">
        <v>1447</v>
      </c>
      <c r="C26" s="181">
        <v>21100</v>
      </c>
      <c r="D26" s="181">
        <v>13859</v>
      </c>
      <c r="E26" s="182">
        <v>65.68246445497631</v>
      </c>
      <c r="F26" s="183">
        <v>2364</v>
      </c>
    </row>
    <row r="27" spans="1:6" ht="38.25">
      <c r="A27" s="178" t="s">
        <v>1448</v>
      </c>
      <c r="B27" s="180" t="s">
        <v>1449</v>
      </c>
      <c r="C27" s="181">
        <v>20000</v>
      </c>
      <c r="D27" s="181">
        <v>26659</v>
      </c>
      <c r="E27" s="182">
        <v>133.295</v>
      </c>
      <c r="F27" s="183">
        <v>3370</v>
      </c>
    </row>
    <row r="28" spans="1:6" ht="13.5" customHeight="1">
      <c r="A28" s="178" t="s">
        <v>1450</v>
      </c>
      <c r="B28" s="180" t="s">
        <v>1451</v>
      </c>
      <c r="C28" s="181">
        <v>700000</v>
      </c>
      <c r="D28" s="181">
        <v>78954</v>
      </c>
      <c r="E28" s="182">
        <v>11.279142857142856</v>
      </c>
      <c r="F28" s="183">
        <v>11545</v>
      </c>
    </row>
    <row r="29" spans="1:6" ht="13.5" customHeight="1">
      <c r="A29" s="178" t="s">
        <v>1452</v>
      </c>
      <c r="B29" s="180" t="s">
        <v>1453</v>
      </c>
      <c r="C29" s="181">
        <v>46000</v>
      </c>
      <c r="D29" s="181">
        <v>48964</v>
      </c>
      <c r="E29" s="182">
        <v>106.44347826086957</v>
      </c>
      <c r="F29" s="183">
        <v>8935</v>
      </c>
    </row>
    <row r="30" spans="1:6" ht="12.75" customHeight="1">
      <c r="A30" s="178" t="s">
        <v>1454</v>
      </c>
      <c r="B30" s="180" t="s">
        <v>1455</v>
      </c>
      <c r="C30" s="181">
        <v>3287035</v>
      </c>
      <c r="D30" s="181">
        <v>1971439</v>
      </c>
      <c r="E30" s="182">
        <v>59.976209562721415</v>
      </c>
      <c r="F30" s="183">
        <v>350892</v>
      </c>
    </row>
    <row r="31" spans="1:6" ht="12.75">
      <c r="A31" s="178"/>
      <c r="B31" s="179" t="s">
        <v>1456</v>
      </c>
      <c r="C31" s="175">
        <v>95508</v>
      </c>
      <c r="D31" s="175">
        <v>25001</v>
      </c>
      <c r="E31" s="176">
        <v>26.176864765255264</v>
      </c>
      <c r="F31" s="177">
        <v>4386</v>
      </c>
    </row>
    <row r="32" spans="1:6" ht="25.5">
      <c r="A32" s="178" t="s">
        <v>1457</v>
      </c>
      <c r="B32" s="180" t="s">
        <v>1458</v>
      </c>
      <c r="C32" s="181">
        <v>95508</v>
      </c>
      <c r="D32" s="181">
        <v>25001</v>
      </c>
      <c r="E32" s="182">
        <v>26.176864765255264</v>
      </c>
      <c r="F32" s="183">
        <v>4386</v>
      </c>
    </row>
    <row r="33" spans="1:6" ht="12.75">
      <c r="A33" s="178"/>
      <c r="B33" s="185" t="s">
        <v>1459</v>
      </c>
      <c r="C33" s="175">
        <v>856500</v>
      </c>
      <c r="D33" s="175">
        <v>548703</v>
      </c>
      <c r="E33" s="176">
        <v>64.06339754816112</v>
      </c>
      <c r="F33" s="177">
        <v>169398</v>
      </c>
    </row>
    <row r="34" spans="1:6" ht="26.25" customHeight="1">
      <c r="A34" s="178" t="s">
        <v>1460</v>
      </c>
      <c r="B34" s="180" t="s">
        <v>1461</v>
      </c>
      <c r="C34" s="181">
        <v>150500</v>
      </c>
      <c r="D34" s="181">
        <v>58285</v>
      </c>
      <c r="E34" s="182">
        <v>38.72757475083056</v>
      </c>
      <c r="F34" s="183">
        <v>19648</v>
      </c>
    </row>
    <row r="35" spans="1:8" ht="38.25">
      <c r="A35" s="178" t="s">
        <v>1462</v>
      </c>
      <c r="B35" s="180" t="s">
        <v>1463</v>
      </c>
      <c r="C35" s="181">
        <v>456000</v>
      </c>
      <c r="D35" s="181">
        <v>268436</v>
      </c>
      <c r="E35" s="182">
        <v>58.86754385964912</v>
      </c>
      <c r="F35" s="183">
        <v>122358</v>
      </c>
      <c r="H35" s="186"/>
    </row>
    <row r="36" spans="1:6" ht="25.5">
      <c r="A36" s="178" t="s">
        <v>1464</v>
      </c>
      <c r="B36" s="180" t="s">
        <v>1465</v>
      </c>
      <c r="C36" s="181">
        <v>250000</v>
      </c>
      <c r="D36" s="181">
        <v>221982</v>
      </c>
      <c r="E36" s="182">
        <v>88.7928</v>
      </c>
      <c r="F36" s="183">
        <v>27392</v>
      </c>
    </row>
    <row r="37" spans="1:6" ht="12.75">
      <c r="A37" s="187"/>
      <c r="B37" s="188" t="s">
        <v>1466</v>
      </c>
      <c r="C37" s="175">
        <v>404347</v>
      </c>
      <c r="D37" s="175">
        <v>227793</v>
      </c>
      <c r="E37" s="176">
        <v>56.336018320897644</v>
      </c>
      <c r="F37" s="177">
        <v>33337</v>
      </c>
    </row>
    <row r="38" spans="1:6" ht="12.75">
      <c r="A38" s="187" t="s">
        <v>1467</v>
      </c>
      <c r="B38" s="189" t="s">
        <v>1468</v>
      </c>
      <c r="C38" s="181">
        <v>327143</v>
      </c>
      <c r="D38" s="181">
        <v>184073</v>
      </c>
      <c r="E38" s="182">
        <v>56.266831324527814</v>
      </c>
      <c r="F38" s="183">
        <v>25984</v>
      </c>
    </row>
    <row r="39" spans="1:6" ht="12.75">
      <c r="A39" s="187" t="s">
        <v>1469</v>
      </c>
      <c r="B39" s="190" t="s">
        <v>1470</v>
      </c>
      <c r="C39" s="181">
        <v>32120</v>
      </c>
      <c r="D39" s="181">
        <v>16059</v>
      </c>
      <c r="E39" s="182">
        <v>49.99688667496886</v>
      </c>
      <c r="F39" s="183">
        <v>0</v>
      </c>
    </row>
    <row r="40" spans="1:6" ht="12.75">
      <c r="A40" s="187" t="s">
        <v>1471</v>
      </c>
      <c r="B40" s="189" t="s">
        <v>1472</v>
      </c>
      <c r="C40" s="181">
        <v>45084</v>
      </c>
      <c r="D40" s="181">
        <v>27661</v>
      </c>
      <c r="E40" s="182">
        <v>61.35436074882442</v>
      </c>
      <c r="F40" s="183">
        <v>7353</v>
      </c>
    </row>
    <row r="41" spans="1:6" ht="12.75">
      <c r="A41" s="187"/>
      <c r="B41" s="188" t="s">
        <v>1473</v>
      </c>
      <c r="C41" s="175">
        <v>9657875</v>
      </c>
      <c r="D41" s="175">
        <v>5176783</v>
      </c>
      <c r="E41" s="176">
        <v>53.60167738762409</v>
      </c>
      <c r="F41" s="177">
        <v>825539.01</v>
      </c>
    </row>
    <row r="42" spans="1:6" ht="25.5">
      <c r="A42" s="178" t="s">
        <v>1474</v>
      </c>
      <c r="B42" s="189" t="s">
        <v>1475</v>
      </c>
      <c r="C42" s="181">
        <v>2200000</v>
      </c>
      <c r="D42" s="181">
        <v>1119908</v>
      </c>
      <c r="E42" s="182">
        <v>50.904909090909086</v>
      </c>
      <c r="F42" s="183">
        <v>176748</v>
      </c>
    </row>
    <row r="43" spans="1:6" ht="12.75">
      <c r="A43" s="178" t="s">
        <v>1476</v>
      </c>
      <c r="B43" s="189" t="s">
        <v>1477</v>
      </c>
      <c r="C43" s="181">
        <v>2150000</v>
      </c>
      <c r="D43" s="181">
        <v>1175909</v>
      </c>
      <c r="E43" s="182">
        <v>54.69344186046512</v>
      </c>
      <c r="F43" s="183">
        <v>190403</v>
      </c>
    </row>
    <row r="44" spans="1:6" ht="25.5">
      <c r="A44" s="178" t="s">
        <v>1478</v>
      </c>
      <c r="B44" s="189" t="s">
        <v>1479</v>
      </c>
      <c r="C44" s="181">
        <v>1000</v>
      </c>
      <c r="D44" s="181">
        <v>20</v>
      </c>
      <c r="E44" s="182">
        <v>2</v>
      </c>
      <c r="F44" s="183">
        <v>10</v>
      </c>
    </row>
    <row r="45" spans="1:6" ht="12.75">
      <c r="A45" s="178" t="s">
        <v>1480</v>
      </c>
      <c r="B45" s="189" t="s">
        <v>1481</v>
      </c>
      <c r="C45" s="181">
        <v>2650000</v>
      </c>
      <c r="D45" s="181">
        <v>1346740</v>
      </c>
      <c r="E45" s="182">
        <v>50.82037735849057</v>
      </c>
      <c r="F45" s="183">
        <v>212582.01</v>
      </c>
    </row>
    <row r="46" spans="1:6" ht="12.75">
      <c r="A46" s="178" t="s">
        <v>1482</v>
      </c>
      <c r="B46" s="189" t="s">
        <v>1483</v>
      </c>
      <c r="C46" s="181">
        <v>800000</v>
      </c>
      <c r="D46" s="181">
        <v>452558</v>
      </c>
      <c r="E46" s="182">
        <v>56.56975</v>
      </c>
      <c r="F46" s="183">
        <v>78281</v>
      </c>
    </row>
    <row r="47" spans="1:6" ht="12.75">
      <c r="A47" s="178" t="s">
        <v>1380</v>
      </c>
      <c r="B47" s="189" t="s">
        <v>1484</v>
      </c>
      <c r="C47" s="181">
        <v>1300000</v>
      </c>
      <c r="D47" s="181">
        <v>865636</v>
      </c>
      <c r="E47" s="182">
        <v>66.58738461538462</v>
      </c>
      <c r="F47" s="183">
        <v>118925</v>
      </c>
    </row>
    <row r="48" spans="1:6" ht="38.25">
      <c r="A48" s="178" t="s">
        <v>1392</v>
      </c>
      <c r="B48" s="189" t="s">
        <v>1485</v>
      </c>
      <c r="C48" s="181">
        <v>102375</v>
      </c>
      <c r="D48" s="181">
        <v>5745</v>
      </c>
      <c r="E48" s="182">
        <v>5.611721611721611</v>
      </c>
      <c r="F48" s="183">
        <v>705</v>
      </c>
    </row>
    <row r="49" spans="1:6" ht="15.75" customHeight="1">
      <c r="A49" s="178" t="s">
        <v>1486</v>
      </c>
      <c r="B49" s="189" t="s">
        <v>1487</v>
      </c>
      <c r="C49" s="181">
        <v>452000</v>
      </c>
      <c r="D49" s="181">
        <v>209857</v>
      </c>
      <c r="E49" s="182">
        <v>46.428539823008855</v>
      </c>
      <c r="F49" s="183">
        <v>47885</v>
      </c>
    </row>
    <row r="50" spans="1:6" ht="14.25" customHeight="1">
      <c r="A50" s="178" t="s">
        <v>1488</v>
      </c>
      <c r="B50" s="189" t="s">
        <v>1489</v>
      </c>
      <c r="C50" s="181">
        <v>2500</v>
      </c>
      <c r="D50" s="181">
        <v>410</v>
      </c>
      <c r="E50" s="182">
        <v>16.4</v>
      </c>
      <c r="F50" s="183">
        <v>0</v>
      </c>
    </row>
    <row r="51" spans="1:6" ht="12.75">
      <c r="A51" s="178"/>
      <c r="B51" s="188" t="s">
        <v>1490</v>
      </c>
      <c r="C51" s="175">
        <v>18000</v>
      </c>
      <c r="D51" s="175">
        <v>5637</v>
      </c>
      <c r="E51" s="176">
        <v>31.316666666666666</v>
      </c>
      <c r="F51" s="177">
        <v>733</v>
      </c>
    </row>
    <row r="52" spans="1:6" ht="24.75" customHeight="1">
      <c r="A52" s="178" t="s">
        <v>1491</v>
      </c>
      <c r="B52" s="189" t="s">
        <v>1492</v>
      </c>
      <c r="C52" s="181">
        <v>18000</v>
      </c>
      <c r="D52" s="181">
        <v>5637</v>
      </c>
      <c r="E52" s="182">
        <v>31.316666666666666</v>
      </c>
      <c r="F52" s="183">
        <v>733</v>
      </c>
    </row>
    <row r="53" spans="1:6" ht="12.75">
      <c r="A53" s="178"/>
      <c r="B53" s="188" t="s">
        <v>1493</v>
      </c>
      <c r="C53" s="175">
        <v>100000</v>
      </c>
      <c r="D53" s="175">
        <v>76235</v>
      </c>
      <c r="E53" s="176">
        <v>76.235</v>
      </c>
      <c r="F53" s="177">
        <v>11441</v>
      </c>
    </row>
    <row r="54" spans="1:6" ht="25.5">
      <c r="A54" s="178" t="s">
        <v>1494</v>
      </c>
      <c r="B54" s="189" t="s">
        <v>1495</v>
      </c>
      <c r="C54" s="181">
        <v>100000</v>
      </c>
      <c r="D54" s="181">
        <v>76235</v>
      </c>
      <c r="E54" s="182">
        <v>76.235</v>
      </c>
      <c r="F54" s="183">
        <v>11441</v>
      </c>
    </row>
    <row r="55" spans="1:6" ht="12.75">
      <c r="A55" s="178"/>
      <c r="B55" s="188" t="s">
        <v>1496</v>
      </c>
      <c r="C55" s="175">
        <v>102000</v>
      </c>
      <c r="D55" s="175">
        <v>31200</v>
      </c>
      <c r="E55" s="176">
        <v>30.58823529411765</v>
      </c>
      <c r="F55" s="177">
        <v>15100</v>
      </c>
    </row>
    <row r="56" spans="1:6" ht="25.5">
      <c r="A56" s="178" t="s">
        <v>1497</v>
      </c>
      <c r="B56" s="189" t="s">
        <v>1498</v>
      </c>
      <c r="C56" s="181">
        <v>102000</v>
      </c>
      <c r="D56" s="181">
        <v>31200</v>
      </c>
      <c r="E56" s="182">
        <v>30.58823529411765</v>
      </c>
      <c r="F56" s="183">
        <v>15100</v>
      </c>
    </row>
    <row r="57" spans="1:6" ht="25.5">
      <c r="A57" s="178"/>
      <c r="B57" s="188" t="s">
        <v>1499</v>
      </c>
      <c r="C57" s="191">
        <v>750000</v>
      </c>
      <c r="D57" s="191">
        <v>0</v>
      </c>
      <c r="E57" s="192">
        <v>0</v>
      </c>
      <c r="F57" s="177">
        <v>0</v>
      </c>
    </row>
    <row r="58" spans="1:6" ht="15" customHeight="1">
      <c r="A58" s="178" t="s">
        <v>1500</v>
      </c>
      <c r="B58" s="189" t="s">
        <v>1425</v>
      </c>
      <c r="C58" s="193">
        <v>750000</v>
      </c>
      <c r="D58" s="193">
        <v>0</v>
      </c>
      <c r="E58" s="194">
        <v>0</v>
      </c>
      <c r="F58" s="183">
        <v>0</v>
      </c>
    </row>
    <row r="59" spans="1:2" ht="15.75">
      <c r="A59" s="195"/>
      <c r="B59" s="162"/>
    </row>
    <row r="60" ht="12.75">
      <c r="A60" s="196"/>
    </row>
    <row r="61" spans="1:4" s="159" customFormat="1" ht="17.25" customHeight="1">
      <c r="A61" s="197"/>
      <c r="B61" s="162"/>
      <c r="C61" s="198"/>
      <c r="D61" s="198"/>
    </row>
    <row r="62" spans="1:18" s="148" customFormat="1" ht="12.75">
      <c r="A62" s="199" t="s">
        <v>1224</v>
      </c>
      <c r="B62" s="200"/>
      <c r="C62" s="201"/>
      <c r="D62" s="201"/>
      <c r="E62" s="201" t="s">
        <v>1225</v>
      </c>
      <c r="F62" s="202"/>
      <c r="G62" s="202"/>
      <c r="H62" s="201"/>
      <c r="I62" s="201"/>
      <c r="K62" s="203"/>
      <c r="L62" s="167"/>
      <c r="M62" s="167"/>
      <c r="N62" s="167"/>
      <c r="O62" s="167"/>
      <c r="P62" s="167"/>
      <c r="Q62" s="167"/>
      <c r="R62" s="167"/>
    </row>
    <row r="63" spans="1:18" s="148" customFormat="1" ht="12.75">
      <c r="A63" s="147"/>
      <c r="C63" s="201"/>
      <c r="D63" s="201"/>
      <c r="E63" s="204"/>
      <c r="H63" s="201"/>
      <c r="I63" s="201"/>
      <c r="K63" s="203"/>
      <c r="L63" s="167"/>
      <c r="M63" s="167"/>
      <c r="N63" s="167"/>
      <c r="O63" s="167"/>
      <c r="P63" s="167"/>
      <c r="Q63" s="167"/>
      <c r="R63" s="167"/>
    </row>
    <row r="64" ht="12.75">
      <c r="A64" s="196"/>
    </row>
    <row r="65" ht="12.75">
      <c r="A65" s="196"/>
    </row>
    <row r="66" spans="1:11" s="171" customFormat="1" ht="11.25">
      <c r="A66" s="205" t="s">
        <v>1327</v>
      </c>
      <c r="B66" s="172"/>
      <c r="C66" s="172"/>
      <c r="D66" s="172"/>
      <c r="E66" s="172"/>
      <c r="H66" s="172"/>
      <c r="I66" s="172"/>
      <c r="J66" s="172"/>
      <c r="K66" s="172"/>
    </row>
    <row r="67" s="172" customFormat="1" ht="11.25">
      <c r="A67" s="205" t="s">
        <v>1501</v>
      </c>
    </row>
    <row r="68" ht="12.75">
      <c r="A68" s="196"/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48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38.28125" style="44" customWidth="1"/>
    <col min="2" max="3" width="12.140625" style="44" customWidth="1"/>
    <col min="4" max="4" width="11.00390625" style="44" customWidth="1"/>
    <col min="5" max="5" width="7.7109375" style="44" customWidth="1"/>
    <col min="6" max="6" width="8.00390625" style="44" customWidth="1"/>
    <col min="7" max="7" width="13.28125" style="44" customWidth="1"/>
    <col min="8" max="8" width="11.7109375" style="44" customWidth="1"/>
    <col min="9" max="16384" width="11.421875" style="94" customWidth="1"/>
  </cols>
  <sheetData>
    <row r="1" spans="1:8" ht="17.25" customHeight="1">
      <c r="A1" s="206"/>
      <c r="B1" s="207"/>
      <c r="C1" s="207"/>
      <c r="D1" s="207"/>
      <c r="E1" s="207"/>
      <c r="F1" s="207"/>
      <c r="G1" s="207"/>
      <c r="H1" s="44" t="s">
        <v>1502</v>
      </c>
    </row>
    <row r="2" spans="1:8" ht="14.25" customHeight="1">
      <c r="A2" s="207" t="s">
        <v>1503</v>
      </c>
      <c r="B2" s="207"/>
      <c r="C2" s="207"/>
      <c r="D2" s="207"/>
      <c r="E2" s="207"/>
      <c r="F2" s="207"/>
      <c r="G2" s="207"/>
      <c r="H2" s="206"/>
    </row>
    <row r="3" spans="1:8" ht="17.25" customHeight="1">
      <c r="A3" s="209" t="s">
        <v>1504</v>
      </c>
      <c r="B3" s="207"/>
      <c r="C3" s="207"/>
      <c r="D3" s="207"/>
      <c r="E3" s="207"/>
      <c r="F3" s="207"/>
      <c r="G3" s="207"/>
      <c r="H3" s="206"/>
    </row>
    <row r="4" spans="1:8" ht="13.5" customHeight="1">
      <c r="A4" s="210" t="s">
        <v>1505</v>
      </c>
      <c r="B4" s="210"/>
      <c r="C4" s="210"/>
      <c r="D4" s="210"/>
      <c r="E4" s="210"/>
      <c r="F4" s="210"/>
      <c r="G4" s="210"/>
      <c r="H4" s="206"/>
    </row>
    <row r="5" spans="1:8" ht="14.25" customHeight="1">
      <c r="A5" s="211"/>
      <c r="B5" s="211" t="s">
        <v>1506</v>
      </c>
      <c r="C5" s="211"/>
      <c r="D5" s="211"/>
      <c r="E5" s="211"/>
      <c r="F5" s="211"/>
      <c r="G5" s="212"/>
      <c r="H5" s="206"/>
    </row>
    <row r="6" spans="1:8" ht="14.25" customHeight="1">
      <c r="A6" s="212"/>
      <c r="B6" s="212"/>
      <c r="C6" s="212"/>
      <c r="D6" s="212"/>
      <c r="E6" s="212"/>
      <c r="F6" s="212"/>
      <c r="G6" s="212"/>
      <c r="H6" s="206"/>
    </row>
    <row r="7" spans="1:8" ht="11.25" customHeight="1">
      <c r="A7" s="212"/>
      <c r="B7" s="212"/>
      <c r="C7" s="212"/>
      <c r="D7" s="212"/>
      <c r="E7" s="212"/>
      <c r="F7" s="212"/>
      <c r="G7" s="212"/>
      <c r="H7" s="213" t="s">
        <v>1232</v>
      </c>
    </row>
    <row r="8" spans="1:8" ht="113.25" customHeight="1">
      <c r="A8" s="70" t="s">
        <v>1180</v>
      </c>
      <c r="B8" s="70" t="s">
        <v>1233</v>
      </c>
      <c r="C8" s="70" t="s">
        <v>1507</v>
      </c>
      <c r="D8" s="70" t="s">
        <v>1234</v>
      </c>
      <c r="E8" s="70" t="s">
        <v>1508</v>
      </c>
      <c r="F8" s="70" t="s">
        <v>1509</v>
      </c>
      <c r="G8" s="70" t="s">
        <v>1510</v>
      </c>
      <c r="H8" s="70" t="s">
        <v>1334</v>
      </c>
    </row>
    <row r="9" spans="1:8" ht="12" customHeight="1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132">
        <v>8</v>
      </c>
    </row>
    <row r="10" spans="1:8" ht="12.75">
      <c r="A10" s="214" t="s">
        <v>1511</v>
      </c>
      <c r="B10" s="75">
        <v>1339227809</v>
      </c>
      <c r="C10" s="71" t="s">
        <v>1187</v>
      </c>
      <c r="D10" s="215">
        <v>605465223</v>
      </c>
      <c r="E10" s="216">
        <v>45.21002468221596</v>
      </c>
      <c r="F10" s="71" t="s">
        <v>1187</v>
      </c>
      <c r="G10" s="71" t="s">
        <v>1187</v>
      </c>
      <c r="H10" s="217">
        <v>97132020</v>
      </c>
    </row>
    <row r="11" spans="1:10" ht="12.75" customHeight="1">
      <c r="A11" s="218" t="s">
        <v>1512</v>
      </c>
      <c r="B11" s="217">
        <v>1524840068</v>
      </c>
      <c r="C11" s="217">
        <v>774519053</v>
      </c>
      <c r="D11" s="217">
        <v>735033609</v>
      </c>
      <c r="E11" s="216">
        <v>48.20398049771079</v>
      </c>
      <c r="F11" s="219">
        <v>94.90194026253349</v>
      </c>
      <c r="G11" s="217">
        <v>141207843</v>
      </c>
      <c r="H11" s="217">
        <v>129496854</v>
      </c>
      <c r="I11" s="1"/>
      <c r="J11" s="1"/>
    </row>
    <row r="12" spans="1:10" ht="12" customHeight="1">
      <c r="A12" s="221" t="s">
        <v>1513</v>
      </c>
      <c r="B12" s="220">
        <v>1296742916</v>
      </c>
      <c r="C12" s="220">
        <v>663646370</v>
      </c>
      <c r="D12" s="220">
        <v>663646370</v>
      </c>
      <c r="E12" s="222">
        <v>51.17794451093805</v>
      </c>
      <c r="F12" s="223">
        <v>100</v>
      </c>
      <c r="G12" s="220">
        <v>121973085</v>
      </c>
      <c r="H12" s="220">
        <v>121973085</v>
      </c>
      <c r="I12" s="1"/>
      <c r="J12" s="1"/>
    </row>
    <row r="13" spans="1:10" ht="12.75" customHeight="1">
      <c r="A13" s="221" t="s">
        <v>1514</v>
      </c>
      <c r="B13" s="220">
        <v>1144427</v>
      </c>
      <c r="C13" s="220">
        <v>1133427</v>
      </c>
      <c r="D13" s="220">
        <v>478857</v>
      </c>
      <c r="E13" s="222">
        <v>41.84251158003088</v>
      </c>
      <c r="F13" s="223">
        <v>42.248596513052895</v>
      </c>
      <c r="G13" s="220">
        <v>50000</v>
      </c>
      <c r="H13" s="220">
        <v>132146</v>
      </c>
      <c r="I13" s="1"/>
      <c r="J13" s="1"/>
    </row>
    <row r="14" spans="1:10" ht="12.75" customHeight="1">
      <c r="A14" s="221" t="s">
        <v>1515</v>
      </c>
      <c r="B14" s="220">
        <v>91886504</v>
      </c>
      <c r="C14" s="220">
        <v>47807793</v>
      </c>
      <c r="D14" s="220">
        <v>42825094</v>
      </c>
      <c r="E14" s="222">
        <v>46.60651144154968</v>
      </c>
      <c r="F14" s="223">
        <v>89.57764270774851</v>
      </c>
      <c r="G14" s="220">
        <v>8947593</v>
      </c>
      <c r="H14" s="220">
        <v>5359381</v>
      </c>
      <c r="I14" s="1"/>
      <c r="J14" s="1"/>
    </row>
    <row r="15" spans="1:10" ht="12.75" customHeight="1">
      <c r="A15" s="221" t="s">
        <v>1516</v>
      </c>
      <c r="B15" s="220">
        <v>135066221</v>
      </c>
      <c r="C15" s="220">
        <v>61931463</v>
      </c>
      <c r="D15" s="220">
        <v>28083288</v>
      </c>
      <c r="E15" s="222">
        <v>20.79223642453134</v>
      </c>
      <c r="F15" s="223">
        <v>45.34575261043002</v>
      </c>
      <c r="G15" s="220">
        <v>10237165</v>
      </c>
      <c r="H15" s="220">
        <v>2032242</v>
      </c>
      <c r="I15" s="1"/>
      <c r="J15" s="1"/>
    </row>
    <row r="16" spans="1:60" s="225" customFormat="1" ht="12.75" customHeight="1">
      <c r="A16" s="224" t="s">
        <v>1517</v>
      </c>
      <c r="B16" s="24">
        <v>1514369319</v>
      </c>
      <c r="C16" s="24">
        <v>773509761</v>
      </c>
      <c r="D16" s="24">
        <v>656121460</v>
      </c>
      <c r="E16" s="216">
        <v>43.326383582128024</v>
      </c>
      <c r="F16" s="219">
        <v>84.82394057338858</v>
      </c>
      <c r="G16" s="24">
        <v>142686603</v>
      </c>
      <c r="H16" s="24">
        <v>131041631</v>
      </c>
      <c r="I16" s="1"/>
      <c r="J16" s="1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</row>
    <row r="17" spans="1:60" s="142" customFormat="1" ht="12.75" customHeight="1">
      <c r="A17" s="72" t="s">
        <v>1518</v>
      </c>
      <c r="B17" s="82">
        <v>1349154700</v>
      </c>
      <c r="C17" s="82">
        <v>697299050</v>
      </c>
      <c r="D17" s="82">
        <v>615740907</v>
      </c>
      <c r="E17" s="222">
        <v>45.63901433986777</v>
      </c>
      <c r="F17" s="223">
        <v>88.3037065660709</v>
      </c>
      <c r="G17" s="82">
        <v>123523839</v>
      </c>
      <c r="H17" s="82">
        <v>121189370</v>
      </c>
      <c r="I17" s="1"/>
      <c r="J17" s="1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</row>
    <row r="18" spans="1:60" s="142" customFormat="1" ht="12.75" customHeight="1">
      <c r="A18" s="72" t="s">
        <v>1519</v>
      </c>
      <c r="B18" s="82">
        <v>575177730</v>
      </c>
      <c r="C18" s="82">
        <v>284735843</v>
      </c>
      <c r="D18" s="82">
        <v>256248028</v>
      </c>
      <c r="E18" s="222">
        <v>44.551103882273054</v>
      </c>
      <c r="F18" s="223">
        <v>89.9950021395796</v>
      </c>
      <c r="G18" s="82">
        <v>54780635</v>
      </c>
      <c r="H18" s="82">
        <v>48810995</v>
      </c>
      <c r="I18" s="1"/>
      <c r="J18" s="1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</row>
    <row r="19" spans="1:60" s="142" customFormat="1" ht="12.75" customHeight="1">
      <c r="A19" s="92" t="s">
        <v>1520</v>
      </c>
      <c r="B19" s="82">
        <v>257258740</v>
      </c>
      <c r="C19" s="82">
        <v>125134657</v>
      </c>
      <c r="D19" s="82">
        <v>121569902</v>
      </c>
      <c r="E19" s="222">
        <v>47.25588798265902</v>
      </c>
      <c r="F19" s="223">
        <v>97.15126481706822</v>
      </c>
      <c r="G19" s="82">
        <v>25292679</v>
      </c>
      <c r="H19" s="82">
        <v>25430702</v>
      </c>
      <c r="I19" s="1"/>
      <c r="J19" s="1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</row>
    <row r="20" spans="1:60" s="142" customFormat="1" ht="12.75" customHeight="1">
      <c r="A20" s="72" t="s">
        <v>1521</v>
      </c>
      <c r="B20" s="82">
        <v>58599900</v>
      </c>
      <c r="C20" s="82">
        <v>31634099</v>
      </c>
      <c r="D20" s="82">
        <v>30148039</v>
      </c>
      <c r="E20" s="222">
        <v>51.447253322957884</v>
      </c>
      <c r="F20" s="223">
        <v>95.3023476344308</v>
      </c>
      <c r="G20" s="82">
        <v>362694</v>
      </c>
      <c r="H20" s="82">
        <v>92908</v>
      </c>
      <c r="I20" s="1"/>
      <c r="J20" s="1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</row>
    <row r="21" spans="1:60" s="142" customFormat="1" ht="12.75" customHeight="1">
      <c r="A21" s="72" t="s">
        <v>1522</v>
      </c>
      <c r="B21" s="82">
        <v>715377070</v>
      </c>
      <c r="C21" s="82">
        <v>380929108</v>
      </c>
      <c r="D21" s="82">
        <v>329344840</v>
      </c>
      <c r="E21" s="222">
        <v>46.037936329158555</v>
      </c>
      <c r="F21" s="223">
        <v>86.45830236737908</v>
      </c>
      <c r="G21" s="82">
        <v>68380510</v>
      </c>
      <c r="H21" s="82">
        <v>72285467</v>
      </c>
      <c r="I21" s="1"/>
      <c r="J21" s="1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</row>
    <row r="22" spans="1:60" s="233" customFormat="1" ht="12.75" customHeight="1">
      <c r="A22" s="226" t="s">
        <v>1523</v>
      </c>
      <c r="B22" s="227">
        <v>14559150</v>
      </c>
      <c r="C22" s="228" t="s">
        <v>1187</v>
      </c>
      <c r="D22" s="227">
        <v>7003846</v>
      </c>
      <c r="E22" s="229">
        <v>48.10614630661817</v>
      </c>
      <c r="F22" s="230" t="s">
        <v>1187</v>
      </c>
      <c r="G22" s="228" t="s">
        <v>1187</v>
      </c>
      <c r="H22" s="227">
        <v>1200967</v>
      </c>
      <c r="I22" s="231"/>
      <c r="J22" s="231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</row>
    <row r="23" spans="1:60" s="233" customFormat="1" ht="12.75">
      <c r="A23" s="226" t="s">
        <v>1524</v>
      </c>
      <c r="B23" s="227">
        <v>37256806</v>
      </c>
      <c r="C23" s="228" t="s">
        <v>1187</v>
      </c>
      <c r="D23" s="227">
        <v>13432799</v>
      </c>
      <c r="E23" s="229">
        <v>36.05461777909787</v>
      </c>
      <c r="F23" s="228" t="s">
        <v>1187</v>
      </c>
      <c r="G23" s="228" t="s">
        <v>1187</v>
      </c>
      <c r="H23" s="227">
        <v>2064379</v>
      </c>
      <c r="I23" s="231"/>
      <c r="J23" s="231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</row>
    <row r="24" spans="1:60" s="142" customFormat="1" ht="24.75" customHeight="1">
      <c r="A24" s="234" t="s">
        <v>1525</v>
      </c>
      <c r="B24" s="82">
        <v>272051269</v>
      </c>
      <c r="C24" s="82">
        <v>134692785</v>
      </c>
      <c r="D24" s="82">
        <v>129672660</v>
      </c>
      <c r="E24" s="222">
        <v>47.66478777204307</v>
      </c>
      <c r="F24" s="223">
        <v>96.27290726819555</v>
      </c>
      <c r="G24" s="82">
        <v>20861152</v>
      </c>
      <c r="H24" s="82">
        <v>21624425</v>
      </c>
      <c r="I24" s="1"/>
      <c r="J24" s="1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</row>
    <row r="25" spans="1:60" s="233" customFormat="1" ht="12.75">
      <c r="A25" s="226" t="s">
        <v>1524</v>
      </c>
      <c r="B25" s="227">
        <v>10079400</v>
      </c>
      <c r="C25" s="228" t="s">
        <v>1187</v>
      </c>
      <c r="D25" s="227">
        <v>6403256</v>
      </c>
      <c r="E25" s="229">
        <v>63.528146516657735</v>
      </c>
      <c r="F25" s="230" t="s">
        <v>1187</v>
      </c>
      <c r="G25" s="228" t="s">
        <v>1187</v>
      </c>
      <c r="H25" s="227">
        <v>1884354</v>
      </c>
      <c r="I25" s="231"/>
      <c r="J25" s="231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</row>
    <row r="26" spans="1:60" s="142" customFormat="1" ht="12" customHeight="1">
      <c r="A26" s="72" t="s">
        <v>1526</v>
      </c>
      <c r="B26" s="82">
        <v>97336010</v>
      </c>
      <c r="C26" s="82">
        <v>48783740</v>
      </c>
      <c r="D26" s="82">
        <v>46945763</v>
      </c>
      <c r="E26" s="222">
        <v>48.230621945567734</v>
      </c>
      <c r="F26" s="223">
        <v>96.23239833600293</v>
      </c>
      <c r="G26" s="82">
        <v>8420929</v>
      </c>
      <c r="H26" s="82">
        <v>8567739</v>
      </c>
      <c r="I26" s="1"/>
      <c r="J26" s="1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</row>
    <row r="27" spans="1:60" s="142" customFormat="1" ht="24.75" customHeight="1">
      <c r="A27" s="234" t="s">
        <v>1527</v>
      </c>
      <c r="B27" s="82">
        <v>8881952</v>
      </c>
      <c r="C27" s="82">
        <v>5824738</v>
      </c>
      <c r="D27" s="82">
        <v>1580756</v>
      </c>
      <c r="E27" s="222">
        <v>17.797394086344983</v>
      </c>
      <c r="F27" s="223">
        <v>27.13866271753339</v>
      </c>
      <c r="G27" s="82">
        <v>584753</v>
      </c>
      <c r="H27" s="82">
        <v>202546</v>
      </c>
      <c r="I27" s="1"/>
      <c r="J27" s="1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</row>
    <row r="28" spans="1:60" s="142" customFormat="1" ht="12.75" customHeight="1">
      <c r="A28" s="72" t="s">
        <v>1528</v>
      </c>
      <c r="B28" s="82">
        <v>165214619</v>
      </c>
      <c r="C28" s="82">
        <v>76210711</v>
      </c>
      <c r="D28" s="82">
        <v>40380553</v>
      </c>
      <c r="E28" s="222">
        <v>24.44127114441368</v>
      </c>
      <c r="F28" s="223">
        <v>52.985403849597986</v>
      </c>
      <c r="G28" s="82">
        <v>19162764</v>
      </c>
      <c r="H28" s="82">
        <v>9852261</v>
      </c>
      <c r="I28" s="1"/>
      <c r="J28" s="1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</row>
    <row r="29" spans="1:60" s="142" customFormat="1" ht="12.75" customHeight="1">
      <c r="A29" s="72" t="s">
        <v>1529</v>
      </c>
      <c r="B29" s="82">
        <v>70904429</v>
      </c>
      <c r="C29" s="82">
        <v>31397608</v>
      </c>
      <c r="D29" s="82">
        <v>19397829</v>
      </c>
      <c r="E29" s="222">
        <v>27.357711321531124</v>
      </c>
      <c r="F29" s="223">
        <v>61.78123186963796</v>
      </c>
      <c r="G29" s="82">
        <v>6856194</v>
      </c>
      <c r="H29" s="82">
        <v>5129601</v>
      </c>
      <c r="I29" s="1"/>
      <c r="J29" s="1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</row>
    <row r="30" spans="1:60" s="142" customFormat="1" ht="12.75" customHeight="1">
      <c r="A30" s="72" t="s">
        <v>1530</v>
      </c>
      <c r="B30" s="82">
        <v>94310190</v>
      </c>
      <c r="C30" s="82">
        <v>44813103</v>
      </c>
      <c r="D30" s="82">
        <v>20982724</v>
      </c>
      <c r="E30" s="222">
        <v>22.24862870067381</v>
      </c>
      <c r="F30" s="223">
        <v>46.82274289285435</v>
      </c>
      <c r="G30" s="82">
        <v>12306570</v>
      </c>
      <c r="H30" s="82">
        <v>4722660</v>
      </c>
      <c r="I30" s="1"/>
      <c r="J30" s="1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</row>
    <row r="31" spans="1:60" s="233" customFormat="1" ht="12.75" customHeight="1">
      <c r="A31" s="226" t="s">
        <v>1531</v>
      </c>
      <c r="B31" s="227">
        <v>4822075</v>
      </c>
      <c r="C31" s="228" t="s">
        <v>1187</v>
      </c>
      <c r="D31" s="227">
        <v>1996032</v>
      </c>
      <c r="E31" s="229">
        <v>41.393632409284386</v>
      </c>
      <c r="F31" s="230" t="s">
        <v>1187</v>
      </c>
      <c r="G31" s="228" t="s">
        <v>1187</v>
      </c>
      <c r="H31" s="227">
        <v>678161</v>
      </c>
      <c r="I31" s="231"/>
      <c r="J31" s="231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</row>
    <row r="32" spans="1:10" ht="12.75" customHeight="1">
      <c r="A32" s="78" t="s">
        <v>1532</v>
      </c>
      <c r="B32" s="79">
        <v>-12894882</v>
      </c>
      <c r="C32" s="91" t="s">
        <v>1187</v>
      </c>
      <c r="D32" s="79">
        <v>-9690991</v>
      </c>
      <c r="E32" s="235" t="s">
        <v>1187</v>
      </c>
      <c r="F32" s="236" t="s">
        <v>1187</v>
      </c>
      <c r="G32" s="91" t="s">
        <v>1187</v>
      </c>
      <c r="H32" s="79">
        <v>524297</v>
      </c>
      <c r="I32" s="1"/>
      <c r="J32" s="1"/>
    </row>
    <row r="33" spans="1:10" ht="12.75">
      <c r="A33" s="84" t="s">
        <v>1533</v>
      </c>
      <c r="B33" s="79">
        <v>-162246628</v>
      </c>
      <c r="C33" s="91" t="s">
        <v>1187</v>
      </c>
      <c r="D33" s="79">
        <v>-40965246</v>
      </c>
      <c r="E33" s="235" t="s">
        <v>1187</v>
      </c>
      <c r="F33" s="236" t="s">
        <v>1187</v>
      </c>
      <c r="G33" s="91" t="s">
        <v>1187</v>
      </c>
      <c r="H33" s="79">
        <v>-34433908</v>
      </c>
      <c r="I33" s="1"/>
      <c r="J33" s="1"/>
    </row>
    <row r="34" spans="1:10" ht="12.75">
      <c r="A34" s="77" t="s">
        <v>1534</v>
      </c>
      <c r="B34" s="79">
        <v>162246628</v>
      </c>
      <c r="C34" s="91" t="s">
        <v>1187</v>
      </c>
      <c r="D34" s="79">
        <v>40965246</v>
      </c>
      <c r="E34" s="235" t="s">
        <v>1187</v>
      </c>
      <c r="F34" s="235" t="s">
        <v>1187</v>
      </c>
      <c r="G34" s="91" t="s">
        <v>1187</v>
      </c>
      <c r="H34" s="79">
        <v>34433908</v>
      </c>
      <c r="I34" s="1"/>
      <c r="J34" s="1"/>
    </row>
    <row r="35" spans="1:10" s="208" customFormat="1" ht="25.5" hidden="1">
      <c r="A35" s="237" t="s">
        <v>1535</v>
      </c>
      <c r="B35" s="238">
        <v>0</v>
      </c>
      <c r="C35" s="239" t="s">
        <v>1187</v>
      </c>
      <c r="D35" s="238">
        <v>360903</v>
      </c>
      <c r="E35" s="240" t="s">
        <v>1187</v>
      </c>
      <c r="F35" s="240" t="s">
        <v>1187</v>
      </c>
      <c r="G35" s="239" t="s">
        <v>1187</v>
      </c>
      <c r="H35" s="238">
        <v>360903</v>
      </c>
      <c r="I35" s="3"/>
      <c r="J35" s="3"/>
    </row>
    <row r="36" spans="1:10" ht="12.75">
      <c r="A36" s="78" t="s">
        <v>1536</v>
      </c>
      <c r="B36" s="79">
        <v>173988701</v>
      </c>
      <c r="C36" s="91" t="s">
        <v>1187</v>
      </c>
      <c r="D36" s="79">
        <v>42249299</v>
      </c>
      <c r="E36" s="235" t="s">
        <v>1187</v>
      </c>
      <c r="F36" s="236" t="s">
        <v>1187</v>
      </c>
      <c r="G36" s="91" t="s">
        <v>1187</v>
      </c>
      <c r="H36" s="79">
        <v>32700189</v>
      </c>
      <c r="I36" s="1"/>
      <c r="J36" s="1"/>
    </row>
    <row r="37" spans="1:10" ht="38.25" customHeight="1">
      <c r="A37" s="81" t="s">
        <v>1537</v>
      </c>
      <c r="B37" s="79">
        <v>-2439548</v>
      </c>
      <c r="C37" s="79">
        <v>-2788109</v>
      </c>
      <c r="D37" s="79">
        <v>-2788109</v>
      </c>
      <c r="E37" s="235" t="s">
        <v>1187</v>
      </c>
      <c r="F37" s="236" t="s">
        <v>1187</v>
      </c>
      <c r="G37" s="79">
        <v>-19284</v>
      </c>
      <c r="H37" s="79">
        <v>-19284</v>
      </c>
      <c r="I37" s="1"/>
      <c r="J37" s="1"/>
    </row>
    <row r="38" spans="1:10" ht="28.5" customHeight="1">
      <c r="A38" s="234" t="s">
        <v>1538</v>
      </c>
      <c r="B38" s="79">
        <v>-9302525</v>
      </c>
      <c r="C38" s="79">
        <v>1143153</v>
      </c>
      <c r="D38" s="79">
        <v>1143153</v>
      </c>
      <c r="E38" s="235" t="s">
        <v>1187</v>
      </c>
      <c r="F38" s="236" t="s">
        <v>1187</v>
      </c>
      <c r="G38" s="79">
        <v>1392100</v>
      </c>
      <c r="H38" s="79">
        <v>1392100</v>
      </c>
      <c r="I38" s="1"/>
      <c r="J38" s="1"/>
    </row>
    <row r="39" spans="1:60" s="142" customFormat="1" ht="12.75" customHeight="1">
      <c r="A39" s="241" t="s">
        <v>1539</v>
      </c>
      <c r="B39" s="75"/>
      <c r="C39" s="75"/>
      <c r="D39" s="75"/>
      <c r="E39" s="216"/>
      <c r="F39" s="219"/>
      <c r="G39" s="75"/>
      <c r="H39" s="75"/>
      <c r="I39" s="1"/>
      <c r="J39" s="1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</row>
    <row r="40" spans="1:60" s="142" customFormat="1" ht="12.75" customHeight="1">
      <c r="A40" s="218" t="s">
        <v>1512</v>
      </c>
      <c r="B40" s="75">
        <v>1415866</v>
      </c>
      <c r="C40" s="75">
        <v>703812</v>
      </c>
      <c r="D40" s="75">
        <v>703812</v>
      </c>
      <c r="E40" s="216">
        <v>49.70894138287098</v>
      </c>
      <c r="F40" s="219">
        <v>100</v>
      </c>
      <c r="G40" s="75">
        <v>108273</v>
      </c>
      <c r="H40" s="75">
        <v>108273</v>
      </c>
      <c r="I40" s="1"/>
      <c r="J40" s="1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</row>
    <row r="41" spans="1:60" s="142" customFormat="1" ht="12.75" customHeight="1">
      <c r="A41" s="221" t="s">
        <v>1513</v>
      </c>
      <c r="B41" s="79">
        <v>1415866</v>
      </c>
      <c r="C41" s="79">
        <v>703812</v>
      </c>
      <c r="D41" s="79">
        <v>703812</v>
      </c>
      <c r="E41" s="222">
        <v>49.70894138287098</v>
      </c>
      <c r="F41" s="223">
        <v>100</v>
      </c>
      <c r="G41" s="79">
        <v>108273</v>
      </c>
      <c r="H41" s="79">
        <v>108273</v>
      </c>
      <c r="I41" s="1"/>
      <c r="J41" s="1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</row>
    <row r="42" spans="1:60" s="142" customFormat="1" ht="12.75" customHeight="1">
      <c r="A42" s="224" t="s">
        <v>1540</v>
      </c>
      <c r="B42" s="75">
        <v>1415866</v>
      </c>
      <c r="C42" s="75">
        <v>703812</v>
      </c>
      <c r="D42" s="75">
        <v>698217</v>
      </c>
      <c r="E42" s="216">
        <v>49.313776868714974</v>
      </c>
      <c r="F42" s="219">
        <v>99.20504339226953</v>
      </c>
      <c r="G42" s="75">
        <v>108273</v>
      </c>
      <c r="H42" s="75">
        <v>119697</v>
      </c>
      <c r="I42" s="1"/>
      <c r="J42" s="1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</row>
    <row r="43" spans="1:60" s="142" customFormat="1" ht="12.75" customHeight="1">
      <c r="A43" s="72" t="s">
        <v>1541</v>
      </c>
      <c r="B43" s="79">
        <v>1364966</v>
      </c>
      <c r="C43" s="79">
        <v>683452</v>
      </c>
      <c r="D43" s="79">
        <v>678698</v>
      </c>
      <c r="E43" s="222">
        <v>49.722703715696944</v>
      </c>
      <c r="F43" s="223">
        <v>99.30441347746441</v>
      </c>
      <c r="G43" s="79">
        <v>108273</v>
      </c>
      <c r="H43" s="79">
        <v>107973</v>
      </c>
      <c r="I43" s="1"/>
      <c r="J43" s="1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</row>
    <row r="44" spans="1:60" s="142" customFormat="1" ht="12.75" customHeight="1">
      <c r="A44" s="72" t="s">
        <v>1542</v>
      </c>
      <c r="B44" s="79">
        <v>1352966</v>
      </c>
      <c r="C44" s="79">
        <v>677452</v>
      </c>
      <c r="D44" s="79">
        <v>672698</v>
      </c>
      <c r="E44" s="222">
        <v>49.72024426334439</v>
      </c>
      <c r="F44" s="223">
        <v>99.29825286514765</v>
      </c>
      <c r="G44" s="79">
        <v>107273</v>
      </c>
      <c r="H44" s="79">
        <v>106973</v>
      </c>
      <c r="I44" s="1"/>
      <c r="J44" s="1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</row>
    <row r="45" spans="1:60" s="233" customFormat="1" ht="12.75" customHeight="1">
      <c r="A45" s="92" t="s">
        <v>1520</v>
      </c>
      <c r="B45" s="86">
        <v>434639</v>
      </c>
      <c r="C45" s="86">
        <v>210140</v>
      </c>
      <c r="D45" s="86">
        <v>209755</v>
      </c>
      <c r="E45" s="229">
        <v>48.259590142624106</v>
      </c>
      <c r="F45" s="242">
        <v>99.81678880746169</v>
      </c>
      <c r="G45" s="86">
        <v>38240</v>
      </c>
      <c r="H45" s="86">
        <v>38774</v>
      </c>
      <c r="I45" s="231"/>
      <c r="J45" s="231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</row>
    <row r="46" spans="1:60" s="142" customFormat="1" ht="12.75" customHeight="1">
      <c r="A46" s="72" t="s">
        <v>1543</v>
      </c>
      <c r="B46" s="79">
        <v>12000</v>
      </c>
      <c r="C46" s="79">
        <v>6000</v>
      </c>
      <c r="D46" s="79">
        <v>6000</v>
      </c>
      <c r="E46" s="222">
        <v>50</v>
      </c>
      <c r="F46" s="223">
        <v>100</v>
      </c>
      <c r="G46" s="79">
        <v>1000</v>
      </c>
      <c r="H46" s="79">
        <v>1000</v>
      </c>
      <c r="I46" s="1"/>
      <c r="J46" s="1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</row>
    <row r="47" spans="1:60" s="142" customFormat="1" ht="12.75" customHeight="1">
      <c r="A47" s="72" t="s">
        <v>1526</v>
      </c>
      <c r="B47" s="79">
        <v>12000</v>
      </c>
      <c r="C47" s="79">
        <v>6000</v>
      </c>
      <c r="D47" s="79">
        <v>6000</v>
      </c>
      <c r="E47" s="222">
        <v>50</v>
      </c>
      <c r="F47" s="223">
        <v>100</v>
      </c>
      <c r="G47" s="79">
        <v>1000</v>
      </c>
      <c r="H47" s="79">
        <v>1000</v>
      </c>
      <c r="I47" s="1"/>
      <c r="J47" s="1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</row>
    <row r="48" spans="1:60" s="142" customFormat="1" ht="12.75" customHeight="1">
      <c r="A48" s="72" t="s">
        <v>1528</v>
      </c>
      <c r="B48" s="79">
        <v>50900</v>
      </c>
      <c r="C48" s="79">
        <v>20360</v>
      </c>
      <c r="D48" s="79">
        <v>19519</v>
      </c>
      <c r="E48" s="222">
        <v>38.347740667976424</v>
      </c>
      <c r="F48" s="223">
        <v>0</v>
      </c>
      <c r="G48" s="79">
        <v>0</v>
      </c>
      <c r="H48" s="79">
        <v>11724</v>
      </c>
      <c r="I48" s="1"/>
      <c r="J48" s="1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</row>
    <row r="49" spans="1:60" s="142" customFormat="1" ht="12.75" customHeight="1">
      <c r="A49" s="72" t="s">
        <v>1544</v>
      </c>
      <c r="B49" s="79">
        <v>50900</v>
      </c>
      <c r="C49" s="79">
        <v>20360</v>
      </c>
      <c r="D49" s="79">
        <v>19519</v>
      </c>
      <c r="E49" s="222">
        <v>38.347740667976424</v>
      </c>
      <c r="F49" s="223">
        <v>0</v>
      </c>
      <c r="G49" s="79">
        <v>0</v>
      </c>
      <c r="H49" s="79">
        <v>11724</v>
      </c>
      <c r="I49" s="1"/>
      <c r="J49" s="1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</row>
    <row r="50" spans="1:60" s="142" customFormat="1" ht="12.75" customHeight="1">
      <c r="A50" s="224" t="s">
        <v>1545</v>
      </c>
      <c r="B50" s="75"/>
      <c r="C50" s="75"/>
      <c r="D50" s="75"/>
      <c r="E50" s="216"/>
      <c r="F50" s="219"/>
      <c r="G50" s="75"/>
      <c r="H50" s="75"/>
      <c r="I50" s="1"/>
      <c r="J50" s="1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</row>
    <row r="51" spans="1:60" s="142" customFormat="1" ht="12.75" customHeight="1">
      <c r="A51" s="218" t="s">
        <v>1512</v>
      </c>
      <c r="B51" s="75">
        <v>8595500</v>
      </c>
      <c r="C51" s="75">
        <v>4197560</v>
      </c>
      <c r="D51" s="75">
        <v>4197883</v>
      </c>
      <c r="E51" s="216">
        <v>48.8381478680705</v>
      </c>
      <c r="F51" s="219">
        <v>100.007694946588</v>
      </c>
      <c r="G51" s="75">
        <v>843240</v>
      </c>
      <c r="H51" s="75">
        <v>836097</v>
      </c>
      <c r="I51" s="1"/>
      <c r="J51" s="1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</row>
    <row r="52" spans="1:60" s="142" customFormat="1" ht="12.75" customHeight="1">
      <c r="A52" s="221" t="s">
        <v>1513</v>
      </c>
      <c r="B52" s="79">
        <v>8336500</v>
      </c>
      <c r="C52" s="79">
        <v>4070560</v>
      </c>
      <c r="D52" s="79">
        <v>4070560</v>
      </c>
      <c r="E52" s="222">
        <v>48.82816529718707</v>
      </c>
      <c r="F52" s="223">
        <v>100</v>
      </c>
      <c r="G52" s="79">
        <v>821740</v>
      </c>
      <c r="H52" s="79">
        <v>821740</v>
      </c>
      <c r="I52" s="1"/>
      <c r="J52" s="1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</row>
    <row r="53" spans="1:60" s="142" customFormat="1" ht="13.5" customHeight="1">
      <c r="A53" s="221" t="s">
        <v>1515</v>
      </c>
      <c r="B53" s="79">
        <v>259000</v>
      </c>
      <c r="C53" s="79">
        <v>127000</v>
      </c>
      <c r="D53" s="79">
        <v>127323</v>
      </c>
      <c r="E53" s="222">
        <v>49.15945945945946</v>
      </c>
      <c r="F53" s="223">
        <v>100.25433070866141</v>
      </c>
      <c r="G53" s="79">
        <v>21500</v>
      </c>
      <c r="H53" s="79">
        <v>14357</v>
      </c>
      <c r="I53" s="1"/>
      <c r="J53" s="1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</row>
    <row r="54" spans="1:60" s="142" customFormat="1" ht="12.75" customHeight="1">
      <c r="A54" s="73" t="s">
        <v>1546</v>
      </c>
      <c r="B54" s="75">
        <v>8595500</v>
      </c>
      <c r="C54" s="75">
        <v>4197560</v>
      </c>
      <c r="D54" s="75">
        <v>3824662</v>
      </c>
      <c r="E54" s="216">
        <v>44.49609679483451</v>
      </c>
      <c r="F54" s="219">
        <v>91.11631519263572</v>
      </c>
      <c r="G54" s="75">
        <v>843240</v>
      </c>
      <c r="H54" s="75">
        <v>646576</v>
      </c>
      <c r="I54" s="1"/>
      <c r="J54" s="1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</row>
    <row r="55" spans="1:60" s="142" customFormat="1" ht="12.75" customHeight="1">
      <c r="A55" s="72" t="s">
        <v>1541</v>
      </c>
      <c r="B55" s="79">
        <v>7946439</v>
      </c>
      <c r="C55" s="79">
        <v>3897834</v>
      </c>
      <c r="D55" s="79">
        <v>3598944</v>
      </c>
      <c r="E55" s="222">
        <v>45.29002236095942</v>
      </c>
      <c r="F55" s="223">
        <v>92.33189509866249</v>
      </c>
      <c r="G55" s="79">
        <v>766619</v>
      </c>
      <c r="H55" s="79">
        <v>607371</v>
      </c>
      <c r="I55" s="1"/>
      <c r="J55" s="1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</row>
    <row r="56" spans="1:60" s="142" customFormat="1" ht="12.75" customHeight="1">
      <c r="A56" s="72" t="s">
        <v>1542</v>
      </c>
      <c r="B56" s="79">
        <v>7855465</v>
      </c>
      <c r="C56" s="79">
        <v>3809714</v>
      </c>
      <c r="D56" s="79">
        <v>3527534</v>
      </c>
      <c r="E56" s="222">
        <v>44.90547663314648</v>
      </c>
      <c r="F56" s="223">
        <v>92.5931447872465</v>
      </c>
      <c r="G56" s="79">
        <v>766619</v>
      </c>
      <c r="H56" s="79">
        <v>607371</v>
      </c>
      <c r="I56" s="1"/>
      <c r="J56" s="1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</row>
    <row r="57" spans="1:60" s="233" customFormat="1" ht="12" customHeight="1">
      <c r="A57" s="92" t="s">
        <v>1520</v>
      </c>
      <c r="B57" s="86">
        <v>4491529</v>
      </c>
      <c r="C57" s="86">
        <v>2199778</v>
      </c>
      <c r="D57" s="86">
        <v>2129941</v>
      </c>
      <c r="E57" s="229">
        <v>47.421290166444436</v>
      </c>
      <c r="F57" s="242">
        <v>96.82527055002824</v>
      </c>
      <c r="G57" s="86">
        <v>479963</v>
      </c>
      <c r="H57" s="86">
        <v>379657</v>
      </c>
      <c r="I57" s="231"/>
      <c r="J57" s="231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</row>
    <row r="58" spans="1:60" s="142" customFormat="1" ht="12.75" customHeight="1">
      <c r="A58" s="72" t="s">
        <v>1543</v>
      </c>
      <c r="B58" s="79">
        <v>90974</v>
      </c>
      <c r="C58" s="79">
        <v>88120</v>
      </c>
      <c r="D58" s="79">
        <v>71410</v>
      </c>
      <c r="E58" s="222">
        <v>78.49495460241388</v>
      </c>
      <c r="F58" s="223">
        <v>81.03722197004085</v>
      </c>
      <c r="G58" s="79">
        <v>0</v>
      </c>
      <c r="H58" s="79">
        <v>0</v>
      </c>
      <c r="I58" s="1"/>
      <c r="J58" s="1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</row>
    <row r="59" spans="1:60" s="142" customFormat="1" ht="27.75" customHeight="1">
      <c r="A59" s="234" t="s">
        <v>1527</v>
      </c>
      <c r="B59" s="79">
        <v>90974</v>
      </c>
      <c r="C59" s="79">
        <v>88120</v>
      </c>
      <c r="D59" s="79">
        <v>71410</v>
      </c>
      <c r="E59" s="222">
        <v>78.49495460241388</v>
      </c>
      <c r="F59" s="223">
        <v>81.03722197004085</v>
      </c>
      <c r="G59" s="79">
        <v>0</v>
      </c>
      <c r="H59" s="79">
        <v>0</v>
      </c>
      <c r="I59" s="1"/>
      <c r="J59" s="1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</row>
    <row r="60" spans="1:60" s="142" customFormat="1" ht="12.75" customHeight="1">
      <c r="A60" s="72" t="s">
        <v>1528</v>
      </c>
      <c r="B60" s="79">
        <v>649061</v>
      </c>
      <c r="C60" s="79">
        <v>299726</v>
      </c>
      <c r="D60" s="79">
        <v>225718</v>
      </c>
      <c r="E60" s="222">
        <v>34.77608422012723</v>
      </c>
      <c r="F60" s="223">
        <v>75.30811474480025</v>
      </c>
      <c r="G60" s="79">
        <v>76621</v>
      </c>
      <c r="H60" s="79">
        <v>39205</v>
      </c>
      <c r="I60" s="1"/>
      <c r="J60" s="1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</row>
    <row r="61" spans="1:60" s="142" customFormat="1" ht="12.75">
      <c r="A61" s="72" t="s">
        <v>1529</v>
      </c>
      <c r="B61" s="79">
        <v>649061</v>
      </c>
      <c r="C61" s="79">
        <v>299726</v>
      </c>
      <c r="D61" s="79">
        <v>225718</v>
      </c>
      <c r="E61" s="222">
        <v>34.77608422012723</v>
      </c>
      <c r="F61" s="223">
        <v>75.30811474480025</v>
      </c>
      <c r="G61" s="79">
        <v>76621</v>
      </c>
      <c r="H61" s="79">
        <v>39205</v>
      </c>
      <c r="I61" s="1"/>
      <c r="J61" s="1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</row>
    <row r="62" spans="1:60" s="142" customFormat="1" ht="12.75" customHeight="1">
      <c r="A62" s="224" t="s">
        <v>1547</v>
      </c>
      <c r="B62" s="79"/>
      <c r="C62" s="79"/>
      <c r="D62" s="79"/>
      <c r="E62" s="216"/>
      <c r="F62" s="219"/>
      <c r="G62" s="79"/>
      <c r="H62" s="79"/>
      <c r="I62" s="1"/>
      <c r="J62" s="1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</row>
    <row r="63" spans="1:60" s="142" customFormat="1" ht="12.75" customHeight="1">
      <c r="A63" s="218" t="s">
        <v>1512</v>
      </c>
      <c r="B63" s="75">
        <v>7198584</v>
      </c>
      <c r="C63" s="75">
        <v>3721440</v>
      </c>
      <c r="D63" s="75">
        <v>3115189</v>
      </c>
      <c r="E63" s="216">
        <v>43.275024643735485</v>
      </c>
      <c r="F63" s="219">
        <v>83.70923620963929</v>
      </c>
      <c r="G63" s="75">
        <v>734290</v>
      </c>
      <c r="H63" s="75">
        <v>537337</v>
      </c>
      <c r="I63" s="1"/>
      <c r="J63" s="1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</row>
    <row r="64" spans="1:60" s="142" customFormat="1" ht="12.75" customHeight="1">
      <c r="A64" s="221" t="s">
        <v>1513</v>
      </c>
      <c r="B64" s="79">
        <v>5783223</v>
      </c>
      <c r="C64" s="79">
        <v>2883876</v>
      </c>
      <c r="D64" s="79">
        <v>2883876</v>
      </c>
      <c r="E64" s="222">
        <v>49.86624240497038</v>
      </c>
      <c r="F64" s="223">
        <v>100</v>
      </c>
      <c r="G64" s="79">
        <v>510199</v>
      </c>
      <c r="H64" s="79">
        <v>510199</v>
      </c>
      <c r="I64" s="1"/>
      <c r="J64" s="1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</row>
    <row r="65" spans="1:60" s="142" customFormat="1" ht="13.5" customHeight="1">
      <c r="A65" s="221" t="s">
        <v>1515</v>
      </c>
      <c r="B65" s="79">
        <v>405517</v>
      </c>
      <c r="C65" s="79">
        <v>249092</v>
      </c>
      <c r="D65" s="79">
        <v>231313</v>
      </c>
      <c r="E65" s="222">
        <v>57.041505041712185</v>
      </c>
      <c r="F65" s="223">
        <v>92.8624765147014</v>
      </c>
      <c r="G65" s="79">
        <v>30891</v>
      </c>
      <c r="H65" s="79">
        <v>27138</v>
      </c>
      <c r="I65" s="1"/>
      <c r="J65" s="1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</row>
    <row r="66" spans="1:60" s="142" customFormat="1" ht="12.75" customHeight="1">
      <c r="A66" s="221" t="s">
        <v>1516</v>
      </c>
      <c r="B66" s="79">
        <v>1009844</v>
      </c>
      <c r="C66" s="79">
        <v>588472</v>
      </c>
      <c r="D66" s="79">
        <v>0</v>
      </c>
      <c r="E66" s="222">
        <v>0</v>
      </c>
      <c r="F66" s="223">
        <v>0</v>
      </c>
      <c r="G66" s="79">
        <v>193200</v>
      </c>
      <c r="H66" s="79">
        <v>0</v>
      </c>
      <c r="I66" s="1"/>
      <c r="J66" s="1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</row>
    <row r="67" spans="1:60" s="142" customFormat="1" ht="12.75" customHeight="1">
      <c r="A67" s="73" t="s">
        <v>1546</v>
      </c>
      <c r="B67" s="75">
        <v>7093836</v>
      </c>
      <c r="C67" s="75">
        <v>3714300</v>
      </c>
      <c r="D67" s="75">
        <v>2829257</v>
      </c>
      <c r="E67" s="216">
        <v>39.88331559962762</v>
      </c>
      <c r="F67" s="219">
        <v>76.17201087688125</v>
      </c>
      <c r="G67" s="75">
        <v>733100</v>
      </c>
      <c r="H67" s="75">
        <v>525300</v>
      </c>
      <c r="I67" s="1"/>
      <c r="J67" s="1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</row>
    <row r="68" spans="1:60" s="142" customFormat="1" ht="12.75" customHeight="1">
      <c r="A68" s="72" t="s">
        <v>1548</v>
      </c>
      <c r="B68" s="79">
        <v>6438618</v>
      </c>
      <c r="C68" s="79">
        <v>3265114</v>
      </c>
      <c r="D68" s="79">
        <v>2782859</v>
      </c>
      <c r="E68" s="222">
        <v>43.2213714185249</v>
      </c>
      <c r="F68" s="223">
        <v>85.23007159933773</v>
      </c>
      <c r="G68" s="79">
        <v>618740</v>
      </c>
      <c r="H68" s="79">
        <v>503826</v>
      </c>
      <c r="I68" s="1"/>
      <c r="J68" s="1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</row>
    <row r="69" spans="1:60" s="142" customFormat="1" ht="12.75" customHeight="1">
      <c r="A69" s="72" t="s">
        <v>1542</v>
      </c>
      <c r="B69" s="79">
        <v>6344455</v>
      </c>
      <c r="C69" s="79">
        <v>3213651</v>
      </c>
      <c r="D69" s="79">
        <v>2731397</v>
      </c>
      <c r="E69" s="222">
        <v>43.051719966490424</v>
      </c>
      <c r="F69" s="223">
        <v>84.99357895427973</v>
      </c>
      <c r="G69" s="79">
        <v>610440</v>
      </c>
      <c r="H69" s="79">
        <v>495526</v>
      </c>
      <c r="I69" s="1"/>
      <c r="J69" s="1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</row>
    <row r="70" spans="1:60" s="233" customFormat="1" ht="12.75" customHeight="1">
      <c r="A70" s="92" t="s">
        <v>1549</v>
      </c>
      <c r="B70" s="86">
        <v>3357973</v>
      </c>
      <c r="C70" s="86">
        <v>1738967</v>
      </c>
      <c r="D70" s="86">
        <v>1683087</v>
      </c>
      <c r="E70" s="229">
        <v>50.12211235766338</v>
      </c>
      <c r="F70" s="242">
        <v>96.78659802054898</v>
      </c>
      <c r="G70" s="86">
        <v>321615</v>
      </c>
      <c r="H70" s="86">
        <v>324227</v>
      </c>
      <c r="I70" s="231"/>
      <c r="J70" s="231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</row>
    <row r="71" spans="1:60" s="142" customFormat="1" ht="12.75" customHeight="1">
      <c r="A71" s="72" t="s">
        <v>1543</v>
      </c>
      <c r="B71" s="79">
        <v>94163</v>
      </c>
      <c r="C71" s="79">
        <v>51463</v>
      </c>
      <c r="D71" s="79">
        <v>51462</v>
      </c>
      <c r="E71" s="222">
        <v>54.6520395484426</v>
      </c>
      <c r="F71" s="223">
        <v>99.99805685638225</v>
      </c>
      <c r="G71" s="79">
        <v>8300</v>
      </c>
      <c r="H71" s="79">
        <v>8300</v>
      </c>
      <c r="I71" s="1"/>
      <c r="J71" s="1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</row>
    <row r="72" spans="1:60" s="142" customFormat="1" ht="25.5" customHeight="1">
      <c r="A72" s="234" t="s">
        <v>1550</v>
      </c>
      <c r="B72" s="79">
        <v>90000</v>
      </c>
      <c r="C72" s="79">
        <v>47300</v>
      </c>
      <c r="D72" s="79">
        <v>47300</v>
      </c>
      <c r="E72" s="222">
        <v>52.55555555555556</v>
      </c>
      <c r="F72" s="223">
        <v>100</v>
      </c>
      <c r="G72" s="79">
        <v>8300</v>
      </c>
      <c r="H72" s="79">
        <v>8300</v>
      </c>
      <c r="I72" s="1"/>
      <c r="J72" s="1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</row>
    <row r="73" spans="1:60" s="142" customFormat="1" ht="25.5" customHeight="1">
      <c r="A73" s="234" t="s">
        <v>1527</v>
      </c>
      <c r="B73" s="79">
        <v>4163</v>
      </c>
      <c r="C73" s="79">
        <v>4163</v>
      </c>
      <c r="D73" s="79">
        <v>4162</v>
      </c>
      <c r="E73" s="222">
        <v>99.97597886139803</v>
      </c>
      <c r="F73" s="223">
        <v>99.97597886139803</v>
      </c>
      <c r="G73" s="79">
        <v>0</v>
      </c>
      <c r="H73" s="79">
        <v>0</v>
      </c>
      <c r="I73" s="1"/>
      <c r="J73" s="1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</row>
    <row r="74" spans="1:60" s="142" customFormat="1" ht="12.75" customHeight="1">
      <c r="A74" s="72" t="s">
        <v>1528</v>
      </c>
      <c r="B74" s="79">
        <v>655218</v>
      </c>
      <c r="C74" s="79">
        <v>449186</v>
      </c>
      <c r="D74" s="79">
        <v>46398</v>
      </c>
      <c r="E74" s="222">
        <v>7.081307290092763</v>
      </c>
      <c r="F74" s="223">
        <v>10.329351315490689</v>
      </c>
      <c r="G74" s="79">
        <v>114360</v>
      </c>
      <c r="H74" s="79">
        <v>21474</v>
      </c>
      <c r="I74" s="1"/>
      <c r="J74" s="1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</row>
    <row r="75" spans="1:60" s="142" customFormat="1" ht="11.25" customHeight="1">
      <c r="A75" s="72" t="s">
        <v>1529</v>
      </c>
      <c r="B75" s="79">
        <v>655218</v>
      </c>
      <c r="C75" s="79">
        <v>449186</v>
      </c>
      <c r="D75" s="79">
        <v>46398</v>
      </c>
      <c r="E75" s="222">
        <v>7.081307290092763</v>
      </c>
      <c r="F75" s="223">
        <v>10.329351315490689</v>
      </c>
      <c r="G75" s="79">
        <v>114360</v>
      </c>
      <c r="H75" s="79">
        <v>21474</v>
      </c>
      <c r="I75" s="1"/>
      <c r="J75" s="1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</row>
    <row r="76" spans="1:60" s="142" customFormat="1" ht="11.25" customHeight="1">
      <c r="A76" s="84" t="s">
        <v>1533</v>
      </c>
      <c r="B76" s="79">
        <v>104748</v>
      </c>
      <c r="C76" s="91" t="s">
        <v>1187</v>
      </c>
      <c r="D76" s="79">
        <v>285932</v>
      </c>
      <c r="E76" s="235" t="s">
        <v>1187</v>
      </c>
      <c r="F76" s="236" t="s">
        <v>1187</v>
      </c>
      <c r="G76" s="91" t="s">
        <v>1187</v>
      </c>
      <c r="H76" s="79">
        <v>12037</v>
      </c>
      <c r="I76" s="1"/>
      <c r="J76" s="1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</row>
    <row r="77" spans="1:60" s="142" customFormat="1" ht="38.25" customHeight="1">
      <c r="A77" s="81" t="s">
        <v>1537</v>
      </c>
      <c r="B77" s="79">
        <v>-104748</v>
      </c>
      <c r="C77" s="79">
        <v>-7140</v>
      </c>
      <c r="D77" s="79">
        <v>-7140</v>
      </c>
      <c r="E77" s="235" t="s">
        <v>1187</v>
      </c>
      <c r="F77" s="236" t="s">
        <v>1187</v>
      </c>
      <c r="G77" s="79">
        <v>-1190</v>
      </c>
      <c r="H77" s="79">
        <v>-1190</v>
      </c>
      <c r="I77" s="1"/>
      <c r="J77" s="1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</row>
    <row r="78" spans="1:60" s="142" customFormat="1" ht="12.75" customHeight="1">
      <c r="A78" s="224" t="s">
        <v>1551</v>
      </c>
      <c r="B78" s="79"/>
      <c r="C78" s="79"/>
      <c r="D78" s="79"/>
      <c r="E78" s="216"/>
      <c r="F78" s="219"/>
      <c r="G78" s="79"/>
      <c r="H78" s="79"/>
      <c r="I78" s="1"/>
      <c r="J78" s="1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</row>
    <row r="79" spans="1:60" s="142" customFormat="1" ht="12.75" customHeight="1">
      <c r="A79" s="218" t="s">
        <v>1512</v>
      </c>
      <c r="B79" s="75">
        <v>91385808</v>
      </c>
      <c r="C79" s="75">
        <v>38361951</v>
      </c>
      <c r="D79" s="75">
        <v>38302301</v>
      </c>
      <c r="E79" s="216">
        <v>41.912745357572376</v>
      </c>
      <c r="F79" s="219">
        <v>99.84450738702002</v>
      </c>
      <c r="G79" s="75">
        <v>7396100</v>
      </c>
      <c r="H79" s="75">
        <v>7384446</v>
      </c>
      <c r="I79" s="1"/>
      <c r="J79" s="1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</row>
    <row r="80" spans="1:60" s="142" customFormat="1" ht="12.75" customHeight="1">
      <c r="A80" s="221" t="s">
        <v>1513</v>
      </c>
      <c r="B80" s="79">
        <v>90557369</v>
      </c>
      <c r="C80" s="79">
        <v>37761909</v>
      </c>
      <c r="D80" s="79">
        <v>37761909</v>
      </c>
      <c r="E80" s="222">
        <v>41.69943254424717</v>
      </c>
      <c r="F80" s="223">
        <v>100</v>
      </c>
      <c r="G80" s="79">
        <v>7303575</v>
      </c>
      <c r="H80" s="79">
        <v>7303575</v>
      </c>
      <c r="I80" s="1"/>
      <c r="J80" s="1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</row>
    <row r="81" spans="1:60" s="142" customFormat="1" ht="12.75" customHeight="1">
      <c r="A81" s="221" t="s">
        <v>1515</v>
      </c>
      <c r="B81" s="79">
        <v>828439</v>
      </c>
      <c r="C81" s="79">
        <v>600042</v>
      </c>
      <c r="D81" s="79">
        <v>540392</v>
      </c>
      <c r="E81" s="222">
        <v>65.23014971530795</v>
      </c>
      <c r="F81" s="223">
        <v>90.05902920128925</v>
      </c>
      <c r="G81" s="79">
        <v>92525</v>
      </c>
      <c r="H81" s="79">
        <v>80871</v>
      </c>
      <c r="I81" s="1"/>
      <c r="J81" s="1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</row>
    <row r="82" spans="1:60" s="142" customFormat="1" ht="12.75" customHeight="1">
      <c r="A82" s="73" t="s">
        <v>1546</v>
      </c>
      <c r="B82" s="75">
        <v>91385808</v>
      </c>
      <c r="C82" s="75">
        <v>38361951</v>
      </c>
      <c r="D82" s="75">
        <v>35398152</v>
      </c>
      <c r="E82" s="216">
        <v>38.734846005848084</v>
      </c>
      <c r="F82" s="219">
        <v>92.27411817506362</v>
      </c>
      <c r="G82" s="75">
        <v>7396100</v>
      </c>
      <c r="H82" s="75">
        <v>7583997</v>
      </c>
      <c r="I82" s="1"/>
      <c r="J82" s="1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</row>
    <row r="83" spans="1:60" s="142" customFormat="1" ht="12.75" customHeight="1">
      <c r="A83" s="243" t="s">
        <v>1548</v>
      </c>
      <c r="B83" s="79">
        <v>71561766</v>
      </c>
      <c r="C83" s="79">
        <v>31751367</v>
      </c>
      <c r="D83" s="79">
        <v>29871178</v>
      </c>
      <c r="E83" s="222">
        <v>41.74181224091088</v>
      </c>
      <c r="F83" s="223">
        <v>94.07839983708418</v>
      </c>
      <c r="G83" s="79">
        <v>5960186</v>
      </c>
      <c r="H83" s="79">
        <v>6044016</v>
      </c>
      <c r="I83" s="1"/>
      <c r="J83" s="1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</row>
    <row r="84" spans="1:60" s="142" customFormat="1" ht="12.75" customHeight="1">
      <c r="A84" s="72" t="s">
        <v>1519</v>
      </c>
      <c r="B84" s="79">
        <v>68107036</v>
      </c>
      <c r="C84" s="79">
        <v>29344782</v>
      </c>
      <c r="D84" s="79">
        <v>27866915</v>
      </c>
      <c r="E84" s="222">
        <v>40.916352607093344</v>
      </c>
      <c r="F84" s="223">
        <v>94.96378265819115</v>
      </c>
      <c r="G84" s="79">
        <v>5342850</v>
      </c>
      <c r="H84" s="79">
        <v>5249540</v>
      </c>
      <c r="I84" s="1"/>
      <c r="J84" s="1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</row>
    <row r="85" spans="1:60" s="233" customFormat="1" ht="12.75" customHeight="1">
      <c r="A85" s="92" t="s">
        <v>1520</v>
      </c>
      <c r="B85" s="86">
        <v>24937565</v>
      </c>
      <c r="C85" s="86">
        <v>10244032</v>
      </c>
      <c r="D85" s="86">
        <v>10100183</v>
      </c>
      <c r="E85" s="229">
        <v>40.50188139860488</v>
      </c>
      <c r="F85" s="242">
        <v>98.59577752197572</v>
      </c>
      <c r="G85" s="86">
        <v>1863083</v>
      </c>
      <c r="H85" s="86">
        <v>1787713</v>
      </c>
      <c r="I85" s="231"/>
      <c r="J85" s="231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</row>
    <row r="86" spans="1:60" s="142" customFormat="1" ht="12.75" customHeight="1">
      <c r="A86" s="72" t="s">
        <v>1552</v>
      </c>
      <c r="B86" s="79">
        <v>3454730</v>
      </c>
      <c r="C86" s="79">
        <v>2406585</v>
      </c>
      <c r="D86" s="79">
        <v>2004263</v>
      </c>
      <c r="E86" s="222">
        <v>58.01504024916564</v>
      </c>
      <c r="F86" s="223">
        <v>83.28245210536923</v>
      </c>
      <c r="G86" s="79">
        <v>617336</v>
      </c>
      <c r="H86" s="79">
        <v>794476</v>
      </c>
      <c r="I86" s="1"/>
      <c r="J86" s="1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</row>
    <row r="87" spans="1:60" s="233" customFormat="1" ht="12.75" customHeight="1">
      <c r="A87" s="226" t="s">
        <v>1553</v>
      </c>
      <c r="B87" s="86">
        <v>212460</v>
      </c>
      <c r="C87" s="228" t="s">
        <v>1187</v>
      </c>
      <c r="D87" s="86">
        <v>90338</v>
      </c>
      <c r="E87" s="229">
        <v>42.520003765414664</v>
      </c>
      <c r="F87" s="230" t="s">
        <v>1187</v>
      </c>
      <c r="G87" s="228" t="s">
        <v>1187</v>
      </c>
      <c r="H87" s="86">
        <v>15542</v>
      </c>
      <c r="I87" s="231"/>
      <c r="J87" s="231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</row>
    <row r="88" spans="1:60" s="142" customFormat="1" ht="24.75" customHeight="1">
      <c r="A88" s="234" t="s">
        <v>1525</v>
      </c>
      <c r="B88" s="79">
        <v>1245300</v>
      </c>
      <c r="C88" s="79">
        <v>1014472</v>
      </c>
      <c r="D88" s="79">
        <v>999072</v>
      </c>
      <c r="E88" s="222">
        <v>80.22741508070345</v>
      </c>
      <c r="F88" s="223">
        <v>98.48196894542185</v>
      </c>
      <c r="G88" s="79">
        <v>84277</v>
      </c>
      <c r="H88" s="79">
        <v>644764</v>
      </c>
      <c r="I88" s="1"/>
      <c r="J88" s="1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</row>
    <row r="89" spans="1:60" s="142" customFormat="1" ht="12.75" customHeight="1">
      <c r="A89" s="72" t="s">
        <v>1526</v>
      </c>
      <c r="B89" s="79">
        <v>1227043</v>
      </c>
      <c r="C89" s="79">
        <v>719825</v>
      </c>
      <c r="D89" s="79">
        <v>718978</v>
      </c>
      <c r="E89" s="222">
        <v>58.59436058883022</v>
      </c>
      <c r="F89" s="223">
        <v>99.8823325113743</v>
      </c>
      <c r="G89" s="79">
        <v>134563</v>
      </c>
      <c r="H89" s="79">
        <v>133855</v>
      </c>
      <c r="I89" s="1"/>
      <c r="J89" s="1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</row>
    <row r="90" spans="1:60" s="142" customFormat="1" ht="25.5" customHeight="1">
      <c r="A90" s="234" t="s">
        <v>1527</v>
      </c>
      <c r="B90" s="79">
        <v>689927</v>
      </c>
      <c r="C90" s="79">
        <v>578950</v>
      </c>
      <c r="D90" s="79">
        <v>192875</v>
      </c>
      <c r="E90" s="222">
        <v>27.955856199279054</v>
      </c>
      <c r="F90" s="223">
        <v>33.314621297175925</v>
      </c>
      <c r="G90" s="79">
        <v>382954</v>
      </c>
      <c r="H90" s="79">
        <v>315</v>
      </c>
      <c r="I90" s="1"/>
      <c r="J90" s="1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</row>
    <row r="91" spans="1:60" s="142" customFormat="1" ht="13.5" customHeight="1">
      <c r="A91" s="72" t="s">
        <v>1528</v>
      </c>
      <c r="B91" s="79">
        <v>19824042</v>
      </c>
      <c r="C91" s="79">
        <v>6610584</v>
      </c>
      <c r="D91" s="79">
        <v>5526974</v>
      </c>
      <c r="E91" s="222">
        <v>27.88015683179041</v>
      </c>
      <c r="F91" s="223">
        <v>83.60795354843083</v>
      </c>
      <c r="G91" s="79">
        <v>1435914</v>
      </c>
      <c r="H91" s="79">
        <v>1539981</v>
      </c>
      <c r="I91" s="1"/>
      <c r="J91" s="1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</row>
    <row r="92" spans="1:60" s="142" customFormat="1" ht="13.5" customHeight="1">
      <c r="A92" s="72" t="s">
        <v>1529</v>
      </c>
      <c r="B92" s="79">
        <v>10645042</v>
      </c>
      <c r="C92" s="79">
        <v>4587878</v>
      </c>
      <c r="D92" s="79">
        <v>4263028</v>
      </c>
      <c r="E92" s="222">
        <v>40.04707543662111</v>
      </c>
      <c r="F92" s="223">
        <v>92.91938451719946</v>
      </c>
      <c r="G92" s="79">
        <v>680193</v>
      </c>
      <c r="H92" s="79">
        <v>951939</v>
      </c>
      <c r="I92" s="1"/>
      <c r="J92" s="1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</row>
    <row r="93" spans="1:60" s="142" customFormat="1" ht="13.5" customHeight="1">
      <c r="A93" s="72" t="s">
        <v>1530</v>
      </c>
      <c r="B93" s="79">
        <v>9179000</v>
      </c>
      <c r="C93" s="79">
        <v>2022706</v>
      </c>
      <c r="D93" s="79">
        <v>1263946</v>
      </c>
      <c r="E93" s="222">
        <v>13.769974942804227</v>
      </c>
      <c r="F93" s="223">
        <v>62.487875153383634</v>
      </c>
      <c r="G93" s="79">
        <v>755721</v>
      </c>
      <c r="H93" s="79">
        <v>588042</v>
      </c>
      <c r="I93" s="1"/>
      <c r="J93" s="1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</row>
    <row r="94" spans="1:60" s="142" customFormat="1" ht="12.75" customHeight="1">
      <c r="A94" s="224" t="s">
        <v>1554</v>
      </c>
      <c r="B94" s="79"/>
      <c r="C94" s="79"/>
      <c r="D94" s="79"/>
      <c r="E94" s="216"/>
      <c r="F94" s="219"/>
      <c r="G94" s="79"/>
      <c r="H94" s="79"/>
      <c r="I94" s="1"/>
      <c r="J94" s="1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</row>
    <row r="95" spans="1:60" s="142" customFormat="1" ht="12.75" customHeight="1">
      <c r="A95" s="218" t="s">
        <v>1512</v>
      </c>
      <c r="B95" s="75">
        <v>13420672</v>
      </c>
      <c r="C95" s="75">
        <v>6570950</v>
      </c>
      <c r="D95" s="75">
        <v>6481834</v>
      </c>
      <c r="E95" s="216">
        <v>48.29738779101375</v>
      </c>
      <c r="F95" s="219">
        <v>98.64378818892246</v>
      </c>
      <c r="G95" s="75">
        <v>1097300</v>
      </c>
      <c r="H95" s="75">
        <v>1077259</v>
      </c>
      <c r="I95" s="1"/>
      <c r="J95" s="1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</row>
    <row r="96" spans="1:60" s="142" customFormat="1" ht="12.75" customHeight="1">
      <c r="A96" s="221" t="s">
        <v>1513</v>
      </c>
      <c r="B96" s="79">
        <v>13073672</v>
      </c>
      <c r="C96" s="79">
        <v>6418550</v>
      </c>
      <c r="D96" s="79">
        <v>6418550</v>
      </c>
      <c r="E96" s="222">
        <v>49.09523506479282</v>
      </c>
      <c r="F96" s="223">
        <v>100</v>
      </c>
      <c r="G96" s="79">
        <v>1077200</v>
      </c>
      <c r="H96" s="79">
        <v>1077200</v>
      </c>
      <c r="I96" s="1"/>
      <c r="J96" s="1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</row>
    <row r="97" spans="1:10" ht="13.5" customHeight="1">
      <c r="A97" s="221" t="s">
        <v>1515</v>
      </c>
      <c r="B97" s="79">
        <v>347000</v>
      </c>
      <c r="C97" s="79">
        <v>152400</v>
      </c>
      <c r="D97" s="79">
        <v>63284</v>
      </c>
      <c r="E97" s="222">
        <v>18.237463976945246</v>
      </c>
      <c r="F97" s="223">
        <v>41.5249343832021</v>
      </c>
      <c r="G97" s="79">
        <v>20100</v>
      </c>
      <c r="H97" s="79">
        <v>59</v>
      </c>
      <c r="I97" s="1"/>
      <c r="J97" s="1"/>
    </row>
    <row r="98" spans="1:60" s="142" customFormat="1" ht="12.75" customHeight="1">
      <c r="A98" s="73" t="s">
        <v>1546</v>
      </c>
      <c r="B98" s="75">
        <v>13420672</v>
      </c>
      <c r="C98" s="75">
        <v>6570950</v>
      </c>
      <c r="D98" s="75">
        <v>6473243</v>
      </c>
      <c r="E98" s="216">
        <v>48.233374603000506</v>
      </c>
      <c r="F98" s="219">
        <v>98.51304605878907</v>
      </c>
      <c r="G98" s="75">
        <v>1097300</v>
      </c>
      <c r="H98" s="75">
        <v>1075323</v>
      </c>
      <c r="I98" s="1"/>
      <c r="J98" s="1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</row>
    <row r="99" spans="1:60" s="142" customFormat="1" ht="12.75" customHeight="1">
      <c r="A99" s="243" t="s">
        <v>1548</v>
      </c>
      <c r="B99" s="79">
        <v>13128312</v>
      </c>
      <c r="C99" s="79">
        <v>6481450</v>
      </c>
      <c r="D99" s="79">
        <v>6384237</v>
      </c>
      <c r="E99" s="222">
        <v>48.629534398634036</v>
      </c>
      <c r="F99" s="223">
        <v>98.50013500065572</v>
      </c>
      <c r="G99" s="79">
        <v>1081100</v>
      </c>
      <c r="H99" s="79">
        <v>1052348</v>
      </c>
      <c r="I99" s="1"/>
      <c r="J99" s="1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</row>
    <row r="100" spans="1:60" s="142" customFormat="1" ht="12.75" customHeight="1">
      <c r="A100" s="72" t="s">
        <v>1519</v>
      </c>
      <c r="B100" s="79">
        <v>12665122</v>
      </c>
      <c r="C100" s="79">
        <v>6109600</v>
      </c>
      <c r="D100" s="79">
        <v>6016133</v>
      </c>
      <c r="E100" s="222">
        <v>47.501579534725366</v>
      </c>
      <c r="F100" s="223">
        <v>98.47016171271441</v>
      </c>
      <c r="G100" s="79">
        <v>1080000</v>
      </c>
      <c r="H100" s="79">
        <v>1051312</v>
      </c>
      <c r="I100" s="1"/>
      <c r="J100" s="1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</row>
    <row r="101" spans="1:60" s="233" customFormat="1" ht="12.75" customHeight="1">
      <c r="A101" s="92" t="s">
        <v>1520</v>
      </c>
      <c r="B101" s="86">
        <v>5249706</v>
      </c>
      <c r="C101" s="86">
        <v>2506400</v>
      </c>
      <c r="D101" s="86">
        <v>2412929</v>
      </c>
      <c r="E101" s="229">
        <v>45.96312631602608</v>
      </c>
      <c r="F101" s="242">
        <v>96.27070699010532</v>
      </c>
      <c r="G101" s="86">
        <v>460000</v>
      </c>
      <c r="H101" s="86">
        <v>485320</v>
      </c>
      <c r="I101" s="231"/>
      <c r="J101" s="231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</row>
    <row r="102" spans="1:60" s="142" customFormat="1" ht="12.75" customHeight="1">
      <c r="A102" s="72" t="s">
        <v>1552</v>
      </c>
      <c r="B102" s="79">
        <v>463190</v>
      </c>
      <c r="C102" s="79">
        <v>371850</v>
      </c>
      <c r="D102" s="79">
        <v>368104</v>
      </c>
      <c r="E102" s="222">
        <v>79.47149118072497</v>
      </c>
      <c r="F102" s="223">
        <v>98.99260454484336</v>
      </c>
      <c r="G102" s="79">
        <v>1100</v>
      </c>
      <c r="H102" s="79">
        <v>1036</v>
      </c>
      <c r="I102" s="1"/>
      <c r="J102" s="1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</row>
    <row r="103" spans="1:60" s="233" customFormat="1" ht="12.75" customHeight="1">
      <c r="A103" s="226" t="s">
        <v>1553</v>
      </c>
      <c r="B103" s="86">
        <v>13200</v>
      </c>
      <c r="C103" s="228" t="s">
        <v>1187</v>
      </c>
      <c r="D103" s="86">
        <v>2854</v>
      </c>
      <c r="E103" s="229">
        <v>21.62121212121212</v>
      </c>
      <c r="F103" s="230" t="s">
        <v>1187</v>
      </c>
      <c r="G103" s="228" t="s">
        <v>1187</v>
      </c>
      <c r="H103" s="86">
        <v>1036</v>
      </c>
      <c r="I103" s="231"/>
      <c r="J103" s="231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</row>
    <row r="104" spans="1:60" s="142" customFormat="1" ht="24.75" customHeight="1">
      <c r="A104" s="234" t="s">
        <v>1525</v>
      </c>
      <c r="B104" s="79">
        <v>10250</v>
      </c>
      <c r="C104" s="79">
        <v>10250</v>
      </c>
      <c r="D104" s="79">
        <v>10250</v>
      </c>
      <c r="E104" s="222">
        <v>100</v>
      </c>
      <c r="F104" s="223">
        <v>100</v>
      </c>
      <c r="G104" s="79">
        <v>0</v>
      </c>
      <c r="H104" s="79">
        <v>0</v>
      </c>
      <c r="I104" s="1"/>
      <c r="J104" s="1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</row>
    <row r="105" spans="1:60" s="142" customFormat="1" ht="25.5" customHeight="1">
      <c r="A105" s="234" t="s">
        <v>1527</v>
      </c>
      <c r="B105" s="79">
        <v>439740</v>
      </c>
      <c r="C105" s="79">
        <v>355000</v>
      </c>
      <c r="D105" s="79">
        <v>355000</v>
      </c>
      <c r="E105" s="222">
        <v>80.72952199026697</v>
      </c>
      <c r="F105" s="223">
        <v>100</v>
      </c>
      <c r="G105" s="79">
        <v>0</v>
      </c>
      <c r="H105" s="79">
        <v>0</v>
      </c>
      <c r="I105" s="1"/>
      <c r="J105" s="1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</row>
    <row r="106" spans="1:60" s="142" customFormat="1" ht="12.75" customHeight="1">
      <c r="A106" s="243" t="s">
        <v>1528</v>
      </c>
      <c r="B106" s="79">
        <v>292360</v>
      </c>
      <c r="C106" s="79">
        <v>89500</v>
      </c>
      <c r="D106" s="79">
        <v>89006</v>
      </c>
      <c r="E106" s="222">
        <v>30.443973183746063</v>
      </c>
      <c r="F106" s="223">
        <v>99.44804469273743</v>
      </c>
      <c r="G106" s="79">
        <v>16200</v>
      </c>
      <c r="H106" s="79">
        <v>22975</v>
      </c>
      <c r="I106" s="1"/>
      <c r="J106" s="1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</row>
    <row r="107" spans="1:60" s="142" customFormat="1" ht="12" customHeight="1">
      <c r="A107" s="72" t="s">
        <v>1529</v>
      </c>
      <c r="B107" s="79">
        <v>292360</v>
      </c>
      <c r="C107" s="79">
        <v>89500</v>
      </c>
      <c r="D107" s="79">
        <v>89006</v>
      </c>
      <c r="E107" s="222">
        <v>30.443973183746063</v>
      </c>
      <c r="F107" s="223">
        <v>99.44804469273743</v>
      </c>
      <c r="G107" s="79">
        <v>16200</v>
      </c>
      <c r="H107" s="79">
        <v>22975</v>
      </c>
      <c r="I107" s="1"/>
      <c r="J107" s="1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</row>
    <row r="108" spans="1:60" s="142" customFormat="1" ht="12.75" customHeight="1">
      <c r="A108" s="224" t="s">
        <v>1555</v>
      </c>
      <c r="B108" s="75"/>
      <c r="C108" s="75"/>
      <c r="D108" s="75"/>
      <c r="E108" s="216"/>
      <c r="F108" s="219"/>
      <c r="G108" s="75"/>
      <c r="H108" s="75"/>
      <c r="I108" s="1"/>
      <c r="J108" s="1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</row>
    <row r="109" spans="1:60" s="142" customFormat="1" ht="12.75" customHeight="1">
      <c r="A109" s="218" t="s">
        <v>1512</v>
      </c>
      <c r="B109" s="75">
        <v>15269278</v>
      </c>
      <c r="C109" s="75">
        <v>7984759</v>
      </c>
      <c r="D109" s="75">
        <v>6043867</v>
      </c>
      <c r="E109" s="216">
        <v>39.58187806915298</v>
      </c>
      <c r="F109" s="219">
        <v>75.69254125265397</v>
      </c>
      <c r="G109" s="75">
        <v>1005028</v>
      </c>
      <c r="H109" s="75">
        <v>933611</v>
      </c>
      <c r="I109" s="1"/>
      <c r="J109" s="1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</row>
    <row r="110" spans="1:60" s="142" customFormat="1" ht="12.75" customHeight="1">
      <c r="A110" s="221" t="s">
        <v>1513</v>
      </c>
      <c r="B110" s="79">
        <v>9490026</v>
      </c>
      <c r="C110" s="79">
        <v>4767232</v>
      </c>
      <c r="D110" s="79">
        <v>4767232</v>
      </c>
      <c r="E110" s="222">
        <v>50.23413002240458</v>
      </c>
      <c r="F110" s="223">
        <v>100</v>
      </c>
      <c r="G110" s="79">
        <v>738063</v>
      </c>
      <c r="H110" s="79">
        <v>738063</v>
      </c>
      <c r="I110" s="1"/>
      <c r="J110" s="1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</row>
    <row r="111" spans="1:60" s="142" customFormat="1" ht="12.75" customHeight="1">
      <c r="A111" s="221" t="s">
        <v>1515</v>
      </c>
      <c r="B111" s="79">
        <v>2008232</v>
      </c>
      <c r="C111" s="79">
        <v>990636</v>
      </c>
      <c r="D111" s="79">
        <v>1038243</v>
      </c>
      <c r="E111" s="222">
        <v>51.69935545295563</v>
      </c>
      <c r="F111" s="223">
        <v>104.8057005802333</v>
      </c>
      <c r="G111" s="79">
        <v>63600</v>
      </c>
      <c r="H111" s="79">
        <v>60299</v>
      </c>
      <c r="I111" s="1"/>
      <c r="J111" s="1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</row>
    <row r="112" spans="1:60" s="142" customFormat="1" ht="12.75" customHeight="1">
      <c r="A112" s="221" t="s">
        <v>1556</v>
      </c>
      <c r="B112" s="79">
        <v>3771020</v>
      </c>
      <c r="C112" s="79">
        <v>2226891</v>
      </c>
      <c r="D112" s="79">
        <v>238392</v>
      </c>
      <c r="E112" s="222">
        <v>6.321684849191995</v>
      </c>
      <c r="F112" s="223">
        <v>0</v>
      </c>
      <c r="G112" s="79">
        <v>203365</v>
      </c>
      <c r="H112" s="79">
        <v>135249</v>
      </c>
      <c r="I112" s="1"/>
      <c r="J112" s="1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</row>
    <row r="113" spans="1:60" s="142" customFormat="1" ht="12.75" customHeight="1">
      <c r="A113" s="73" t="s">
        <v>1546</v>
      </c>
      <c r="B113" s="75">
        <v>15199278</v>
      </c>
      <c r="C113" s="75">
        <v>7984759</v>
      </c>
      <c r="D113" s="75">
        <v>5450943</v>
      </c>
      <c r="E113" s="216">
        <v>35.863170605866934</v>
      </c>
      <c r="F113" s="219">
        <v>68.26684437188398</v>
      </c>
      <c r="G113" s="75">
        <v>1109088</v>
      </c>
      <c r="H113" s="75">
        <v>1218586</v>
      </c>
      <c r="I113" s="1"/>
      <c r="J113" s="1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</row>
    <row r="114" spans="1:60" s="142" customFormat="1" ht="12.75" customHeight="1">
      <c r="A114" s="72" t="s">
        <v>1548</v>
      </c>
      <c r="B114" s="79">
        <v>14001927</v>
      </c>
      <c r="C114" s="79">
        <v>7281930</v>
      </c>
      <c r="D114" s="79">
        <v>5265197</v>
      </c>
      <c r="E114" s="222">
        <v>37.60337416414183</v>
      </c>
      <c r="F114" s="223">
        <v>72.3049658538327</v>
      </c>
      <c r="G114" s="79">
        <v>1098088</v>
      </c>
      <c r="H114" s="79">
        <v>1147548</v>
      </c>
      <c r="I114" s="1"/>
      <c r="J114" s="1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</row>
    <row r="115" spans="1:60" s="142" customFormat="1" ht="12.75" customHeight="1">
      <c r="A115" s="72" t="s">
        <v>1519</v>
      </c>
      <c r="B115" s="79">
        <v>11201150</v>
      </c>
      <c r="C115" s="79">
        <v>5913779</v>
      </c>
      <c r="D115" s="79">
        <v>3969982</v>
      </c>
      <c r="E115" s="222">
        <v>35.44262865866451</v>
      </c>
      <c r="F115" s="223">
        <v>67.13105105889144</v>
      </c>
      <c r="G115" s="79">
        <v>911096</v>
      </c>
      <c r="H115" s="79">
        <v>843418</v>
      </c>
      <c r="I115" s="1"/>
      <c r="J115" s="1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</row>
    <row r="116" spans="1:60" s="233" customFormat="1" ht="12.75" customHeight="1">
      <c r="A116" s="92" t="s">
        <v>1520</v>
      </c>
      <c r="B116" s="86">
        <v>3936739</v>
      </c>
      <c r="C116" s="86">
        <v>1929122</v>
      </c>
      <c r="D116" s="86">
        <v>1818378</v>
      </c>
      <c r="E116" s="229">
        <v>46.18995569683436</v>
      </c>
      <c r="F116" s="242">
        <v>94.25935736568242</v>
      </c>
      <c r="G116" s="86">
        <v>367171</v>
      </c>
      <c r="H116" s="86">
        <v>371841</v>
      </c>
      <c r="I116" s="231"/>
      <c r="J116" s="231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</row>
    <row r="117" spans="1:60" s="142" customFormat="1" ht="12.75" customHeight="1">
      <c r="A117" s="72" t="s">
        <v>1543</v>
      </c>
      <c r="B117" s="79">
        <v>2800777</v>
      </c>
      <c r="C117" s="79">
        <v>1368151</v>
      </c>
      <c r="D117" s="79">
        <v>1295215</v>
      </c>
      <c r="E117" s="222">
        <v>46.244845626767145</v>
      </c>
      <c r="F117" s="223">
        <v>94.6690094879878</v>
      </c>
      <c r="G117" s="79">
        <v>186992</v>
      </c>
      <c r="H117" s="79">
        <v>304130</v>
      </c>
      <c r="I117" s="1"/>
      <c r="J117" s="1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</row>
    <row r="118" spans="1:60" s="142" customFormat="1" ht="26.25" customHeight="1">
      <c r="A118" s="234" t="s">
        <v>1525</v>
      </c>
      <c r="B118" s="79">
        <v>2602089</v>
      </c>
      <c r="C118" s="79">
        <v>1297963</v>
      </c>
      <c r="D118" s="79">
        <v>1237183</v>
      </c>
      <c r="E118" s="222">
        <v>47.54576034870445</v>
      </c>
      <c r="F118" s="223">
        <v>95.31727791932437</v>
      </c>
      <c r="G118" s="79">
        <v>186992</v>
      </c>
      <c r="H118" s="79">
        <v>303064</v>
      </c>
      <c r="I118" s="1"/>
      <c r="J118" s="1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</row>
    <row r="119" spans="1:60" s="142" customFormat="1" ht="25.5">
      <c r="A119" s="234" t="s">
        <v>1527</v>
      </c>
      <c r="B119" s="79">
        <v>120188</v>
      </c>
      <c r="C119" s="79">
        <v>70188</v>
      </c>
      <c r="D119" s="79">
        <v>58031</v>
      </c>
      <c r="E119" s="222">
        <v>48.283522481445736</v>
      </c>
      <c r="F119" s="223">
        <v>82.67937539180487</v>
      </c>
      <c r="G119" s="79">
        <v>0</v>
      </c>
      <c r="H119" s="79">
        <v>1065</v>
      </c>
      <c r="I119" s="1"/>
      <c r="J119" s="1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</row>
    <row r="120" spans="1:60" s="142" customFormat="1" ht="12.75" customHeight="1">
      <c r="A120" s="72" t="s">
        <v>1528</v>
      </c>
      <c r="B120" s="79">
        <v>1197351</v>
      </c>
      <c r="C120" s="79">
        <v>702829</v>
      </c>
      <c r="D120" s="79">
        <v>185746</v>
      </c>
      <c r="E120" s="222">
        <v>15.513078454020585</v>
      </c>
      <c r="F120" s="223">
        <v>26.428334630471994</v>
      </c>
      <c r="G120" s="79">
        <v>11000</v>
      </c>
      <c r="H120" s="79">
        <v>71038</v>
      </c>
      <c r="I120" s="1"/>
      <c r="J120" s="1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</row>
    <row r="121" spans="1:60" s="142" customFormat="1" ht="12" customHeight="1">
      <c r="A121" s="72" t="s">
        <v>1557</v>
      </c>
      <c r="B121" s="79">
        <v>1137351</v>
      </c>
      <c r="C121" s="79">
        <v>673829</v>
      </c>
      <c r="D121" s="79">
        <v>179696</v>
      </c>
      <c r="E121" s="222">
        <v>15.799520112964247</v>
      </c>
      <c r="F121" s="223">
        <v>26.667893486329618</v>
      </c>
      <c r="G121" s="79">
        <v>11000</v>
      </c>
      <c r="H121" s="79">
        <v>71038</v>
      </c>
      <c r="I121" s="1"/>
      <c r="J121" s="1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</row>
    <row r="122" spans="1:60" s="142" customFormat="1" ht="12.75">
      <c r="A122" s="72" t="s">
        <v>1530</v>
      </c>
      <c r="B122" s="79">
        <v>60000</v>
      </c>
      <c r="C122" s="79">
        <v>29000</v>
      </c>
      <c r="D122" s="79">
        <v>6050</v>
      </c>
      <c r="E122" s="222">
        <v>10.083333333333332</v>
      </c>
      <c r="F122" s="223">
        <v>20.862068965517242</v>
      </c>
      <c r="G122" s="79">
        <v>0</v>
      </c>
      <c r="H122" s="79">
        <v>0</v>
      </c>
      <c r="I122" s="1"/>
      <c r="J122" s="1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</row>
    <row r="123" spans="1:60" s="142" customFormat="1" ht="12.75">
      <c r="A123" s="84" t="s">
        <v>1533</v>
      </c>
      <c r="B123" s="79">
        <v>70000</v>
      </c>
      <c r="C123" s="79">
        <v>0</v>
      </c>
      <c r="D123" s="79">
        <v>592924</v>
      </c>
      <c r="E123" s="235" t="s">
        <v>1187</v>
      </c>
      <c r="F123" s="235" t="s">
        <v>1187</v>
      </c>
      <c r="G123" s="79">
        <v>-104060</v>
      </c>
      <c r="H123" s="79">
        <v>-284975</v>
      </c>
      <c r="I123" s="1"/>
      <c r="J123" s="1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</row>
    <row r="124" spans="1:60" s="142" customFormat="1" ht="39" customHeight="1">
      <c r="A124" s="81" t="s">
        <v>1537</v>
      </c>
      <c r="B124" s="79">
        <v>-70000</v>
      </c>
      <c r="C124" s="79">
        <v>0</v>
      </c>
      <c r="D124" s="79">
        <v>0</v>
      </c>
      <c r="E124" s="235" t="s">
        <v>1187</v>
      </c>
      <c r="F124" s="235" t="s">
        <v>1187</v>
      </c>
      <c r="G124" s="79">
        <v>104060</v>
      </c>
      <c r="H124" s="79">
        <v>104060</v>
      </c>
      <c r="I124" s="1"/>
      <c r="J124" s="1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</row>
    <row r="125" spans="1:60" s="142" customFormat="1" ht="12.75" customHeight="1">
      <c r="A125" s="224" t="s">
        <v>1558</v>
      </c>
      <c r="B125" s="79"/>
      <c r="C125" s="79"/>
      <c r="D125" s="79"/>
      <c r="E125" s="216"/>
      <c r="F125" s="219"/>
      <c r="G125" s="79"/>
      <c r="H125" s="79"/>
      <c r="I125" s="1"/>
      <c r="J125" s="1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</row>
    <row r="126" spans="1:60" s="142" customFormat="1" ht="12.75" customHeight="1">
      <c r="A126" s="218" t="s">
        <v>1512</v>
      </c>
      <c r="B126" s="75">
        <v>236834605</v>
      </c>
      <c r="C126" s="75">
        <v>128946215</v>
      </c>
      <c r="D126" s="75">
        <v>118557970</v>
      </c>
      <c r="E126" s="216">
        <v>50.05939482534657</v>
      </c>
      <c r="F126" s="219">
        <v>91.94373793755793</v>
      </c>
      <c r="G126" s="75">
        <v>19354735</v>
      </c>
      <c r="H126" s="75">
        <v>17066680</v>
      </c>
      <c r="I126" s="1"/>
      <c r="J126" s="1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</row>
    <row r="127" spans="1:60" s="142" customFormat="1" ht="12.75" customHeight="1">
      <c r="A127" s="221" t="s">
        <v>1513</v>
      </c>
      <c r="B127" s="79">
        <v>207033177</v>
      </c>
      <c r="C127" s="79">
        <v>110323894</v>
      </c>
      <c r="D127" s="79">
        <v>110323894</v>
      </c>
      <c r="E127" s="222">
        <v>53.288026392021216</v>
      </c>
      <c r="F127" s="223">
        <v>100</v>
      </c>
      <c r="G127" s="79">
        <v>16245326</v>
      </c>
      <c r="H127" s="79">
        <v>16245326</v>
      </c>
      <c r="I127" s="1"/>
      <c r="J127" s="1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</row>
    <row r="128" spans="1:60" s="142" customFormat="1" ht="12.75" customHeight="1">
      <c r="A128" s="221" t="s">
        <v>1514</v>
      </c>
      <c r="B128" s="79">
        <v>613427</v>
      </c>
      <c r="C128" s="79">
        <v>613427</v>
      </c>
      <c r="D128" s="79">
        <v>149832</v>
      </c>
      <c r="E128" s="222">
        <v>24.425400251374654</v>
      </c>
      <c r="F128" s="223">
        <v>24.425400251374654</v>
      </c>
      <c r="G128" s="79">
        <v>0</v>
      </c>
      <c r="H128" s="79">
        <v>41850</v>
      </c>
      <c r="I128" s="1"/>
      <c r="J128" s="1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</row>
    <row r="129" spans="1:60" s="142" customFormat="1" ht="12.75" customHeight="1">
      <c r="A129" s="221" t="s">
        <v>1515</v>
      </c>
      <c r="B129" s="79">
        <v>8921007</v>
      </c>
      <c r="C129" s="79">
        <v>4380916</v>
      </c>
      <c r="D129" s="79">
        <v>4772579</v>
      </c>
      <c r="E129" s="222">
        <v>53.49820933892329</v>
      </c>
      <c r="F129" s="223">
        <v>108.94020793824852</v>
      </c>
      <c r="G129" s="79">
        <v>920649</v>
      </c>
      <c r="H129" s="79">
        <v>503592</v>
      </c>
      <c r="I129" s="1"/>
      <c r="J129" s="1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</row>
    <row r="130" spans="1:60" s="142" customFormat="1" ht="12.75" customHeight="1">
      <c r="A130" s="221" t="s">
        <v>1516</v>
      </c>
      <c r="B130" s="79">
        <v>20266994</v>
      </c>
      <c r="C130" s="79">
        <v>13627978</v>
      </c>
      <c r="D130" s="79">
        <v>3311665</v>
      </c>
      <c r="E130" s="222">
        <v>16.34018838708888</v>
      </c>
      <c r="F130" s="223">
        <v>24.300486836711947</v>
      </c>
      <c r="G130" s="79">
        <v>2188760</v>
      </c>
      <c r="H130" s="79">
        <v>275912</v>
      </c>
      <c r="I130" s="1"/>
      <c r="J130" s="1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</row>
    <row r="131" spans="1:60" s="142" customFormat="1" ht="12.75" customHeight="1">
      <c r="A131" s="73" t="s">
        <v>1546</v>
      </c>
      <c r="B131" s="75">
        <v>236156494</v>
      </c>
      <c r="C131" s="75">
        <v>128894063</v>
      </c>
      <c r="D131" s="75">
        <v>74642917</v>
      </c>
      <c r="E131" s="216">
        <v>31.607395475645905</v>
      </c>
      <c r="F131" s="219">
        <v>57.910283268826745</v>
      </c>
      <c r="G131" s="75">
        <v>19289135</v>
      </c>
      <c r="H131" s="75">
        <v>11871441</v>
      </c>
      <c r="I131" s="1"/>
      <c r="J131" s="1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</row>
    <row r="132" spans="1:60" s="142" customFormat="1" ht="12.75" customHeight="1">
      <c r="A132" s="72" t="s">
        <v>1518</v>
      </c>
      <c r="B132" s="79">
        <v>219222462</v>
      </c>
      <c r="C132" s="79">
        <v>118394404</v>
      </c>
      <c r="D132" s="79">
        <v>69954293</v>
      </c>
      <c r="E132" s="222">
        <v>31.910184915266576</v>
      </c>
      <c r="F132" s="223">
        <v>59.085810339481924</v>
      </c>
      <c r="G132" s="79">
        <v>17636319</v>
      </c>
      <c r="H132" s="79">
        <v>11049572</v>
      </c>
      <c r="I132" s="1"/>
      <c r="J132" s="1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</row>
    <row r="133" spans="1:60" s="142" customFormat="1" ht="12.75" customHeight="1">
      <c r="A133" s="72" t="s">
        <v>1519</v>
      </c>
      <c r="B133" s="79">
        <v>65983088</v>
      </c>
      <c r="C133" s="79">
        <v>35630111</v>
      </c>
      <c r="D133" s="79">
        <v>26675179</v>
      </c>
      <c r="E133" s="222">
        <v>40.427297067393994</v>
      </c>
      <c r="F133" s="223">
        <v>74.86695452618713</v>
      </c>
      <c r="G133" s="79">
        <v>9035667</v>
      </c>
      <c r="H133" s="79">
        <v>5070942</v>
      </c>
      <c r="I133" s="1"/>
      <c r="J133" s="1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</row>
    <row r="134" spans="1:60" s="233" customFormat="1" ht="12.75" customHeight="1">
      <c r="A134" s="92" t="s">
        <v>1520</v>
      </c>
      <c r="B134" s="86">
        <v>28780290</v>
      </c>
      <c r="C134" s="86">
        <v>13953272</v>
      </c>
      <c r="D134" s="86">
        <v>13608266</v>
      </c>
      <c r="E134" s="229">
        <v>47.28328310798814</v>
      </c>
      <c r="F134" s="242">
        <v>97.52741865850533</v>
      </c>
      <c r="G134" s="86">
        <v>2973773</v>
      </c>
      <c r="H134" s="86">
        <v>2965824</v>
      </c>
      <c r="I134" s="231"/>
      <c r="J134" s="231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</row>
    <row r="135" spans="1:60" s="142" customFormat="1" ht="12.75" customHeight="1">
      <c r="A135" s="72" t="s">
        <v>1559</v>
      </c>
      <c r="B135" s="79">
        <v>54000000</v>
      </c>
      <c r="C135" s="79">
        <v>29389964</v>
      </c>
      <c r="D135" s="79">
        <v>28230494</v>
      </c>
      <c r="E135" s="222">
        <v>52.27869259259259</v>
      </c>
      <c r="F135" s="223">
        <v>96.05487778072815</v>
      </c>
      <c r="G135" s="79">
        <v>258752</v>
      </c>
      <c r="H135" s="79">
        <v>49492</v>
      </c>
      <c r="I135" s="1"/>
      <c r="J135" s="1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</row>
    <row r="136" spans="1:60" s="142" customFormat="1" ht="11.25" customHeight="1">
      <c r="A136" s="72" t="s">
        <v>1543</v>
      </c>
      <c r="B136" s="79">
        <v>99239374</v>
      </c>
      <c r="C136" s="79">
        <v>53374329</v>
      </c>
      <c r="D136" s="79">
        <v>15048620</v>
      </c>
      <c r="E136" s="222">
        <v>15.163961030225764</v>
      </c>
      <c r="F136" s="223">
        <v>28.19449027640235</v>
      </c>
      <c r="G136" s="79">
        <v>8341900</v>
      </c>
      <c r="H136" s="79">
        <v>5929138</v>
      </c>
      <c r="I136" s="1"/>
      <c r="J136" s="1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</row>
    <row r="137" spans="1:60" s="233" customFormat="1" ht="12.75" customHeight="1">
      <c r="A137" s="226" t="s">
        <v>1531</v>
      </c>
      <c r="B137" s="86">
        <v>7333621</v>
      </c>
      <c r="C137" s="228" t="s">
        <v>1187</v>
      </c>
      <c r="D137" s="86">
        <v>660173</v>
      </c>
      <c r="E137" s="229">
        <v>9.00200596676594</v>
      </c>
      <c r="F137" s="230" t="s">
        <v>1187</v>
      </c>
      <c r="G137" s="228" t="s">
        <v>1187</v>
      </c>
      <c r="H137" s="86">
        <v>84507</v>
      </c>
      <c r="I137" s="231"/>
      <c r="J137" s="231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</row>
    <row r="138" spans="1:60" s="142" customFormat="1" ht="24.75" customHeight="1">
      <c r="A138" s="234" t="s">
        <v>1525</v>
      </c>
      <c r="B138" s="79">
        <v>1468450</v>
      </c>
      <c r="C138" s="79">
        <v>1132728</v>
      </c>
      <c r="D138" s="79">
        <v>282743</v>
      </c>
      <c r="E138" s="222">
        <v>19.25452007218496</v>
      </c>
      <c r="F138" s="223">
        <v>24.961244005621825</v>
      </c>
      <c r="G138" s="79">
        <v>391954</v>
      </c>
      <c r="H138" s="79">
        <v>26807</v>
      </c>
      <c r="I138" s="1"/>
      <c r="J138" s="1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</row>
    <row r="139" spans="1:60" s="142" customFormat="1" ht="13.5" customHeight="1">
      <c r="A139" s="72" t="s">
        <v>1526</v>
      </c>
      <c r="B139" s="79">
        <v>1000000</v>
      </c>
      <c r="C139" s="79">
        <v>500400</v>
      </c>
      <c r="D139" s="79">
        <v>207453</v>
      </c>
      <c r="E139" s="222">
        <v>20.7453</v>
      </c>
      <c r="F139" s="223">
        <v>41.45743405275779</v>
      </c>
      <c r="G139" s="79">
        <v>83400</v>
      </c>
      <c r="H139" s="79">
        <v>39450</v>
      </c>
      <c r="I139" s="1"/>
      <c r="J139" s="1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</row>
    <row r="140" spans="1:60" s="142" customFormat="1" ht="24.75" customHeight="1">
      <c r="A140" s="234" t="s">
        <v>1527</v>
      </c>
      <c r="B140" s="79">
        <v>1768600</v>
      </c>
      <c r="C140" s="79">
        <v>537600</v>
      </c>
      <c r="D140" s="79">
        <v>509160</v>
      </c>
      <c r="E140" s="222">
        <v>28.788872554562932</v>
      </c>
      <c r="F140" s="223">
        <v>94.70982142857143</v>
      </c>
      <c r="G140" s="79">
        <v>130000</v>
      </c>
      <c r="H140" s="79">
        <v>117454</v>
      </c>
      <c r="I140" s="1"/>
      <c r="J140" s="1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</row>
    <row r="141" spans="1:60" s="142" customFormat="1" ht="12.75" customHeight="1">
      <c r="A141" s="72" t="s">
        <v>1528</v>
      </c>
      <c r="B141" s="79">
        <v>16934032</v>
      </c>
      <c r="C141" s="79">
        <v>10499659</v>
      </c>
      <c r="D141" s="79">
        <v>4688624</v>
      </c>
      <c r="E141" s="222">
        <v>27.687582024174752</v>
      </c>
      <c r="F141" s="223">
        <v>44.65501212944154</v>
      </c>
      <c r="G141" s="79">
        <v>1652816</v>
      </c>
      <c r="H141" s="79">
        <v>821869</v>
      </c>
      <c r="I141" s="1"/>
      <c r="J141" s="1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</row>
    <row r="142" spans="1:60" s="142" customFormat="1" ht="12.75" customHeight="1">
      <c r="A142" s="72" t="s">
        <v>1529</v>
      </c>
      <c r="B142" s="79">
        <v>8348207</v>
      </c>
      <c r="C142" s="79">
        <v>4261132</v>
      </c>
      <c r="D142" s="79">
        <v>1965863</v>
      </c>
      <c r="E142" s="222">
        <v>23.548326005811788</v>
      </c>
      <c r="F142" s="223">
        <v>46.1347594958335</v>
      </c>
      <c r="G142" s="79">
        <v>563195</v>
      </c>
      <c r="H142" s="79">
        <v>692330</v>
      </c>
      <c r="I142" s="1"/>
      <c r="J142" s="1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</row>
    <row r="143" spans="1:60" s="142" customFormat="1" ht="12.75" customHeight="1">
      <c r="A143" s="72" t="s">
        <v>1530</v>
      </c>
      <c r="B143" s="79">
        <v>8585825</v>
      </c>
      <c r="C143" s="79">
        <v>6238527</v>
      </c>
      <c r="D143" s="79">
        <v>2722761</v>
      </c>
      <c r="E143" s="222">
        <v>31.712281580395597</v>
      </c>
      <c r="F143" s="223">
        <v>43.644292955692904</v>
      </c>
      <c r="G143" s="79">
        <v>1089621</v>
      </c>
      <c r="H143" s="79">
        <v>129539</v>
      </c>
      <c r="I143" s="1"/>
      <c r="J143" s="1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</row>
    <row r="144" spans="1:60" s="142" customFormat="1" ht="12.75" customHeight="1">
      <c r="A144" s="78" t="s">
        <v>1560</v>
      </c>
      <c r="B144" s="79">
        <v>-12894882</v>
      </c>
      <c r="C144" s="91" t="s">
        <v>1187</v>
      </c>
      <c r="D144" s="79">
        <v>-9690991</v>
      </c>
      <c r="E144" s="235" t="s">
        <v>1187</v>
      </c>
      <c r="F144" s="236" t="s">
        <v>1187</v>
      </c>
      <c r="G144" s="91" t="s">
        <v>1187</v>
      </c>
      <c r="H144" s="79">
        <v>524297</v>
      </c>
      <c r="I144" s="1"/>
      <c r="J144" s="1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</row>
    <row r="145" spans="1:60" s="142" customFormat="1" ht="11.25" customHeight="1">
      <c r="A145" s="84" t="s">
        <v>1533</v>
      </c>
      <c r="B145" s="79">
        <v>13572993</v>
      </c>
      <c r="C145" s="79">
        <v>52152</v>
      </c>
      <c r="D145" s="79">
        <v>53606044</v>
      </c>
      <c r="E145" s="235" t="s">
        <v>1187</v>
      </c>
      <c r="F145" s="236" t="s">
        <v>1187</v>
      </c>
      <c r="G145" s="79">
        <v>65600</v>
      </c>
      <c r="H145" s="79">
        <v>4670942</v>
      </c>
      <c r="I145" s="1"/>
      <c r="J145" s="1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</row>
    <row r="146" spans="1:60" s="142" customFormat="1" ht="38.25">
      <c r="A146" s="81" t="s">
        <v>1537</v>
      </c>
      <c r="B146" s="79">
        <v>-1185202</v>
      </c>
      <c r="C146" s="79">
        <v>-512580</v>
      </c>
      <c r="D146" s="79">
        <v>-512580</v>
      </c>
      <c r="E146" s="235" t="s">
        <v>1187</v>
      </c>
      <c r="F146" s="235" t="s">
        <v>1187</v>
      </c>
      <c r="G146" s="79">
        <v>-65780</v>
      </c>
      <c r="H146" s="79">
        <v>-65780</v>
      </c>
      <c r="I146" s="1"/>
      <c r="J146" s="1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</row>
    <row r="147" spans="1:60" s="142" customFormat="1" ht="30" customHeight="1">
      <c r="A147" s="234" t="s">
        <v>1538</v>
      </c>
      <c r="B147" s="79">
        <v>507091</v>
      </c>
      <c r="C147" s="79">
        <v>460428</v>
      </c>
      <c r="D147" s="79">
        <v>460428</v>
      </c>
      <c r="E147" s="235" t="s">
        <v>1187</v>
      </c>
      <c r="F147" s="235" t="s">
        <v>1187</v>
      </c>
      <c r="G147" s="79">
        <v>180</v>
      </c>
      <c r="H147" s="79">
        <v>180</v>
      </c>
      <c r="I147" s="1"/>
      <c r="J147" s="1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</row>
    <row r="148" spans="1:60" s="142" customFormat="1" ht="12.75" customHeight="1">
      <c r="A148" s="224" t="s">
        <v>1561</v>
      </c>
      <c r="B148" s="79"/>
      <c r="C148" s="79"/>
      <c r="D148" s="79"/>
      <c r="E148" s="216"/>
      <c r="F148" s="219"/>
      <c r="G148" s="79"/>
      <c r="H148" s="79"/>
      <c r="I148" s="1"/>
      <c r="J148" s="1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</row>
    <row r="149" spans="1:60" s="142" customFormat="1" ht="12.75" customHeight="1">
      <c r="A149" s="218" t="s">
        <v>1512</v>
      </c>
      <c r="B149" s="75">
        <v>115502437</v>
      </c>
      <c r="C149" s="75">
        <v>54928614</v>
      </c>
      <c r="D149" s="75">
        <v>53680633</v>
      </c>
      <c r="E149" s="216">
        <v>46.47575790976601</v>
      </c>
      <c r="F149" s="219">
        <v>97.7279947387713</v>
      </c>
      <c r="G149" s="75">
        <v>9664313</v>
      </c>
      <c r="H149" s="75">
        <v>9293928</v>
      </c>
      <c r="I149" s="1"/>
      <c r="J149" s="1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</row>
    <row r="150" spans="1:60" s="142" customFormat="1" ht="12.75" customHeight="1">
      <c r="A150" s="221" t="s">
        <v>1513</v>
      </c>
      <c r="B150" s="79">
        <v>101200256</v>
      </c>
      <c r="C150" s="79">
        <v>48832430</v>
      </c>
      <c r="D150" s="79">
        <v>48832430</v>
      </c>
      <c r="E150" s="222">
        <v>48.25326726446226</v>
      </c>
      <c r="F150" s="223">
        <v>100</v>
      </c>
      <c r="G150" s="79">
        <v>8667498</v>
      </c>
      <c r="H150" s="79">
        <v>8667498</v>
      </c>
      <c r="I150" s="1"/>
      <c r="J150" s="1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</row>
    <row r="151" spans="1:60" s="142" customFormat="1" ht="14.25" customHeight="1">
      <c r="A151" s="221" t="s">
        <v>1515</v>
      </c>
      <c r="B151" s="79">
        <v>8071278</v>
      </c>
      <c r="C151" s="79">
        <v>4176254</v>
      </c>
      <c r="D151" s="79">
        <v>3675970</v>
      </c>
      <c r="E151" s="222">
        <v>45.5438407647463</v>
      </c>
      <c r="F151" s="223">
        <v>88.0207477801877</v>
      </c>
      <c r="G151" s="79">
        <v>655917</v>
      </c>
      <c r="H151" s="79">
        <v>594461</v>
      </c>
      <c r="I151" s="1"/>
      <c r="J151" s="1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</row>
    <row r="152" spans="1:60" s="142" customFormat="1" ht="12.75" customHeight="1">
      <c r="A152" s="221" t="s">
        <v>1516</v>
      </c>
      <c r="B152" s="79">
        <v>6230903</v>
      </c>
      <c r="C152" s="79">
        <v>1919930</v>
      </c>
      <c r="D152" s="79">
        <v>1172233</v>
      </c>
      <c r="E152" s="222">
        <v>18.813212145976273</v>
      </c>
      <c r="F152" s="223">
        <v>61.05602808435724</v>
      </c>
      <c r="G152" s="79">
        <v>340898</v>
      </c>
      <c r="H152" s="79">
        <v>31969</v>
      </c>
      <c r="I152" s="1"/>
      <c r="J152" s="1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</row>
    <row r="153" spans="1:60" s="142" customFormat="1" ht="12.75" customHeight="1">
      <c r="A153" s="73" t="s">
        <v>1546</v>
      </c>
      <c r="B153" s="75">
        <v>115502437</v>
      </c>
      <c r="C153" s="75">
        <v>54928614</v>
      </c>
      <c r="D153" s="75">
        <v>52972913</v>
      </c>
      <c r="E153" s="216">
        <v>45.8630262493942</v>
      </c>
      <c r="F153" s="219">
        <v>96.43955880627172</v>
      </c>
      <c r="G153" s="75">
        <v>9664313</v>
      </c>
      <c r="H153" s="75">
        <v>9757511</v>
      </c>
      <c r="I153" s="1"/>
      <c r="J153" s="1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</row>
    <row r="154" spans="1:60" s="142" customFormat="1" ht="12.75" customHeight="1">
      <c r="A154" s="72" t="s">
        <v>1518</v>
      </c>
      <c r="B154" s="79">
        <v>102982720</v>
      </c>
      <c r="C154" s="79">
        <v>50698875</v>
      </c>
      <c r="D154" s="79">
        <v>49533776</v>
      </c>
      <c r="E154" s="222">
        <v>48.099114103803046</v>
      </c>
      <c r="F154" s="223">
        <v>97.70192336614964</v>
      </c>
      <c r="G154" s="79">
        <v>8545065</v>
      </c>
      <c r="H154" s="79">
        <v>8302095</v>
      </c>
      <c r="I154" s="1"/>
      <c r="J154" s="1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</row>
    <row r="155" spans="1:60" s="142" customFormat="1" ht="12.75" customHeight="1">
      <c r="A155" s="72" t="s">
        <v>1519</v>
      </c>
      <c r="B155" s="79">
        <v>99227177</v>
      </c>
      <c r="C155" s="79">
        <v>48987304</v>
      </c>
      <c r="D155" s="79">
        <v>47850760</v>
      </c>
      <c r="E155" s="222">
        <v>48.22344185000849</v>
      </c>
      <c r="F155" s="223">
        <v>97.67992131185665</v>
      </c>
      <c r="G155" s="79">
        <v>8278183</v>
      </c>
      <c r="H155" s="79">
        <v>8041347</v>
      </c>
      <c r="I155" s="1"/>
      <c r="J155" s="1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</row>
    <row r="156" spans="1:60" s="233" customFormat="1" ht="12" customHeight="1">
      <c r="A156" s="92" t="s">
        <v>1520</v>
      </c>
      <c r="B156" s="86">
        <v>53015861</v>
      </c>
      <c r="C156" s="86">
        <v>26067664</v>
      </c>
      <c r="D156" s="86">
        <v>25890227</v>
      </c>
      <c r="E156" s="229">
        <v>48.83487037963978</v>
      </c>
      <c r="F156" s="242">
        <v>99.31932143977305</v>
      </c>
      <c r="G156" s="86">
        <v>4527292</v>
      </c>
      <c r="H156" s="86">
        <v>4546838</v>
      </c>
      <c r="I156" s="231"/>
      <c r="J156" s="231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</row>
    <row r="157" spans="1:60" s="142" customFormat="1" ht="12.75" customHeight="1">
      <c r="A157" s="72" t="s">
        <v>1552</v>
      </c>
      <c r="B157" s="79">
        <v>3755543</v>
      </c>
      <c r="C157" s="79">
        <v>1711571</v>
      </c>
      <c r="D157" s="79">
        <v>1683016</v>
      </c>
      <c r="E157" s="222">
        <v>44.81418532553082</v>
      </c>
      <c r="F157" s="223">
        <v>98.3316496949294</v>
      </c>
      <c r="G157" s="79">
        <v>266882</v>
      </c>
      <c r="H157" s="79">
        <v>260748</v>
      </c>
      <c r="I157" s="1"/>
      <c r="J157" s="1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</row>
    <row r="158" spans="1:60" s="142" customFormat="1" ht="27" customHeight="1">
      <c r="A158" s="234" t="s">
        <v>1525</v>
      </c>
      <c r="B158" s="79">
        <v>482898</v>
      </c>
      <c r="C158" s="79">
        <v>241451</v>
      </c>
      <c r="D158" s="79">
        <v>241451</v>
      </c>
      <c r="E158" s="222">
        <v>50.000414166138604</v>
      </c>
      <c r="F158" s="223">
        <v>100</v>
      </c>
      <c r="G158" s="79">
        <v>40241</v>
      </c>
      <c r="H158" s="79">
        <v>40241</v>
      </c>
      <c r="I158" s="1"/>
      <c r="J158" s="1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</row>
    <row r="159" spans="1:60" s="142" customFormat="1" ht="12.75" customHeight="1">
      <c r="A159" s="72" t="s">
        <v>1526</v>
      </c>
      <c r="B159" s="79">
        <v>3239645</v>
      </c>
      <c r="C159" s="79">
        <v>1452348</v>
      </c>
      <c r="D159" s="79">
        <v>1423793</v>
      </c>
      <c r="E159" s="222">
        <v>43.949043799552115</v>
      </c>
      <c r="F159" s="223">
        <v>98.03387342427573</v>
      </c>
      <c r="G159" s="79">
        <v>226641</v>
      </c>
      <c r="H159" s="79">
        <v>220507</v>
      </c>
      <c r="I159" s="1"/>
      <c r="J159" s="1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</row>
    <row r="160" spans="1:60" s="142" customFormat="1" ht="25.5" customHeight="1">
      <c r="A160" s="234" t="s">
        <v>1527</v>
      </c>
      <c r="B160" s="79">
        <v>33000</v>
      </c>
      <c r="C160" s="79">
        <v>17772</v>
      </c>
      <c r="D160" s="79">
        <v>17772</v>
      </c>
      <c r="E160" s="222">
        <v>53.85454545454545</v>
      </c>
      <c r="F160" s="223">
        <v>100</v>
      </c>
      <c r="G160" s="79">
        <v>0</v>
      </c>
      <c r="H160" s="79">
        <v>0</v>
      </c>
      <c r="I160" s="1"/>
      <c r="J160" s="1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</row>
    <row r="161" spans="1:60" s="142" customFormat="1" ht="12.75" customHeight="1">
      <c r="A161" s="72" t="s">
        <v>1528</v>
      </c>
      <c r="B161" s="79">
        <v>12519717</v>
      </c>
      <c r="C161" s="79">
        <v>4229739</v>
      </c>
      <c r="D161" s="79">
        <v>3439137</v>
      </c>
      <c r="E161" s="222">
        <v>27.46976628944568</v>
      </c>
      <c r="F161" s="223">
        <v>81.30849208426335</v>
      </c>
      <c r="G161" s="79">
        <v>1119248</v>
      </c>
      <c r="H161" s="79">
        <v>1455416</v>
      </c>
      <c r="I161" s="1"/>
      <c r="J161" s="1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</row>
    <row r="162" spans="1:60" s="142" customFormat="1" ht="12.75" customHeight="1">
      <c r="A162" s="72" t="s">
        <v>1529</v>
      </c>
      <c r="B162" s="79">
        <v>4613429</v>
      </c>
      <c r="C162" s="79">
        <v>1209273</v>
      </c>
      <c r="D162" s="79">
        <v>733625</v>
      </c>
      <c r="E162" s="222">
        <v>15.901946252993165</v>
      </c>
      <c r="F162" s="223">
        <v>60.66661539619259</v>
      </c>
      <c r="G162" s="79">
        <v>406857</v>
      </c>
      <c r="H162" s="79">
        <v>349081</v>
      </c>
      <c r="I162" s="1"/>
      <c r="J162" s="1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</row>
    <row r="163" spans="1:60" s="142" customFormat="1" ht="12.75">
      <c r="A163" s="72" t="s">
        <v>1530</v>
      </c>
      <c r="B163" s="79">
        <v>7906288</v>
      </c>
      <c r="C163" s="79">
        <v>3020466</v>
      </c>
      <c r="D163" s="79">
        <v>2705512</v>
      </c>
      <c r="E163" s="222">
        <v>34.219750153295706</v>
      </c>
      <c r="F163" s="223">
        <v>89.57266858822447</v>
      </c>
      <c r="G163" s="79">
        <v>712391</v>
      </c>
      <c r="H163" s="79">
        <v>1106335</v>
      </c>
      <c r="I163" s="1"/>
      <c r="J163" s="1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</row>
    <row r="164" spans="1:60" s="142" customFormat="1" ht="12.75" customHeight="1">
      <c r="A164" s="241" t="s">
        <v>1562</v>
      </c>
      <c r="B164" s="79"/>
      <c r="C164" s="79"/>
      <c r="D164" s="79"/>
      <c r="E164" s="222"/>
      <c r="F164" s="223"/>
      <c r="G164" s="79"/>
      <c r="H164" s="79"/>
      <c r="I164" s="1"/>
      <c r="J164" s="1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</row>
    <row r="165" spans="1:60" s="142" customFormat="1" ht="12.75" customHeight="1">
      <c r="A165" s="218" t="s">
        <v>1512</v>
      </c>
      <c r="B165" s="75">
        <v>101456729</v>
      </c>
      <c r="C165" s="75">
        <v>51731620</v>
      </c>
      <c r="D165" s="75">
        <v>49972120</v>
      </c>
      <c r="E165" s="216">
        <v>49.254613757555695</v>
      </c>
      <c r="F165" s="219">
        <v>96.59879199607514</v>
      </c>
      <c r="G165" s="75">
        <v>9418910</v>
      </c>
      <c r="H165" s="75">
        <v>7255413</v>
      </c>
      <c r="I165" s="1"/>
      <c r="J165" s="1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</row>
    <row r="166" spans="1:60" s="142" customFormat="1" ht="12.75" customHeight="1">
      <c r="A166" s="221" t="s">
        <v>1513</v>
      </c>
      <c r="B166" s="79">
        <v>70813069</v>
      </c>
      <c r="C166" s="79">
        <v>36183383</v>
      </c>
      <c r="D166" s="79">
        <v>36183383</v>
      </c>
      <c r="E166" s="222">
        <v>51.09704114080975</v>
      </c>
      <c r="F166" s="223">
        <v>100</v>
      </c>
      <c r="G166" s="79">
        <v>5981662</v>
      </c>
      <c r="H166" s="79">
        <v>5981662</v>
      </c>
      <c r="I166" s="1"/>
      <c r="J166" s="1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</row>
    <row r="167" spans="1:60" s="142" customFormat="1" ht="12.75" customHeight="1">
      <c r="A167" s="221" t="s">
        <v>1514</v>
      </c>
      <c r="B167" s="79">
        <v>531000</v>
      </c>
      <c r="C167" s="79">
        <v>520000</v>
      </c>
      <c r="D167" s="79">
        <v>329025</v>
      </c>
      <c r="E167" s="222">
        <v>61.96327683615819</v>
      </c>
      <c r="F167" s="223">
        <v>63.27403846153846</v>
      </c>
      <c r="G167" s="79">
        <v>50000</v>
      </c>
      <c r="H167" s="79">
        <v>90296</v>
      </c>
      <c r="I167" s="1"/>
      <c r="J167" s="1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</row>
    <row r="168" spans="1:60" s="142" customFormat="1" ht="12.75" customHeight="1">
      <c r="A168" s="221" t="s">
        <v>1515</v>
      </c>
      <c r="B168" s="79">
        <v>29293608</v>
      </c>
      <c r="C168" s="79">
        <v>14541685</v>
      </c>
      <c r="D168" s="79">
        <v>13075870</v>
      </c>
      <c r="E168" s="222">
        <v>44.63728059718694</v>
      </c>
      <c r="F168" s="223">
        <v>89.91990955656102</v>
      </c>
      <c r="G168" s="79">
        <v>3387248</v>
      </c>
      <c r="H168" s="79">
        <v>1186184</v>
      </c>
      <c r="I168" s="1"/>
      <c r="J168" s="1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</row>
    <row r="169" spans="1:60" s="142" customFormat="1" ht="12.75" customHeight="1">
      <c r="A169" s="221" t="s">
        <v>1516</v>
      </c>
      <c r="B169" s="79">
        <v>819052</v>
      </c>
      <c r="C169" s="79">
        <v>486552</v>
      </c>
      <c r="D169" s="79">
        <v>383842</v>
      </c>
      <c r="E169" s="222">
        <v>46.864179563690705</v>
      </c>
      <c r="F169" s="223">
        <v>78.89023167102386</v>
      </c>
      <c r="G169" s="79">
        <v>0</v>
      </c>
      <c r="H169" s="79">
        <v>-2729</v>
      </c>
      <c r="I169" s="1"/>
      <c r="J169" s="1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</row>
    <row r="170" spans="1:60" s="142" customFormat="1" ht="12.75" customHeight="1">
      <c r="A170" s="73" t="s">
        <v>1546</v>
      </c>
      <c r="B170" s="75">
        <v>102728053</v>
      </c>
      <c r="C170" s="75">
        <v>52367284</v>
      </c>
      <c r="D170" s="75">
        <v>45691658</v>
      </c>
      <c r="E170" s="216">
        <v>44.478267294718414</v>
      </c>
      <c r="F170" s="219">
        <v>87.25229668202765</v>
      </c>
      <c r="G170" s="75">
        <v>9524854</v>
      </c>
      <c r="H170" s="75">
        <v>9255313</v>
      </c>
      <c r="I170" s="1"/>
      <c r="J170" s="1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</row>
    <row r="171" spans="1:60" s="142" customFormat="1" ht="12.75" customHeight="1">
      <c r="A171" s="72" t="s">
        <v>1548</v>
      </c>
      <c r="B171" s="79">
        <v>100005698</v>
      </c>
      <c r="C171" s="79">
        <v>50956584</v>
      </c>
      <c r="D171" s="79">
        <v>44660895</v>
      </c>
      <c r="E171" s="222">
        <v>44.65835036719608</v>
      </c>
      <c r="F171" s="223">
        <v>87.64499402079228</v>
      </c>
      <c r="G171" s="79">
        <v>9343814</v>
      </c>
      <c r="H171" s="79">
        <v>8968170</v>
      </c>
      <c r="I171" s="1"/>
      <c r="J171" s="1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</row>
    <row r="172" spans="1:60" s="142" customFormat="1" ht="12.75" customHeight="1">
      <c r="A172" s="72" t="s">
        <v>1519</v>
      </c>
      <c r="B172" s="79">
        <v>74750609</v>
      </c>
      <c r="C172" s="79">
        <v>36518633</v>
      </c>
      <c r="D172" s="79">
        <v>33918969</v>
      </c>
      <c r="E172" s="222">
        <v>45.376177470340075</v>
      </c>
      <c r="F172" s="223">
        <v>92.88126694118041</v>
      </c>
      <c r="G172" s="79">
        <v>7450081</v>
      </c>
      <c r="H172" s="79">
        <v>7043320</v>
      </c>
      <c r="I172" s="1"/>
      <c r="J172" s="1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</row>
    <row r="173" spans="1:60" s="233" customFormat="1" ht="12.75" customHeight="1">
      <c r="A173" s="92" t="s">
        <v>1520</v>
      </c>
      <c r="B173" s="86">
        <v>37018980</v>
      </c>
      <c r="C173" s="86">
        <v>18127700</v>
      </c>
      <c r="D173" s="86">
        <v>16995168</v>
      </c>
      <c r="E173" s="229">
        <v>45.909336237789375</v>
      </c>
      <c r="F173" s="242">
        <v>93.75247825151564</v>
      </c>
      <c r="G173" s="86">
        <v>4415691</v>
      </c>
      <c r="H173" s="86">
        <v>4165658</v>
      </c>
      <c r="I173" s="231"/>
      <c r="J173" s="231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</row>
    <row r="174" spans="1:60" s="142" customFormat="1" ht="12.75" customHeight="1">
      <c r="A174" s="72" t="s">
        <v>1521</v>
      </c>
      <c r="B174" s="79">
        <v>2443471</v>
      </c>
      <c r="C174" s="79">
        <v>1130242</v>
      </c>
      <c r="D174" s="79">
        <v>946043</v>
      </c>
      <c r="E174" s="222">
        <v>38.71717732684366</v>
      </c>
      <c r="F174" s="223">
        <v>83.70269375938958</v>
      </c>
      <c r="G174" s="79">
        <v>48500</v>
      </c>
      <c r="H174" s="79">
        <v>18740</v>
      </c>
      <c r="I174" s="1"/>
      <c r="J174" s="1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</row>
    <row r="175" spans="1:60" s="142" customFormat="1" ht="12.75" customHeight="1">
      <c r="A175" s="72" t="s">
        <v>1552</v>
      </c>
      <c r="B175" s="79">
        <v>22811618</v>
      </c>
      <c r="C175" s="79">
        <v>13307709</v>
      </c>
      <c r="D175" s="79">
        <v>9795883</v>
      </c>
      <c r="E175" s="222">
        <v>42.942517273434966</v>
      </c>
      <c r="F175" s="223">
        <v>73.61058917053266</v>
      </c>
      <c r="G175" s="79">
        <v>1845233</v>
      </c>
      <c r="H175" s="79">
        <v>1906110</v>
      </c>
      <c r="I175" s="1"/>
      <c r="J175" s="1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</row>
    <row r="176" spans="1:60" s="233" customFormat="1" ht="12.75">
      <c r="A176" s="226" t="s">
        <v>1524</v>
      </c>
      <c r="B176" s="86">
        <v>1595138</v>
      </c>
      <c r="C176" s="228" t="s">
        <v>1187</v>
      </c>
      <c r="D176" s="86">
        <v>546838</v>
      </c>
      <c r="E176" s="229">
        <v>0</v>
      </c>
      <c r="F176" s="228" t="s">
        <v>1187</v>
      </c>
      <c r="G176" s="228" t="s">
        <v>1187</v>
      </c>
      <c r="H176" s="86">
        <v>0</v>
      </c>
      <c r="I176" s="231"/>
      <c r="J176" s="231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</row>
    <row r="177" spans="1:60" s="142" customFormat="1" ht="26.25" customHeight="1">
      <c r="A177" s="234" t="s">
        <v>1525</v>
      </c>
      <c r="B177" s="79">
        <v>11232554</v>
      </c>
      <c r="C177" s="79">
        <v>6291856</v>
      </c>
      <c r="D177" s="79">
        <v>5802705</v>
      </c>
      <c r="E177" s="222">
        <v>51.65971158473843</v>
      </c>
      <c r="F177" s="223">
        <v>92.22564852088159</v>
      </c>
      <c r="G177" s="79">
        <v>1054405</v>
      </c>
      <c r="H177" s="79">
        <v>1148126</v>
      </c>
      <c r="I177" s="1"/>
      <c r="J177" s="1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</row>
    <row r="178" spans="1:60" s="233" customFormat="1" ht="12.75">
      <c r="A178" s="226" t="s">
        <v>1524</v>
      </c>
      <c r="B178" s="86">
        <v>3222591</v>
      </c>
      <c r="C178" s="228" t="s">
        <v>1187</v>
      </c>
      <c r="D178" s="86">
        <v>1911176</v>
      </c>
      <c r="E178" s="229">
        <v>59.30557120031676</v>
      </c>
      <c r="F178" s="230" t="s">
        <v>1187</v>
      </c>
      <c r="G178" s="228" t="s">
        <v>1187</v>
      </c>
      <c r="H178" s="86">
        <v>482708</v>
      </c>
      <c r="I178" s="231"/>
      <c r="J178" s="231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2"/>
      <c r="BH178" s="232"/>
    </row>
    <row r="179" spans="1:60" s="142" customFormat="1" ht="12.75" customHeight="1">
      <c r="A179" s="72" t="s">
        <v>1526</v>
      </c>
      <c r="B179" s="79">
        <v>6197764</v>
      </c>
      <c r="C179" s="79">
        <v>3635858</v>
      </c>
      <c r="D179" s="79">
        <v>3444781</v>
      </c>
      <c r="E179" s="222">
        <v>55.58102890010011</v>
      </c>
      <c r="F179" s="223">
        <v>94.74465174382499</v>
      </c>
      <c r="G179" s="79">
        <v>775833</v>
      </c>
      <c r="H179" s="79">
        <v>757984</v>
      </c>
      <c r="I179" s="1"/>
      <c r="J179" s="1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</row>
    <row r="180" spans="1:60" s="142" customFormat="1" ht="26.25" customHeight="1">
      <c r="A180" s="234" t="s">
        <v>1527</v>
      </c>
      <c r="B180" s="79">
        <v>3786162</v>
      </c>
      <c r="C180" s="79">
        <v>2716157</v>
      </c>
      <c r="D180" s="79">
        <v>1558</v>
      </c>
      <c r="E180" s="222">
        <v>0.041149850429009635</v>
      </c>
      <c r="F180" s="223">
        <v>0.05736045449508257</v>
      </c>
      <c r="G180" s="79">
        <v>-10005</v>
      </c>
      <c r="H180" s="79">
        <v>-1</v>
      </c>
      <c r="I180" s="1"/>
      <c r="J180" s="1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</row>
    <row r="181" spans="1:60" s="142" customFormat="1" ht="12.75" customHeight="1">
      <c r="A181" s="72" t="s">
        <v>1528</v>
      </c>
      <c r="B181" s="79">
        <v>2722355</v>
      </c>
      <c r="C181" s="79">
        <v>1410700</v>
      </c>
      <c r="D181" s="79">
        <v>1030763</v>
      </c>
      <c r="E181" s="222">
        <v>37.862916482236884</v>
      </c>
      <c r="F181" s="223">
        <v>73.06748422768838</v>
      </c>
      <c r="G181" s="79">
        <v>181040</v>
      </c>
      <c r="H181" s="79">
        <v>287143</v>
      </c>
      <c r="I181" s="1"/>
      <c r="J181" s="1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</row>
    <row r="182" spans="1:60" s="142" customFormat="1" ht="12.75" customHeight="1">
      <c r="A182" s="72" t="s">
        <v>1529</v>
      </c>
      <c r="B182" s="79">
        <v>2138355</v>
      </c>
      <c r="C182" s="79">
        <v>840700</v>
      </c>
      <c r="D182" s="79">
        <v>662064</v>
      </c>
      <c r="E182" s="222">
        <v>30.9613698380297</v>
      </c>
      <c r="F182" s="223">
        <v>78.7515165933151</v>
      </c>
      <c r="G182" s="79">
        <v>126040</v>
      </c>
      <c r="H182" s="79">
        <v>186811</v>
      </c>
      <c r="I182" s="1"/>
      <c r="J182" s="1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</row>
    <row r="183" spans="1:60" s="142" customFormat="1" ht="12.75" customHeight="1">
      <c r="A183" s="72" t="s">
        <v>1530</v>
      </c>
      <c r="B183" s="79">
        <v>584000</v>
      </c>
      <c r="C183" s="79">
        <v>570000</v>
      </c>
      <c r="D183" s="79">
        <v>368699</v>
      </c>
      <c r="E183" s="222">
        <v>63.1333904109589</v>
      </c>
      <c r="F183" s="223">
        <v>64.6840350877193</v>
      </c>
      <c r="G183" s="79">
        <v>55000</v>
      </c>
      <c r="H183" s="79">
        <v>100332</v>
      </c>
      <c r="I183" s="1"/>
      <c r="J183" s="1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</row>
    <row r="184" spans="1:60" s="142" customFormat="1" ht="12.75" customHeight="1">
      <c r="A184" s="72" t="s">
        <v>1560</v>
      </c>
      <c r="B184" s="79">
        <v>883077</v>
      </c>
      <c r="C184" s="79">
        <v>940916</v>
      </c>
      <c r="D184" s="79">
        <v>1513172</v>
      </c>
      <c r="E184" s="222">
        <v>171.35221503900567</v>
      </c>
      <c r="F184" s="223">
        <v>0</v>
      </c>
      <c r="G184" s="79">
        <v>37486</v>
      </c>
      <c r="H184" s="79">
        <v>1276320</v>
      </c>
      <c r="I184" s="1"/>
      <c r="J184" s="1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</row>
    <row r="185" spans="1:60" s="142" customFormat="1" ht="12.75" customHeight="1">
      <c r="A185" s="72" t="s">
        <v>1563</v>
      </c>
      <c r="B185" s="79">
        <v>2154401</v>
      </c>
      <c r="C185" s="79">
        <v>1576580</v>
      </c>
      <c r="D185" s="79">
        <v>864805</v>
      </c>
      <c r="E185" s="222">
        <v>40.14132002352394</v>
      </c>
      <c r="F185" s="223">
        <v>54.85322660442223</v>
      </c>
      <c r="G185" s="79">
        <v>143430</v>
      </c>
      <c r="H185" s="79">
        <v>99359</v>
      </c>
      <c r="I185" s="1"/>
      <c r="J185" s="1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</row>
    <row r="186" spans="1:60" s="142" customFormat="1" ht="12.75" customHeight="1">
      <c r="A186" s="72" t="s">
        <v>1564</v>
      </c>
      <c r="B186" s="79">
        <v>1271324</v>
      </c>
      <c r="C186" s="79">
        <v>635664</v>
      </c>
      <c r="D186" s="79">
        <v>-648367</v>
      </c>
      <c r="E186" s="222">
        <v>-50.999351856804395</v>
      </c>
      <c r="F186" s="223">
        <v>-101.99838279342546</v>
      </c>
      <c r="G186" s="79">
        <v>105944</v>
      </c>
      <c r="H186" s="79">
        <v>-1176961</v>
      </c>
      <c r="I186" s="1"/>
      <c r="J186" s="1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</row>
    <row r="187" spans="1:60" s="142" customFormat="1" ht="12.75" customHeight="1">
      <c r="A187" s="73" t="s">
        <v>1533</v>
      </c>
      <c r="B187" s="79">
        <v>-2154401</v>
      </c>
      <c r="C187" s="79">
        <v>-1576580</v>
      </c>
      <c r="D187" s="79">
        <v>2767290</v>
      </c>
      <c r="E187" s="235" t="s">
        <v>1187</v>
      </c>
      <c r="F187" s="235" t="s">
        <v>1187</v>
      </c>
      <c r="G187" s="79">
        <v>-143430</v>
      </c>
      <c r="H187" s="79">
        <v>-3276220</v>
      </c>
      <c r="I187" s="1"/>
      <c r="J187" s="1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</row>
    <row r="188" spans="1:60" s="142" customFormat="1" ht="13.5" customHeight="1">
      <c r="A188" s="77" t="s">
        <v>1565</v>
      </c>
      <c r="B188" s="79">
        <v>2154401</v>
      </c>
      <c r="C188" s="79">
        <v>1576580</v>
      </c>
      <c r="D188" s="79">
        <v>867443</v>
      </c>
      <c r="E188" s="235" t="s">
        <v>1187</v>
      </c>
      <c r="F188" s="235" t="s">
        <v>1187</v>
      </c>
      <c r="G188" s="79">
        <v>143430</v>
      </c>
      <c r="H188" s="79">
        <v>101997</v>
      </c>
      <c r="I188" s="1"/>
      <c r="J188" s="1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</row>
    <row r="189" spans="1:60" s="142" customFormat="1" ht="12.75" customHeight="1">
      <c r="A189" s="77" t="s">
        <v>1566</v>
      </c>
      <c r="B189" s="79">
        <v>2154401</v>
      </c>
      <c r="C189" s="82">
        <v>1576580</v>
      </c>
      <c r="D189" s="79">
        <v>867443</v>
      </c>
      <c r="E189" s="235" t="s">
        <v>1187</v>
      </c>
      <c r="F189" s="235" t="s">
        <v>1187</v>
      </c>
      <c r="G189" s="79">
        <v>143430</v>
      </c>
      <c r="H189" s="79">
        <v>101997</v>
      </c>
      <c r="I189" s="1"/>
      <c r="J189" s="1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</row>
    <row r="190" spans="1:60" s="142" customFormat="1" ht="12.75" customHeight="1">
      <c r="A190" s="224" t="s">
        <v>1567</v>
      </c>
      <c r="B190" s="244"/>
      <c r="C190" s="79"/>
      <c r="D190" s="79"/>
      <c r="E190" s="216"/>
      <c r="F190" s="219"/>
      <c r="G190" s="79"/>
      <c r="H190" s="79"/>
      <c r="I190" s="1"/>
      <c r="J190" s="1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</row>
    <row r="191" spans="1:60" s="142" customFormat="1" ht="12.75" customHeight="1">
      <c r="A191" s="218" t="s">
        <v>1512</v>
      </c>
      <c r="B191" s="75">
        <v>112517502</v>
      </c>
      <c r="C191" s="75">
        <v>58774347</v>
      </c>
      <c r="D191" s="75">
        <v>52411992</v>
      </c>
      <c r="E191" s="216">
        <v>46.58119054225004</v>
      </c>
      <c r="F191" s="219">
        <v>89.1749456612423</v>
      </c>
      <c r="G191" s="75">
        <v>2497301</v>
      </c>
      <c r="H191" s="75">
        <v>2473277</v>
      </c>
      <c r="I191" s="1"/>
      <c r="J191" s="1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</row>
    <row r="192" spans="1:60" s="142" customFormat="1" ht="12.75" customHeight="1">
      <c r="A192" s="221" t="s">
        <v>1513</v>
      </c>
      <c r="B192" s="79">
        <v>70292091</v>
      </c>
      <c r="C192" s="79">
        <v>39134719</v>
      </c>
      <c r="D192" s="79">
        <v>39134719</v>
      </c>
      <c r="E192" s="222">
        <v>55.674427155680995</v>
      </c>
      <c r="F192" s="223">
        <v>100</v>
      </c>
      <c r="G192" s="79">
        <v>962714</v>
      </c>
      <c r="H192" s="79">
        <v>962714</v>
      </c>
      <c r="I192" s="1"/>
      <c r="J192" s="1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</row>
    <row r="193" spans="1:60" s="142" customFormat="1" ht="13.5" customHeight="1">
      <c r="A193" s="221" t="s">
        <v>1515</v>
      </c>
      <c r="B193" s="79">
        <v>11395882</v>
      </c>
      <c r="C193" s="79">
        <v>7381261</v>
      </c>
      <c r="D193" s="79">
        <v>4682449</v>
      </c>
      <c r="E193" s="222">
        <v>41.0889565195568</v>
      </c>
      <c r="F193" s="223">
        <v>63.436979128633986</v>
      </c>
      <c r="G193" s="79">
        <v>1105339</v>
      </c>
      <c r="H193" s="79">
        <v>480650</v>
      </c>
      <c r="I193" s="1"/>
      <c r="J193" s="1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</row>
    <row r="194" spans="1:60" s="142" customFormat="1" ht="12.75" customHeight="1">
      <c r="A194" s="221" t="s">
        <v>1516</v>
      </c>
      <c r="B194" s="79">
        <v>30829529</v>
      </c>
      <c r="C194" s="79">
        <v>12258367</v>
      </c>
      <c r="D194" s="79">
        <v>8594824</v>
      </c>
      <c r="E194" s="222">
        <v>27.878544625187107</v>
      </c>
      <c r="F194" s="223">
        <v>70.11393931997631</v>
      </c>
      <c r="G194" s="79">
        <v>429248</v>
      </c>
      <c r="H194" s="79">
        <v>1029913</v>
      </c>
      <c r="I194" s="1"/>
      <c r="J194" s="1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</row>
    <row r="195" spans="1:60" s="142" customFormat="1" ht="12.75" customHeight="1">
      <c r="A195" s="73" t="s">
        <v>1546</v>
      </c>
      <c r="B195" s="75">
        <v>112142022</v>
      </c>
      <c r="C195" s="75">
        <v>56617347</v>
      </c>
      <c r="D195" s="75">
        <v>49878130</v>
      </c>
      <c r="E195" s="216">
        <v>44.477644606764805</v>
      </c>
      <c r="F195" s="219">
        <v>88.09690429330784</v>
      </c>
      <c r="G195" s="75">
        <v>2497301</v>
      </c>
      <c r="H195" s="75">
        <v>6623706</v>
      </c>
      <c r="I195" s="1"/>
      <c r="J195" s="1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</row>
    <row r="196" spans="1:10" ht="12.75" customHeight="1">
      <c r="A196" s="72" t="s">
        <v>1548</v>
      </c>
      <c r="B196" s="79">
        <v>106725957</v>
      </c>
      <c r="C196" s="79">
        <v>52821891</v>
      </c>
      <c r="D196" s="79">
        <v>47686352</v>
      </c>
      <c r="E196" s="222">
        <v>44.681119139554774</v>
      </c>
      <c r="F196" s="223">
        <v>90.27763129494929</v>
      </c>
      <c r="G196" s="79">
        <v>1766347</v>
      </c>
      <c r="H196" s="79">
        <v>6146663</v>
      </c>
      <c r="I196" s="1"/>
      <c r="J196" s="1"/>
    </row>
    <row r="197" spans="1:10" ht="12.75" customHeight="1">
      <c r="A197" s="72" t="s">
        <v>1519</v>
      </c>
      <c r="B197" s="79">
        <v>48529554</v>
      </c>
      <c r="C197" s="79">
        <v>23699098</v>
      </c>
      <c r="D197" s="79">
        <v>21403383</v>
      </c>
      <c r="E197" s="222">
        <v>44.103811463010764</v>
      </c>
      <c r="F197" s="223">
        <v>90.31307014300714</v>
      </c>
      <c r="G197" s="79">
        <v>4979686</v>
      </c>
      <c r="H197" s="79">
        <v>4217396</v>
      </c>
      <c r="I197" s="1"/>
      <c r="J197" s="1"/>
    </row>
    <row r="198" spans="1:10" s="232" customFormat="1" ht="12.75" customHeight="1">
      <c r="A198" s="92" t="s">
        <v>1520</v>
      </c>
      <c r="B198" s="86">
        <v>23036619</v>
      </c>
      <c r="C198" s="86">
        <v>11415284</v>
      </c>
      <c r="D198" s="86">
        <v>11155470</v>
      </c>
      <c r="E198" s="229">
        <v>48.42494465008082</v>
      </c>
      <c r="F198" s="242">
        <v>97.72398128684316</v>
      </c>
      <c r="G198" s="86">
        <v>2363830</v>
      </c>
      <c r="H198" s="86">
        <v>2417847</v>
      </c>
      <c r="I198" s="231"/>
      <c r="J198" s="231"/>
    </row>
    <row r="199" spans="1:10" ht="12.75" customHeight="1">
      <c r="A199" s="72" t="s">
        <v>1521</v>
      </c>
      <c r="B199" s="79">
        <v>27201</v>
      </c>
      <c r="C199" s="79">
        <v>19600</v>
      </c>
      <c r="D199" s="79">
        <v>19600</v>
      </c>
      <c r="E199" s="222">
        <v>72.05617440535275</v>
      </c>
      <c r="F199" s="223">
        <v>100</v>
      </c>
      <c r="G199" s="79">
        <v>1000</v>
      </c>
      <c r="H199" s="79">
        <v>1000</v>
      </c>
      <c r="I199" s="1"/>
      <c r="J199" s="1"/>
    </row>
    <row r="200" spans="1:10" ht="12.75" customHeight="1">
      <c r="A200" s="72" t="s">
        <v>1552</v>
      </c>
      <c r="B200" s="79">
        <v>58169202</v>
      </c>
      <c r="C200" s="79">
        <v>29103193</v>
      </c>
      <c r="D200" s="79">
        <v>26263369</v>
      </c>
      <c r="E200" s="222">
        <v>45.1499558133873</v>
      </c>
      <c r="F200" s="223">
        <v>90.24222531184122</v>
      </c>
      <c r="G200" s="79">
        <v>-3214339</v>
      </c>
      <c r="H200" s="79">
        <v>1928267</v>
      </c>
      <c r="I200" s="1"/>
      <c r="J200" s="1"/>
    </row>
    <row r="201" spans="1:10" ht="12.75" customHeight="1">
      <c r="A201" s="72" t="s">
        <v>1526</v>
      </c>
      <c r="B201" s="79">
        <v>2062282</v>
      </c>
      <c r="C201" s="79">
        <v>1121070</v>
      </c>
      <c r="D201" s="79">
        <v>1067513</v>
      </c>
      <c r="E201" s="222">
        <v>51.76367732443963</v>
      </c>
      <c r="F201" s="223">
        <v>95.22268903815106</v>
      </c>
      <c r="G201" s="79">
        <v>256641</v>
      </c>
      <c r="H201" s="79">
        <v>240222</v>
      </c>
      <c r="I201" s="1"/>
      <c r="J201" s="1"/>
    </row>
    <row r="202" spans="1:10" ht="25.5">
      <c r="A202" s="234" t="s">
        <v>1527</v>
      </c>
      <c r="B202" s="79">
        <v>242510</v>
      </c>
      <c r="C202" s="79">
        <v>57200</v>
      </c>
      <c r="D202" s="79">
        <v>56593</v>
      </c>
      <c r="E202" s="222">
        <v>23.336357263617995</v>
      </c>
      <c r="F202" s="223">
        <v>98.93881118881119</v>
      </c>
      <c r="G202" s="79">
        <v>0</v>
      </c>
      <c r="H202" s="79">
        <v>0</v>
      </c>
      <c r="I202" s="1"/>
      <c r="J202" s="1"/>
    </row>
    <row r="203" spans="1:10" ht="12.75" customHeight="1">
      <c r="A203" s="72" t="s">
        <v>1528</v>
      </c>
      <c r="B203" s="79">
        <v>5416065</v>
      </c>
      <c r="C203" s="79">
        <v>3795456</v>
      </c>
      <c r="D203" s="79">
        <v>2191778</v>
      </c>
      <c r="E203" s="222">
        <v>40.46808891695354</v>
      </c>
      <c r="F203" s="223">
        <v>57.747422180628625</v>
      </c>
      <c r="G203" s="79">
        <v>730954</v>
      </c>
      <c r="H203" s="79">
        <v>477043</v>
      </c>
      <c r="I203" s="1"/>
      <c r="J203" s="1"/>
    </row>
    <row r="204" spans="1:10" ht="12.75" customHeight="1">
      <c r="A204" s="72" t="s">
        <v>1529</v>
      </c>
      <c r="B204" s="79">
        <v>3637734</v>
      </c>
      <c r="C204" s="79">
        <v>2569788</v>
      </c>
      <c r="D204" s="79">
        <v>1602389</v>
      </c>
      <c r="E204" s="222">
        <v>44.04909759757036</v>
      </c>
      <c r="F204" s="223">
        <v>62.35491021049208</v>
      </c>
      <c r="G204" s="79">
        <v>229960</v>
      </c>
      <c r="H204" s="79">
        <v>193247</v>
      </c>
      <c r="I204" s="1"/>
      <c r="J204" s="1"/>
    </row>
    <row r="205" spans="1:10" ht="12.75">
      <c r="A205" s="72" t="s">
        <v>1530</v>
      </c>
      <c r="B205" s="79">
        <v>1778331</v>
      </c>
      <c r="C205" s="79">
        <v>1225668</v>
      </c>
      <c r="D205" s="79">
        <v>589389</v>
      </c>
      <c r="E205" s="222">
        <v>33.14281761944205</v>
      </c>
      <c r="F205" s="223">
        <v>48.08716552932768</v>
      </c>
      <c r="G205" s="79">
        <v>500994</v>
      </c>
      <c r="H205" s="79">
        <v>283796</v>
      </c>
      <c r="I205" s="1"/>
      <c r="J205" s="1"/>
    </row>
    <row r="206" spans="1:10" ht="12.75">
      <c r="A206" s="73" t="s">
        <v>1533</v>
      </c>
      <c r="B206" s="79">
        <v>375480</v>
      </c>
      <c r="C206" s="79">
        <v>2157000</v>
      </c>
      <c r="D206" s="79">
        <v>2533862</v>
      </c>
      <c r="E206" s="235" t="s">
        <v>1187</v>
      </c>
      <c r="F206" s="235" t="s">
        <v>1187</v>
      </c>
      <c r="G206" s="79">
        <v>0</v>
      </c>
      <c r="H206" s="79">
        <v>-4150429</v>
      </c>
      <c r="I206" s="1"/>
      <c r="J206" s="1"/>
    </row>
    <row r="207" spans="1:10" ht="39.75" customHeight="1">
      <c r="A207" s="81" t="s">
        <v>1537</v>
      </c>
      <c r="B207" s="79">
        <v>-375480</v>
      </c>
      <c r="C207" s="79">
        <v>-2157000</v>
      </c>
      <c r="D207" s="79">
        <v>-2157000</v>
      </c>
      <c r="E207" s="235" t="s">
        <v>1187</v>
      </c>
      <c r="F207" s="235" t="s">
        <v>1187</v>
      </c>
      <c r="G207" s="79">
        <v>0</v>
      </c>
      <c r="H207" s="79">
        <v>0</v>
      </c>
      <c r="I207" s="1"/>
      <c r="J207" s="1"/>
    </row>
    <row r="208" spans="1:10" ht="12.75" customHeight="1">
      <c r="A208" s="224" t="s">
        <v>1568</v>
      </c>
      <c r="B208" s="79"/>
      <c r="C208" s="79"/>
      <c r="D208" s="79"/>
      <c r="E208" s="216"/>
      <c r="F208" s="219"/>
      <c r="G208" s="79"/>
      <c r="H208" s="79"/>
      <c r="I208" s="1"/>
      <c r="J208" s="1"/>
    </row>
    <row r="209" spans="1:10" ht="12.75" customHeight="1">
      <c r="A209" s="218" t="s">
        <v>1512</v>
      </c>
      <c r="B209" s="75">
        <v>145220421</v>
      </c>
      <c r="C209" s="75">
        <v>66661989</v>
      </c>
      <c r="D209" s="75">
        <v>56943819</v>
      </c>
      <c r="E209" s="216">
        <v>39.21199140443202</v>
      </c>
      <c r="F209" s="219">
        <v>85.4217221151322</v>
      </c>
      <c r="G209" s="75">
        <v>15511611</v>
      </c>
      <c r="H209" s="75">
        <v>10774232</v>
      </c>
      <c r="I209" s="1"/>
      <c r="J209" s="1"/>
    </row>
    <row r="210" spans="1:10" ht="12.75" customHeight="1">
      <c r="A210" s="221" t="s">
        <v>1513</v>
      </c>
      <c r="B210" s="79">
        <v>108693835</v>
      </c>
      <c r="C210" s="79">
        <v>49906608</v>
      </c>
      <c r="D210" s="79">
        <v>49906608</v>
      </c>
      <c r="E210" s="222">
        <v>45.91484696441155</v>
      </c>
      <c r="F210" s="223">
        <v>100</v>
      </c>
      <c r="G210" s="79">
        <v>10074028</v>
      </c>
      <c r="H210" s="79">
        <v>10074028</v>
      </c>
      <c r="I210" s="1"/>
      <c r="J210" s="1"/>
    </row>
    <row r="211" spans="1:10" ht="12.75" customHeight="1">
      <c r="A211" s="221" t="s">
        <v>1515</v>
      </c>
      <c r="B211" s="79">
        <v>2569000</v>
      </c>
      <c r="C211" s="79">
        <v>1044495</v>
      </c>
      <c r="D211" s="79">
        <v>732346</v>
      </c>
      <c r="E211" s="222">
        <v>28.507045543012843</v>
      </c>
      <c r="F211" s="223">
        <v>70.11484018592718</v>
      </c>
      <c r="G211" s="79">
        <v>219083</v>
      </c>
      <c r="H211" s="79">
        <v>218920</v>
      </c>
      <c r="I211" s="1"/>
      <c r="J211" s="1"/>
    </row>
    <row r="212" spans="1:10" ht="12.75">
      <c r="A212" s="221" t="s">
        <v>1556</v>
      </c>
      <c r="B212" s="79">
        <v>33957586</v>
      </c>
      <c r="C212" s="79">
        <v>15710886</v>
      </c>
      <c r="D212" s="79">
        <v>6304865</v>
      </c>
      <c r="E212" s="222">
        <v>0</v>
      </c>
      <c r="F212" s="223">
        <v>0</v>
      </c>
      <c r="G212" s="79">
        <v>5218500</v>
      </c>
      <c r="H212" s="79">
        <v>481284</v>
      </c>
      <c r="I212" s="1"/>
      <c r="J212" s="1"/>
    </row>
    <row r="213" spans="1:10" ht="12.75" customHeight="1">
      <c r="A213" s="73" t="s">
        <v>1546</v>
      </c>
      <c r="B213" s="75">
        <v>132164542</v>
      </c>
      <c r="C213" s="75">
        <v>65761568</v>
      </c>
      <c r="D213" s="75">
        <v>50496310</v>
      </c>
      <c r="E213" s="216">
        <v>38.20715392786667</v>
      </c>
      <c r="F213" s="219">
        <v>76.78696164908963</v>
      </c>
      <c r="G213" s="75">
        <v>16768191</v>
      </c>
      <c r="H213" s="75">
        <v>8750846</v>
      </c>
      <c r="I213" s="1"/>
      <c r="J213" s="1"/>
    </row>
    <row r="214" spans="1:10" ht="12.75" customHeight="1">
      <c r="A214" s="72" t="s">
        <v>1548</v>
      </c>
      <c r="B214" s="79">
        <v>71819298</v>
      </c>
      <c r="C214" s="79">
        <v>36004572</v>
      </c>
      <c r="D214" s="79">
        <v>35596964</v>
      </c>
      <c r="E214" s="222">
        <v>49.56462258932133</v>
      </c>
      <c r="F214" s="223">
        <v>98.86789933234034</v>
      </c>
      <c r="G214" s="79">
        <v>5603531</v>
      </c>
      <c r="H214" s="79">
        <v>5488784</v>
      </c>
      <c r="I214" s="1"/>
      <c r="J214" s="1"/>
    </row>
    <row r="215" spans="1:10" ht="12.75" customHeight="1">
      <c r="A215" s="72" t="s">
        <v>1519</v>
      </c>
      <c r="B215" s="79">
        <v>28758109</v>
      </c>
      <c r="C215" s="79">
        <v>14952274</v>
      </c>
      <c r="D215" s="79">
        <v>14746967</v>
      </c>
      <c r="E215" s="222">
        <v>51.27933481300874</v>
      </c>
      <c r="F215" s="223">
        <v>98.62691788553366</v>
      </c>
      <c r="G215" s="79">
        <v>2085534</v>
      </c>
      <c r="H215" s="79">
        <v>2000186</v>
      </c>
      <c r="I215" s="1"/>
      <c r="J215" s="1"/>
    </row>
    <row r="216" spans="1:10" s="232" customFormat="1" ht="12" customHeight="1">
      <c r="A216" s="92" t="s">
        <v>1520</v>
      </c>
      <c r="B216" s="86">
        <v>847652</v>
      </c>
      <c r="C216" s="86">
        <v>418550</v>
      </c>
      <c r="D216" s="86">
        <v>397149</v>
      </c>
      <c r="E216" s="229">
        <v>46.85283583357322</v>
      </c>
      <c r="F216" s="242">
        <v>94.88687134153626</v>
      </c>
      <c r="G216" s="86">
        <v>83059</v>
      </c>
      <c r="H216" s="86">
        <v>85416</v>
      </c>
      <c r="I216" s="231"/>
      <c r="J216" s="231"/>
    </row>
    <row r="217" spans="1:10" ht="12" customHeight="1">
      <c r="A217" s="72" t="s">
        <v>1559</v>
      </c>
      <c r="B217" s="79">
        <v>1412000</v>
      </c>
      <c r="C217" s="79">
        <v>760144</v>
      </c>
      <c r="D217" s="79">
        <v>700590</v>
      </c>
      <c r="E217" s="222">
        <v>49.61685552407932</v>
      </c>
      <c r="F217" s="223">
        <v>92.16543181291966</v>
      </c>
      <c r="G217" s="79">
        <v>30000</v>
      </c>
      <c r="H217" s="79">
        <v>0</v>
      </c>
      <c r="I217" s="1"/>
      <c r="J217" s="1"/>
    </row>
    <row r="218" spans="1:10" ht="12.75" customHeight="1">
      <c r="A218" s="72" t="s">
        <v>1552</v>
      </c>
      <c r="B218" s="79">
        <v>41649189</v>
      </c>
      <c r="C218" s="79">
        <v>20292154</v>
      </c>
      <c r="D218" s="79">
        <v>20149407</v>
      </c>
      <c r="E218" s="222">
        <v>48.378869994323296</v>
      </c>
      <c r="F218" s="223">
        <v>99.2965409192144</v>
      </c>
      <c r="G218" s="79">
        <v>3487997</v>
      </c>
      <c r="H218" s="79">
        <v>3488598</v>
      </c>
      <c r="I218" s="1"/>
      <c r="J218" s="1"/>
    </row>
    <row r="219" spans="1:10" ht="12.75" customHeight="1">
      <c r="A219" s="226" t="s">
        <v>1524</v>
      </c>
      <c r="B219" s="79">
        <v>28328047</v>
      </c>
      <c r="C219" s="91" t="s">
        <v>1187</v>
      </c>
      <c r="D219" s="79">
        <v>12225788</v>
      </c>
      <c r="E219" s="222">
        <v>43.15789224721351</v>
      </c>
      <c r="F219" s="236" t="s">
        <v>1187</v>
      </c>
      <c r="G219" s="91" t="s">
        <v>1187</v>
      </c>
      <c r="H219" s="79">
        <v>1979872</v>
      </c>
      <c r="I219" s="1"/>
      <c r="J219" s="1"/>
    </row>
    <row r="220" spans="1:10" ht="27" customHeight="1">
      <c r="A220" s="234" t="s">
        <v>1525</v>
      </c>
      <c r="B220" s="79">
        <v>7644572</v>
      </c>
      <c r="C220" s="79">
        <v>3367288</v>
      </c>
      <c r="D220" s="79">
        <v>3367288</v>
      </c>
      <c r="E220" s="222">
        <v>44.048090592906966</v>
      </c>
      <c r="F220" s="223">
        <v>100</v>
      </c>
      <c r="G220" s="79">
        <v>699548</v>
      </c>
      <c r="H220" s="79">
        <v>699548</v>
      </c>
      <c r="I220" s="1"/>
      <c r="J220" s="1"/>
    </row>
    <row r="221" spans="1:10" ht="12.75">
      <c r="A221" s="72" t="s">
        <v>1526</v>
      </c>
      <c r="B221" s="79">
        <v>5133336</v>
      </c>
      <c r="C221" s="79">
        <v>2566668</v>
      </c>
      <c r="D221" s="79">
        <v>2566668</v>
      </c>
      <c r="E221" s="222">
        <v>50</v>
      </c>
      <c r="F221" s="223">
        <v>100</v>
      </c>
      <c r="G221" s="79">
        <v>427778</v>
      </c>
      <c r="H221" s="79">
        <v>427778</v>
      </c>
      <c r="I221" s="1"/>
      <c r="J221" s="1"/>
    </row>
    <row r="222" spans="1:10" ht="24.75" customHeight="1">
      <c r="A222" s="234" t="s">
        <v>1527</v>
      </c>
      <c r="B222" s="79">
        <v>123253</v>
      </c>
      <c r="C222" s="79">
        <v>86973</v>
      </c>
      <c r="D222" s="79">
        <v>51431</v>
      </c>
      <c r="E222" s="222">
        <v>41.72799039374296</v>
      </c>
      <c r="F222" s="223">
        <v>59.13444402285767</v>
      </c>
      <c r="G222" s="79">
        <v>0</v>
      </c>
      <c r="H222" s="79">
        <v>602</v>
      </c>
      <c r="I222" s="1"/>
      <c r="J222" s="1"/>
    </row>
    <row r="223" spans="1:10" ht="12.75" customHeight="1">
      <c r="A223" s="72" t="s">
        <v>1528</v>
      </c>
      <c r="B223" s="79">
        <v>60345244</v>
      </c>
      <c r="C223" s="79">
        <v>29756996</v>
      </c>
      <c r="D223" s="79">
        <v>14899346</v>
      </c>
      <c r="E223" s="222">
        <v>24.690174423687804</v>
      </c>
      <c r="F223" s="223">
        <v>50.07006083544185</v>
      </c>
      <c r="G223" s="79">
        <v>11164660</v>
      </c>
      <c r="H223" s="79">
        <v>3262062</v>
      </c>
      <c r="I223" s="1"/>
      <c r="J223" s="1"/>
    </row>
    <row r="224" spans="1:10" ht="12.75" customHeight="1">
      <c r="A224" s="72" t="s">
        <v>1529</v>
      </c>
      <c r="B224" s="79">
        <v>27559294</v>
      </c>
      <c r="C224" s="79">
        <v>12016236</v>
      </c>
      <c r="D224" s="79">
        <v>7882297</v>
      </c>
      <c r="E224" s="222">
        <v>28.601229770254637</v>
      </c>
      <c r="F224" s="223">
        <v>65.59705551721854</v>
      </c>
      <c r="G224" s="79">
        <v>3914500</v>
      </c>
      <c r="H224" s="79">
        <v>2204149</v>
      </c>
      <c r="I224" s="1"/>
      <c r="J224" s="1"/>
    </row>
    <row r="225" spans="1:10" ht="12.75">
      <c r="A225" s="72" t="s">
        <v>1530</v>
      </c>
      <c r="B225" s="79">
        <v>32785950</v>
      </c>
      <c r="C225" s="79">
        <v>17740760</v>
      </c>
      <c r="D225" s="79">
        <v>7017049</v>
      </c>
      <c r="E225" s="222">
        <v>21.402609959449094</v>
      </c>
      <c r="F225" s="223">
        <v>39.553260401470965</v>
      </c>
      <c r="G225" s="79">
        <v>7250160</v>
      </c>
      <c r="H225" s="79">
        <v>1057913</v>
      </c>
      <c r="I225" s="1"/>
      <c r="J225" s="1"/>
    </row>
    <row r="226" spans="1:10" ht="12" customHeight="1">
      <c r="A226" s="73" t="s">
        <v>1533</v>
      </c>
      <c r="B226" s="79">
        <v>13055879</v>
      </c>
      <c r="C226" s="79">
        <v>900421</v>
      </c>
      <c r="D226" s="79">
        <v>6447509</v>
      </c>
      <c r="E226" s="235" t="s">
        <v>1187</v>
      </c>
      <c r="F226" s="236" t="s">
        <v>1187</v>
      </c>
      <c r="G226" s="79">
        <v>-1256580</v>
      </c>
      <c r="H226" s="79">
        <v>2023386</v>
      </c>
      <c r="I226" s="1"/>
      <c r="J226" s="1"/>
    </row>
    <row r="227" spans="1:10" ht="26.25" customHeight="1">
      <c r="A227" s="234" t="s">
        <v>1538</v>
      </c>
      <c r="B227" s="79">
        <v>-13055879</v>
      </c>
      <c r="C227" s="79">
        <v>-900421</v>
      </c>
      <c r="D227" s="79">
        <v>-900421</v>
      </c>
      <c r="E227" s="235" t="s">
        <v>1187</v>
      </c>
      <c r="F227" s="236" t="s">
        <v>1187</v>
      </c>
      <c r="G227" s="79">
        <v>1256580</v>
      </c>
      <c r="H227" s="79">
        <v>1256580</v>
      </c>
      <c r="I227" s="1"/>
      <c r="J227" s="1"/>
    </row>
    <row r="228" spans="1:10" ht="12.75" customHeight="1">
      <c r="A228" s="224" t="s">
        <v>1569</v>
      </c>
      <c r="B228" s="75"/>
      <c r="C228" s="75"/>
      <c r="D228" s="75"/>
      <c r="E228" s="216"/>
      <c r="F228" s="219"/>
      <c r="G228" s="75"/>
      <c r="H228" s="75"/>
      <c r="I228" s="1"/>
      <c r="J228" s="1"/>
    </row>
    <row r="229" spans="1:10" ht="12.75">
      <c r="A229" s="218" t="s">
        <v>1512</v>
      </c>
      <c r="B229" s="75">
        <v>115891396</v>
      </c>
      <c r="C229" s="75">
        <v>57731037</v>
      </c>
      <c r="D229" s="75">
        <v>57051647</v>
      </c>
      <c r="E229" s="216">
        <v>49.22854411038418</v>
      </c>
      <c r="F229" s="219">
        <v>98.82318067489416</v>
      </c>
      <c r="G229" s="75">
        <v>9749786</v>
      </c>
      <c r="H229" s="75">
        <v>9751140</v>
      </c>
      <c r="I229" s="1"/>
      <c r="J229" s="1"/>
    </row>
    <row r="230" spans="1:10" ht="11.25" customHeight="1">
      <c r="A230" s="221" t="s">
        <v>1513</v>
      </c>
      <c r="B230" s="79">
        <v>111833067</v>
      </c>
      <c r="C230" s="79">
        <v>55855461</v>
      </c>
      <c r="D230" s="79">
        <v>55855461</v>
      </c>
      <c r="E230" s="222">
        <v>49.94538958678474</v>
      </c>
      <c r="F230" s="223">
        <v>100</v>
      </c>
      <c r="G230" s="79">
        <v>9585975</v>
      </c>
      <c r="H230" s="79">
        <v>9585975</v>
      </c>
      <c r="I230" s="1"/>
      <c r="J230" s="1"/>
    </row>
    <row r="231" spans="1:10" ht="12.75" customHeight="1">
      <c r="A231" s="221" t="s">
        <v>1515</v>
      </c>
      <c r="B231" s="79">
        <v>1524843</v>
      </c>
      <c r="C231" s="79">
        <v>754042</v>
      </c>
      <c r="D231" s="79">
        <v>766889</v>
      </c>
      <c r="E231" s="222">
        <v>50.2929809823044</v>
      </c>
      <c r="F231" s="223">
        <v>101.70375124993039</v>
      </c>
      <c r="G231" s="79">
        <v>126268</v>
      </c>
      <c r="H231" s="79">
        <v>132231</v>
      </c>
      <c r="I231" s="1"/>
      <c r="J231" s="1"/>
    </row>
    <row r="232" spans="1:10" ht="12.75" customHeight="1">
      <c r="A232" s="221" t="s">
        <v>1516</v>
      </c>
      <c r="B232" s="79">
        <v>2533486</v>
      </c>
      <c r="C232" s="79">
        <v>1121534</v>
      </c>
      <c r="D232" s="79">
        <v>429297</v>
      </c>
      <c r="E232" s="222">
        <v>16.944913056555276</v>
      </c>
      <c r="F232" s="223">
        <v>38.27766255860277</v>
      </c>
      <c r="G232" s="79">
        <v>37543</v>
      </c>
      <c r="H232" s="79">
        <v>32934</v>
      </c>
      <c r="I232" s="1"/>
      <c r="J232" s="1"/>
    </row>
    <row r="233" spans="1:10" ht="12.75" customHeight="1">
      <c r="A233" s="73" t="s">
        <v>1546</v>
      </c>
      <c r="B233" s="75">
        <v>115891396</v>
      </c>
      <c r="C233" s="75">
        <v>57731037</v>
      </c>
      <c r="D233" s="75">
        <v>55301690</v>
      </c>
      <c r="E233" s="216">
        <v>47.71854676769965</v>
      </c>
      <c r="F233" s="219">
        <v>95.7919567597582</v>
      </c>
      <c r="G233" s="75">
        <v>9749786</v>
      </c>
      <c r="H233" s="75">
        <v>9996860</v>
      </c>
      <c r="I233" s="1"/>
      <c r="J233" s="1"/>
    </row>
    <row r="234" spans="1:10" ht="12.75" customHeight="1">
      <c r="A234" s="72" t="s">
        <v>1548</v>
      </c>
      <c r="B234" s="79">
        <v>113732559</v>
      </c>
      <c r="C234" s="79">
        <v>57271084</v>
      </c>
      <c r="D234" s="79">
        <v>55027081</v>
      </c>
      <c r="E234" s="222">
        <v>48.38287424799789</v>
      </c>
      <c r="F234" s="223">
        <v>96.08178710219629</v>
      </c>
      <c r="G234" s="79">
        <v>9650664</v>
      </c>
      <c r="H234" s="79">
        <v>9888679</v>
      </c>
      <c r="I234" s="1"/>
      <c r="J234" s="1"/>
    </row>
    <row r="235" spans="1:10" ht="12.75" customHeight="1">
      <c r="A235" s="72" t="s">
        <v>1519</v>
      </c>
      <c r="B235" s="79">
        <v>16385901</v>
      </c>
      <c r="C235" s="79">
        <v>8580811</v>
      </c>
      <c r="D235" s="79">
        <v>7847548</v>
      </c>
      <c r="E235" s="222">
        <v>47.892075022301185</v>
      </c>
      <c r="F235" s="223">
        <v>91.45461891655695</v>
      </c>
      <c r="G235" s="79">
        <v>1377730</v>
      </c>
      <c r="H235" s="79">
        <v>1420067</v>
      </c>
      <c r="I235" s="1"/>
      <c r="J235" s="1"/>
    </row>
    <row r="236" spans="1:10" s="232" customFormat="1" ht="12.75" customHeight="1">
      <c r="A236" s="92" t="s">
        <v>1520</v>
      </c>
      <c r="B236" s="86">
        <v>8285479</v>
      </c>
      <c r="C236" s="86">
        <v>4114008</v>
      </c>
      <c r="D236" s="86">
        <v>4076752</v>
      </c>
      <c r="E236" s="229">
        <v>49.20357652225055</v>
      </c>
      <c r="F236" s="242">
        <v>99.09441109497114</v>
      </c>
      <c r="G236" s="86">
        <v>740846</v>
      </c>
      <c r="H236" s="86">
        <v>800078</v>
      </c>
      <c r="I236" s="231"/>
      <c r="J236" s="231"/>
    </row>
    <row r="237" spans="1:10" ht="12.75" customHeight="1">
      <c r="A237" s="72" t="s">
        <v>1559</v>
      </c>
      <c r="B237" s="79">
        <v>23119</v>
      </c>
      <c r="C237" s="79">
        <v>12100</v>
      </c>
      <c r="D237" s="79">
        <v>11956</v>
      </c>
      <c r="E237" s="222">
        <v>51.71503957783641</v>
      </c>
      <c r="F237" s="223">
        <v>0</v>
      </c>
      <c r="G237" s="79">
        <v>0</v>
      </c>
      <c r="H237" s="79">
        <v>0</v>
      </c>
      <c r="I237" s="1"/>
      <c r="J237" s="1"/>
    </row>
    <row r="238" spans="1:10" ht="12.75" customHeight="1">
      <c r="A238" s="72" t="s">
        <v>1543</v>
      </c>
      <c r="B238" s="79">
        <v>97323539</v>
      </c>
      <c r="C238" s="79">
        <v>48678173</v>
      </c>
      <c r="D238" s="79">
        <v>47167577</v>
      </c>
      <c r="E238" s="222">
        <v>48.46471622861968</v>
      </c>
      <c r="F238" s="223">
        <v>96.89676931794462</v>
      </c>
      <c r="G238" s="79">
        <v>8272934</v>
      </c>
      <c r="H238" s="79">
        <v>8468612</v>
      </c>
      <c r="I238" s="1"/>
      <c r="J238" s="1"/>
    </row>
    <row r="239" spans="1:10" s="232" customFormat="1" ht="12.75" customHeight="1">
      <c r="A239" s="226" t="s">
        <v>1570</v>
      </c>
      <c r="B239" s="86">
        <v>14326469</v>
      </c>
      <c r="C239" s="228" t="s">
        <v>1187</v>
      </c>
      <c r="D239" s="86">
        <v>6907144</v>
      </c>
      <c r="E239" s="229">
        <v>48.21246603053411</v>
      </c>
      <c r="F239" s="230" t="s">
        <v>1187</v>
      </c>
      <c r="G239" s="228" t="s">
        <v>1187</v>
      </c>
      <c r="H239" s="86">
        <v>1183219</v>
      </c>
      <c r="I239" s="231"/>
      <c r="J239" s="231"/>
    </row>
    <row r="240" spans="1:10" ht="24.75" customHeight="1">
      <c r="A240" s="234" t="s">
        <v>1525</v>
      </c>
      <c r="B240" s="79">
        <v>8753378</v>
      </c>
      <c r="C240" s="79">
        <v>4211429</v>
      </c>
      <c r="D240" s="79">
        <v>3586122</v>
      </c>
      <c r="E240" s="222">
        <v>40.96843527150318</v>
      </c>
      <c r="F240" s="223">
        <v>85.15214194516874</v>
      </c>
      <c r="G240" s="79">
        <v>845232</v>
      </c>
      <c r="H240" s="79">
        <v>727905</v>
      </c>
      <c r="I240" s="1"/>
      <c r="J240" s="1"/>
    </row>
    <row r="241" spans="1:10" ht="12.75" customHeight="1">
      <c r="A241" s="72" t="s">
        <v>1526</v>
      </c>
      <c r="B241" s="79">
        <v>73820124</v>
      </c>
      <c r="C241" s="79">
        <v>37239425</v>
      </c>
      <c r="D241" s="79">
        <v>36561562</v>
      </c>
      <c r="E241" s="222">
        <v>49.52790650961247</v>
      </c>
      <c r="F241" s="223">
        <v>98.17971679208259</v>
      </c>
      <c r="G241" s="79">
        <v>6234483</v>
      </c>
      <c r="H241" s="79">
        <v>6557489</v>
      </c>
      <c r="I241" s="1"/>
      <c r="J241" s="1"/>
    </row>
    <row r="242" spans="1:10" ht="25.5">
      <c r="A242" s="234" t="s">
        <v>1527</v>
      </c>
      <c r="B242" s="79">
        <v>423568</v>
      </c>
      <c r="C242" s="79">
        <v>310175</v>
      </c>
      <c r="D242" s="79">
        <v>112749</v>
      </c>
      <c r="E242" s="222">
        <v>26.618866392173157</v>
      </c>
      <c r="F242" s="223">
        <v>36.3501249294753</v>
      </c>
      <c r="G242" s="79">
        <v>0</v>
      </c>
      <c r="H242" s="79">
        <v>0</v>
      </c>
      <c r="I242" s="1"/>
      <c r="J242" s="1"/>
    </row>
    <row r="243" spans="1:10" ht="12.75" customHeight="1">
      <c r="A243" s="72" t="s">
        <v>1528</v>
      </c>
      <c r="B243" s="79">
        <v>2158837</v>
      </c>
      <c r="C243" s="79">
        <v>459953</v>
      </c>
      <c r="D243" s="79">
        <v>274609</v>
      </c>
      <c r="E243" s="222">
        <v>12.720228530454127</v>
      </c>
      <c r="F243" s="223">
        <v>59.70370885720933</v>
      </c>
      <c r="G243" s="79">
        <v>99122</v>
      </c>
      <c r="H243" s="79">
        <v>108181</v>
      </c>
      <c r="I243" s="1"/>
      <c r="J243" s="1"/>
    </row>
    <row r="244" spans="1:10" ht="12.75" customHeight="1">
      <c r="A244" s="72" t="s">
        <v>1529</v>
      </c>
      <c r="B244" s="79">
        <v>2017087</v>
      </c>
      <c r="C244" s="79">
        <v>459953</v>
      </c>
      <c r="D244" s="79">
        <v>274609</v>
      </c>
      <c r="E244" s="222">
        <v>13.614137615283822</v>
      </c>
      <c r="F244" s="223">
        <v>59.70370885720933</v>
      </c>
      <c r="G244" s="79">
        <v>99122</v>
      </c>
      <c r="H244" s="79">
        <v>108181</v>
      </c>
      <c r="I244" s="1"/>
      <c r="J244" s="1"/>
    </row>
    <row r="245" spans="1:10" ht="12" customHeight="1">
      <c r="A245" s="72" t="s">
        <v>1530</v>
      </c>
      <c r="B245" s="79">
        <v>141750</v>
      </c>
      <c r="C245" s="79">
        <v>0</v>
      </c>
      <c r="D245" s="79">
        <v>0</v>
      </c>
      <c r="E245" s="222">
        <v>0</v>
      </c>
      <c r="F245" s="223">
        <v>0</v>
      </c>
      <c r="G245" s="79">
        <v>0</v>
      </c>
      <c r="H245" s="79">
        <v>0</v>
      </c>
      <c r="I245" s="1"/>
      <c r="J245" s="1"/>
    </row>
    <row r="246" spans="1:10" ht="12.75" customHeight="1">
      <c r="A246" s="224" t="s">
        <v>1571</v>
      </c>
      <c r="B246" s="75"/>
      <c r="C246" s="75"/>
      <c r="D246" s="75"/>
      <c r="E246" s="222"/>
      <c r="F246" s="223"/>
      <c r="G246" s="75"/>
      <c r="H246" s="75"/>
      <c r="I246" s="1"/>
      <c r="J246" s="1"/>
    </row>
    <row r="247" spans="1:10" ht="12.75" customHeight="1">
      <c r="A247" s="218" t="s">
        <v>1512</v>
      </c>
      <c r="B247" s="75">
        <v>38565059</v>
      </c>
      <c r="C247" s="75">
        <v>20135201</v>
      </c>
      <c r="D247" s="75">
        <v>18912225</v>
      </c>
      <c r="E247" s="216">
        <v>49.03979273051287</v>
      </c>
      <c r="F247" s="219">
        <v>93.9261793314107</v>
      </c>
      <c r="G247" s="75">
        <v>3399685</v>
      </c>
      <c r="H247" s="75">
        <v>3221703</v>
      </c>
      <c r="I247" s="1"/>
      <c r="J247" s="1"/>
    </row>
    <row r="248" spans="1:10" ht="12.75" customHeight="1">
      <c r="A248" s="221" t="s">
        <v>1513</v>
      </c>
      <c r="B248" s="79">
        <v>34294741</v>
      </c>
      <c r="C248" s="79">
        <v>17317516</v>
      </c>
      <c r="D248" s="79">
        <v>17317516</v>
      </c>
      <c r="E248" s="222">
        <v>50.496127088406936</v>
      </c>
      <c r="F248" s="223">
        <v>100</v>
      </c>
      <c r="G248" s="79">
        <v>2993884</v>
      </c>
      <c r="H248" s="79">
        <v>2993884</v>
      </c>
      <c r="I248" s="1"/>
      <c r="J248" s="1"/>
    </row>
    <row r="249" spans="1:10" ht="12" customHeight="1">
      <c r="A249" s="221" t="s">
        <v>1515</v>
      </c>
      <c r="B249" s="79">
        <v>2590292</v>
      </c>
      <c r="C249" s="79">
        <v>1987109</v>
      </c>
      <c r="D249" s="79">
        <v>1579752</v>
      </c>
      <c r="E249" s="222">
        <v>60.98740991363136</v>
      </c>
      <c r="F249" s="223">
        <v>79.50001736190616</v>
      </c>
      <c r="G249" s="79">
        <v>336219</v>
      </c>
      <c r="H249" s="79">
        <v>227819</v>
      </c>
      <c r="I249" s="1"/>
      <c r="J249" s="1"/>
    </row>
    <row r="250" spans="1:10" ht="12.75" customHeight="1">
      <c r="A250" s="221" t="s">
        <v>1516</v>
      </c>
      <c r="B250" s="79">
        <v>1680026</v>
      </c>
      <c r="C250" s="79">
        <v>830576</v>
      </c>
      <c r="D250" s="79">
        <v>14957</v>
      </c>
      <c r="E250" s="222">
        <v>0.8902838408453203</v>
      </c>
      <c r="F250" s="223">
        <v>0</v>
      </c>
      <c r="G250" s="79">
        <v>69582</v>
      </c>
      <c r="H250" s="79">
        <v>0</v>
      </c>
      <c r="I250" s="1"/>
      <c r="J250" s="1"/>
    </row>
    <row r="251" spans="1:10" ht="12.75" customHeight="1">
      <c r="A251" s="73" t="s">
        <v>1546</v>
      </c>
      <c r="B251" s="75">
        <v>38565059</v>
      </c>
      <c r="C251" s="75">
        <v>20135201</v>
      </c>
      <c r="D251" s="75">
        <v>17112415</v>
      </c>
      <c r="E251" s="216">
        <v>44.3728479710092</v>
      </c>
      <c r="F251" s="219">
        <v>84.98755487963592</v>
      </c>
      <c r="G251" s="75">
        <v>3399685</v>
      </c>
      <c r="H251" s="75">
        <v>3278069</v>
      </c>
      <c r="I251" s="1"/>
      <c r="J251" s="1"/>
    </row>
    <row r="252" spans="1:10" ht="12.75" customHeight="1">
      <c r="A252" s="72" t="s">
        <v>1548</v>
      </c>
      <c r="B252" s="79">
        <v>36476264</v>
      </c>
      <c r="C252" s="79">
        <v>19190147</v>
      </c>
      <c r="D252" s="79">
        <v>16651396</v>
      </c>
      <c r="E252" s="222">
        <v>45.649949238222426</v>
      </c>
      <c r="F252" s="223">
        <v>86.77054949084028</v>
      </c>
      <c r="G252" s="79">
        <v>3223440</v>
      </c>
      <c r="H252" s="79">
        <v>3176356</v>
      </c>
      <c r="I252" s="1"/>
      <c r="J252" s="1"/>
    </row>
    <row r="253" spans="1:10" ht="12.75" customHeight="1">
      <c r="A253" s="72" t="s">
        <v>1519</v>
      </c>
      <c r="B253" s="79">
        <v>35142749</v>
      </c>
      <c r="C253" s="79">
        <v>18108934</v>
      </c>
      <c r="D253" s="79">
        <v>16045777</v>
      </c>
      <c r="E253" s="222">
        <v>45.65885554371401</v>
      </c>
      <c r="F253" s="223">
        <v>88.60696604228609</v>
      </c>
      <c r="G253" s="79">
        <v>3052074</v>
      </c>
      <c r="H253" s="79">
        <v>3073348</v>
      </c>
      <c r="I253" s="1"/>
      <c r="J253" s="1"/>
    </row>
    <row r="254" spans="1:10" s="232" customFormat="1" ht="12.75" customHeight="1">
      <c r="A254" s="92" t="s">
        <v>1520</v>
      </c>
      <c r="B254" s="86">
        <v>18071395</v>
      </c>
      <c r="C254" s="86">
        <v>8944082</v>
      </c>
      <c r="D254" s="86">
        <v>8575055</v>
      </c>
      <c r="E254" s="229">
        <v>47.45098538325348</v>
      </c>
      <c r="F254" s="242">
        <v>95.8740651080793</v>
      </c>
      <c r="G254" s="86">
        <v>1663015</v>
      </c>
      <c r="H254" s="86">
        <v>1817462</v>
      </c>
      <c r="I254" s="231"/>
      <c r="J254" s="231"/>
    </row>
    <row r="255" spans="1:10" ht="12.75" customHeight="1">
      <c r="A255" s="72" t="s">
        <v>1552</v>
      </c>
      <c r="B255" s="79">
        <v>1333515</v>
      </c>
      <c r="C255" s="79">
        <v>1081213</v>
      </c>
      <c r="D255" s="79">
        <v>605619</v>
      </c>
      <c r="E255" s="222">
        <v>45.415237173935054</v>
      </c>
      <c r="F255" s="223">
        <v>56.01292252312911</v>
      </c>
      <c r="G255" s="79">
        <v>171366</v>
      </c>
      <c r="H255" s="79">
        <v>103008</v>
      </c>
      <c r="I255" s="1"/>
      <c r="J255" s="1"/>
    </row>
    <row r="256" spans="1:10" ht="24" customHeight="1">
      <c r="A256" s="234" t="s">
        <v>1525</v>
      </c>
      <c r="B256" s="79">
        <v>520332</v>
      </c>
      <c r="C256" s="79">
        <v>288030</v>
      </c>
      <c r="D256" s="79">
        <v>283538</v>
      </c>
      <c r="E256" s="222">
        <v>54.491747576547276</v>
      </c>
      <c r="F256" s="223">
        <v>98.44044023192029</v>
      </c>
      <c r="G256" s="79">
        <v>39720</v>
      </c>
      <c r="H256" s="79">
        <v>50448</v>
      </c>
      <c r="I256" s="1"/>
      <c r="J256" s="1"/>
    </row>
    <row r="257" spans="1:10" ht="12.75" customHeight="1">
      <c r="A257" s="72" t="s">
        <v>1526</v>
      </c>
      <c r="B257" s="79">
        <v>799880</v>
      </c>
      <c r="C257" s="79">
        <v>789880</v>
      </c>
      <c r="D257" s="79">
        <v>318778</v>
      </c>
      <c r="E257" s="222">
        <v>39.85322798419763</v>
      </c>
      <c r="F257" s="223">
        <v>40.35777586468831</v>
      </c>
      <c r="G257" s="79">
        <v>131646</v>
      </c>
      <c r="H257" s="79">
        <v>52560</v>
      </c>
      <c r="I257" s="1"/>
      <c r="J257" s="1"/>
    </row>
    <row r="258" spans="1:10" ht="25.5">
      <c r="A258" s="234" t="s">
        <v>1527</v>
      </c>
      <c r="B258" s="79">
        <v>13303</v>
      </c>
      <c r="C258" s="79">
        <v>3303</v>
      </c>
      <c r="D258" s="79">
        <v>3303</v>
      </c>
      <c r="E258" s="222">
        <v>24.82898594302037</v>
      </c>
      <c r="F258" s="223">
        <v>0</v>
      </c>
      <c r="G258" s="79">
        <v>0</v>
      </c>
      <c r="H258" s="79">
        <v>0</v>
      </c>
      <c r="I258" s="1"/>
      <c r="J258" s="1"/>
    </row>
    <row r="259" spans="1:10" ht="12.75" customHeight="1">
      <c r="A259" s="72" t="s">
        <v>1528</v>
      </c>
      <c r="B259" s="79">
        <v>2088795</v>
      </c>
      <c r="C259" s="79">
        <v>945054</v>
      </c>
      <c r="D259" s="79">
        <v>461019</v>
      </c>
      <c r="E259" s="222">
        <v>22.071050533920275</v>
      </c>
      <c r="F259" s="223">
        <v>48.782291805547615</v>
      </c>
      <c r="G259" s="79">
        <v>176245</v>
      </c>
      <c r="H259" s="79">
        <v>101713</v>
      </c>
      <c r="I259" s="1"/>
      <c r="J259" s="1"/>
    </row>
    <row r="260" spans="1:10" ht="12.75">
      <c r="A260" s="72" t="s">
        <v>1529</v>
      </c>
      <c r="B260" s="79">
        <v>1808795</v>
      </c>
      <c r="C260" s="79">
        <v>797054</v>
      </c>
      <c r="D260" s="79">
        <v>322067</v>
      </c>
      <c r="E260" s="222">
        <v>17.805610917765694</v>
      </c>
      <c r="F260" s="223">
        <v>40.40717441980092</v>
      </c>
      <c r="G260" s="79">
        <v>154245</v>
      </c>
      <c r="H260" s="79">
        <v>73737</v>
      </c>
      <c r="I260" s="1"/>
      <c r="J260" s="1"/>
    </row>
    <row r="261" spans="1:10" ht="14.25" customHeight="1">
      <c r="A261" s="72" t="s">
        <v>1530</v>
      </c>
      <c r="B261" s="79">
        <v>280000</v>
      </c>
      <c r="C261" s="79">
        <v>148000</v>
      </c>
      <c r="D261" s="79">
        <v>138952</v>
      </c>
      <c r="E261" s="222">
        <v>49.62571428571428</v>
      </c>
      <c r="F261" s="223">
        <v>93.88648648648649</v>
      </c>
      <c r="G261" s="79">
        <v>22000</v>
      </c>
      <c r="H261" s="79">
        <v>27976</v>
      </c>
      <c r="I261" s="1"/>
      <c r="J261" s="1"/>
    </row>
    <row r="262" spans="1:10" ht="17.25" customHeight="1">
      <c r="A262" s="241" t="s">
        <v>1572</v>
      </c>
      <c r="B262" s="79"/>
      <c r="C262" s="79"/>
      <c r="D262" s="79"/>
      <c r="E262" s="216"/>
      <c r="F262" s="219"/>
      <c r="G262" s="79"/>
      <c r="H262" s="79"/>
      <c r="I262" s="1"/>
      <c r="J262" s="1"/>
    </row>
    <row r="263" spans="1:10" ht="12.75" customHeight="1">
      <c r="A263" s="218" t="s">
        <v>1512</v>
      </c>
      <c r="B263" s="75">
        <v>48389998</v>
      </c>
      <c r="C263" s="75">
        <v>19340313</v>
      </c>
      <c r="D263" s="75">
        <v>16264403</v>
      </c>
      <c r="E263" s="216">
        <v>33.61108425753603</v>
      </c>
      <c r="F263" s="219">
        <v>84.09586235755336</v>
      </c>
      <c r="G263" s="75">
        <v>2899541</v>
      </c>
      <c r="H263" s="75">
        <v>1384625</v>
      </c>
      <c r="I263" s="1"/>
      <c r="J263" s="1"/>
    </row>
    <row r="264" spans="1:10" ht="12.75" customHeight="1">
      <c r="A264" s="221" t="s">
        <v>1513</v>
      </c>
      <c r="B264" s="79">
        <v>21283800</v>
      </c>
      <c r="C264" s="79">
        <v>8668254</v>
      </c>
      <c r="D264" s="79">
        <v>8668254</v>
      </c>
      <c r="E264" s="222">
        <v>40.72700363656866</v>
      </c>
      <c r="F264" s="223">
        <v>100</v>
      </c>
      <c r="G264" s="79">
        <v>1339104</v>
      </c>
      <c r="H264" s="79">
        <v>1339104</v>
      </c>
      <c r="I264" s="1"/>
      <c r="J264" s="1"/>
    </row>
    <row r="265" spans="1:10" ht="12.75" customHeight="1">
      <c r="A265" s="221" t="s">
        <v>1515</v>
      </c>
      <c r="B265" s="79">
        <v>1423257</v>
      </c>
      <c r="C265" s="79">
        <v>735049</v>
      </c>
      <c r="D265" s="79">
        <v>804084</v>
      </c>
      <c r="E265" s="222">
        <v>56.49605095917322</v>
      </c>
      <c r="F265" s="223">
        <v>109.39189088074401</v>
      </c>
      <c r="G265" s="79">
        <v>115707</v>
      </c>
      <c r="H265" s="79">
        <v>115022</v>
      </c>
      <c r="I265" s="1"/>
      <c r="J265" s="1"/>
    </row>
    <row r="266" spans="1:10" ht="12.75" customHeight="1">
      <c r="A266" s="221" t="s">
        <v>1516</v>
      </c>
      <c r="B266" s="79">
        <v>25682941</v>
      </c>
      <c r="C266" s="79">
        <v>9937010</v>
      </c>
      <c r="D266" s="79">
        <v>6792065</v>
      </c>
      <c r="E266" s="222">
        <v>26.44582254033913</v>
      </c>
      <c r="F266" s="223">
        <v>68.35119417208999</v>
      </c>
      <c r="G266" s="79">
        <v>1444730</v>
      </c>
      <c r="H266" s="79">
        <v>-69501</v>
      </c>
      <c r="I266" s="1"/>
      <c r="J266" s="1"/>
    </row>
    <row r="267" spans="1:10" ht="12.75" customHeight="1">
      <c r="A267" s="73" t="s">
        <v>1546</v>
      </c>
      <c r="B267" s="75">
        <v>51636261</v>
      </c>
      <c r="C267" s="75">
        <v>20923459</v>
      </c>
      <c r="D267" s="75">
        <v>10561992</v>
      </c>
      <c r="E267" s="216">
        <v>20.454602628954873</v>
      </c>
      <c r="F267" s="219">
        <v>50.47918702161053</v>
      </c>
      <c r="G267" s="75">
        <v>3034881</v>
      </c>
      <c r="H267" s="75">
        <v>2377665</v>
      </c>
      <c r="I267" s="1"/>
      <c r="J267" s="1"/>
    </row>
    <row r="268" spans="1:10" ht="12.75" customHeight="1">
      <c r="A268" s="72" t="s">
        <v>1548</v>
      </c>
      <c r="B268" s="79">
        <v>20584767</v>
      </c>
      <c r="C268" s="79">
        <v>9563923</v>
      </c>
      <c r="D268" s="79">
        <v>6130622</v>
      </c>
      <c r="E268" s="222">
        <v>29.782323987441785</v>
      </c>
      <c r="F268" s="223">
        <v>64.10154075895424</v>
      </c>
      <c r="G268" s="79">
        <v>1366021</v>
      </c>
      <c r="H268" s="79">
        <v>1558991</v>
      </c>
      <c r="I268" s="1"/>
      <c r="J268" s="1"/>
    </row>
    <row r="269" spans="1:10" ht="12.75" customHeight="1">
      <c r="A269" s="72" t="s">
        <v>1519</v>
      </c>
      <c r="B269" s="79">
        <v>16033150</v>
      </c>
      <c r="C269" s="79">
        <v>7006970</v>
      </c>
      <c r="D269" s="79">
        <v>4476321</v>
      </c>
      <c r="E269" s="222">
        <v>27.919161237810414</v>
      </c>
      <c r="F269" s="223">
        <v>63.88383281218558</v>
      </c>
      <c r="G269" s="79">
        <v>1170219</v>
      </c>
      <c r="H269" s="79">
        <v>1294841</v>
      </c>
      <c r="I269" s="1"/>
      <c r="J269" s="1"/>
    </row>
    <row r="270" spans="1:10" s="232" customFormat="1" ht="12.75" customHeight="1">
      <c r="A270" s="92" t="s">
        <v>1520</v>
      </c>
      <c r="B270" s="86">
        <v>4075088</v>
      </c>
      <c r="C270" s="86">
        <v>1988691</v>
      </c>
      <c r="D270" s="86">
        <v>1812471</v>
      </c>
      <c r="E270" s="229">
        <v>44.476855469133426</v>
      </c>
      <c r="F270" s="242">
        <v>91.13889488110522</v>
      </c>
      <c r="G270" s="86">
        <v>356919</v>
      </c>
      <c r="H270" s="86">
        <v>377102</v>
      </c>
      <c r="I270" s="231"/>
      <c r="J270" s="231"/>
    </row>
    <row r="271" spans="1:10" ht="12.75" customHeight="1">
      <c r="A271" s="72" t="s">
        <v>1552</v>
      </c>
      <c r="B271" s="79">
        <v>4551617</v>
      </c>
      <c r="C271" s="79">
        <v>2556953</v>
      </c>
      <c r="D271" s="79">
        <v>1654301</v>
      </c>
      <c r="E271" s="222">
        <v>36.3453471590426</v>
      </c>
      <c r="F271" s="223">
        <v>64.69813876125217</v>
      </c>
      <c r="G271" s="79">
        <v>195802</v>
      </c>
      <c r="H271" s="79">
        <v>264150</v>
      </c>
      <c r="I271" s="1"/>
      <c r="J271" s="1"/>
    </row>
    <row r="272" spans="1:10" ht="25.5" customHeight="1">
      <c r="A272" s="234" t="s">
        <v>1525</v>
      </c>
      <c r="B272" s="79">
        <v>2627290</v>
      </c>
      <c r="C272" s="79">
        <v>1428373</v>
      </c>
      <c r="D272" s="79">
        <v>938141</v>
      </c>
      <c r="E272" s="222">
        <v>35.70755417178918</v>
      </c>
      <c r="F272" s="223">
        <v>65.6789928121016</v>
      </c>
      <c r="G272" s="79">
        <v>141298</v>
      </c>
      <c r="H272" s="79">
        <v>135900</v>
      </c>
      <c r="I272" s="1"/>
      <c r="J272" s="1"/>
    </row>
    <row r="273" spans="1:10" ht="25.5">
      <c r="A273" s="234" t="s">
        <v>1527</v>
      </c>
      <c r="B273" s="79">
        <v>584327</v>
      </c>
      <c r="C273" s="79">
        <v>458580</v>
      </c>
      <c r="D273" s="79">
        <v>85411</v>
      </c>
      <c r="E273" s="222">
        <v>14.616986721476161</v>
      </c>
      <c r="F273" s="223">
        <v>18.62510358061843</v>
      </c>
      <c r="G273" s="79">
        <v>54504</v>
      </c>
      <c r="H273" s="79">
        <v>54614</v>
      </c>
      <c r="I273" s="1"/>
      <c r="J273" s="1"/>
    </row>
    <row r="274" spans="1:10" ht="12.75" customHeight="1">
      <c r="A274" s="72" t="s">
        <v>1528</v>
      </c>
      <c r="B274" s="79">
        <v>31051494</v>
      </c>
      <c r="C274" s="79">
        <v>11359536</v>
      </c>
      <c r="D274" s="79">
        <v>4431370</v>
      </c>
      <c r="E274" s="222">
        <v>14.271036363016865</v>
      </c>
      <c r="F274" s="223">
        <v>39.010132103987345</v>
      </c>
      <c r="G274" s="79">
        <v>1668860</v>
      </c>
      <c r="H274" s="79">
        <v>818674</v>
      </c>
      <c r="I274" s="1"/>
      <c r="J274" s="1"/>
    </row>
    <row r="275" spans="1:10" ht="12.75" customHeight="1">
      <c r="A275" s="72" t="s">
        <v>1529</v>
      </c>
      <c r="B275" s="79">
        <v>2917423</v>
      </c>
      <c r="C275" s="79">
        <v>756498</v>
      </c>
      <c r="D275" s="79">
        <v>290499</v>
      </c>
      <c r="E275" s="222">
        <v>9.957383622464071</v>
      </c>
      <c r="F275" s="223">
        <v>38.40049808459507</v>
      </c>
      <c r="G275" s="79">
        <v>317556</v>
      </c>
      <c r="H275" s="79">
        <v>69321</v>
      </c>
      <c r="I275" s="1"/>
      <c r="J275" s="1"/>
    </row>
    <row r="276" spans="1:10" ht="12.75" customHeight="1">
      <c r="A276" s="72" t="s">
        <v>1530</v>
      </c>
      <c r="B276" s="79">
        <v>28134071</v>
      </c>
      <c r="C276" s="79">
        <v>10603038</v>
      </c>
      <c r="D276" s="79">
        <v>4140871</v>
      </c>
      <c r="E276" s="222">
        <v>14.718349861276742</v>
      </c>
      <c r="F276" s="223">
        <v>39.05362783760654</v>
      </c>
      <c r="G276" s="79">
        <v>1351304</v>
      </c>
      <c r="H276" s="79">
        <v>749353</v>
      </c>
      <c r="I276" s="1"/>
      <c r="J276" s="1"/>
    </row>
    <row r="277" spans="1:10" s="232" customFormat="1" ht="12.75" customHeight="1">
      <c r="A277" s="226" t="s">
        <v>1524</v>
      </c>
      <c r="B277" s="86">
        <v>156200</v>
      </c>
      <c r="C277" s="228" t="s">
        <v>1187</v>
      </c>
      <c r="D277" s="86">
        <v>0</v>
      </c>
      <c r="E277" s="229">
        <v>0</v>
      </c>
      <c r="F277" s="230" t="s">
        <v>1187</v>
      </c>
      <c r="G277" s="228" t="s">
        <v>1187</v>
      </c>
      <c r="H277" s="86">
        <v>0</v>
      </c>
      <c r="I277" s="231"/>
      <c r="J277" s="231"/>
    </row>
    <row r="278" spans="1:10" ht="13.5" customHeight="1">
      <c r="A278" s="73" t="s">
        <v>1533</v>
      </c>
      <c r="B278" s="79">
        <v>-3246263</v>
      </c>
      <c r="C278" s="79">
        <v>-1583146</v>
      </c>
      <c r="D278" s="79">
        <v>5702411</v>
      </c>
      <c r="E278" s="235" t="s">
        <v>1187</v>
      </c>
      <c r="F278" s="236" t="s">
        <v>1187</v>
      </c>
      <c r="G278" s="79">
        <v>-135340</v>
      </c>
      <c r="H278" s="79">
        <v>-993040</v>
      </c>
      <c r="I278" s="1"/>
      <c r="J278" s="1"/>
    </row>
    <row r="279" spans="1:10" ht="27.75" customHeight="1">
      <c r="A279" s="234" t="s">
        <v>1538</v>
      </c>
      <c r="B279" s="79">
        <v>3246263</v>
      </c>
      <c r="C279" s="79">
        <v>1583146</v>
      </c>
      <c r="D279" s="79">
        <v>1583146</v>
      </c>
      <c r="E279" s="235" t="s">
        <v>1573</v>
      </c>
      <c r="F279" s="236" t="s">
        <v>1187</v>
      </c>
      <c r="G279" s="79">
        <v>135340</v>
      </c>
      <c r="H279" s="79">
        <v>135340</v>
      </c>
      <c r="I279" s="1"/>
      <c r="J279" s="1"/>
    </row>
    <row r="280" spans="1:10" ht="12.75" customHeight="1">
      <c r="A280" s="224" t="s">
        <v>1574</v>
      </c>
      <c r="B280" s="75"/>
      <c r="C280" s="75"/>
      <c r="D280" s="75"/>
      <c r="E280" s="222"/>
      <c r="F280" s="223"/>
      <c r="G280" s="75"/>
      <c r="H280" s="75"/>
      <c r="I280" s="1"/>
      <c r="J280" s="1"/>
    </row>
    <row r="281" spans="1:10" ht="12.75" customHeight="1">
      <c r="A281" s="218" t="s">
        <v>1512</v>
      </c>
      <c r="B281" s="75">
        <v>35934616</v>
      </c>
      <c r="C281" s="75">
        <v>20014330</v>
      </c>
      <c r="D281" s="75">
        <v>19908280</v>
      </c>
      <c r="E281" s="216">
        <v>55.401399029837975</v>
      </c>
      <c r="F281" s="219">
        <v>99.47012965210426</v>
      </c>
      <c r="G281" s="75">
        <v>4474086</v>
      </c>
      <c r="H281" s="75">
        <v>4515466</v>
      </c>
      <c r="I281" s="1"/>
      <c r="J281" s="1"/>
    </row>
    <row r="282" spans="1:10" ht="12.75" customHeight="1">
      <c r="A282" s="221" t="s">
        <v>1513</v>
      </c>
      <c r="B282" s="79">
        <v>31116696</v>
      </c>
      <c r="C282" s="79">
        <v>17426777</v>
      </c>
      <c r="D282" s="79">
        <v>17426777</v>
      </c>
      <c r="E282" s="222">
        <v>56.00458673375862</v>
      </c>
      <c r="F282" s="223">
        <v>100</v>
      </c>
      <c r="G282" s="79">
        <v>4053946</v>
      </c>
      <c r="H282" s="79">
        <v>4053946</v>
      </c>
      <c r="I282" s="1"/>
      <c r="J282" s="1"/>
    </row>
    <row r="283" spans="1:10" ht="13.5" customHeight="1">
      <c r="A283" s="221" t="s">
        <v>1515</v>
      </c>
      <c r="B283" s="79">
        <v>4679557</v>
      </c>
      <c r="C283" s="79">
        <v>2522553</v>
      </c>
      <c r="D283" s="79">
        <v>2481503</v>
      </c>
      <c r="E283" s="222">
        <v>53.028587962493035</v>
      </c>
      <c r="F283" s="223">
        <v>98.37268037579389</v>
      </c>
      <c r="G283" s="79">
        <v>405140</v>
      </c>
      <c r="H283" s="79">
        <v>461520</v>
      </c>
      <c r="I283" s="1"/>
      <c r="J283" s="1"/>
    </row>
    <row r="284" spans="1:10" ht="12.75" customHeight="1">
      <c r="A284" s="221" t="s">
        <v>1516</v>
      </c>
      <c r="B284" s="79">
        <v>138363</v>
      </c>
      <c r="C284" s="79">
        <v>65000</v>
      </c>
      <c r="D284" s="79">
        <v>0</v>
      </c>
      <c r="E284" s="222">
        <v>0</v>
      </c>
      <c r="F284" s="223">
        <v>0</v>
      </c>
      <c r="G284" s="79">
        <v>15000</v>
      </c>
      <c r="H284" s="79">
        <v>0</v>
      </c>
      <c r="I284" s="1"/>
      <c r="J284" s="1"/>
    </row>
    <row r="285" spans="1:10" ht="12.75" customHeight="1">
      <c r="A285" s="73" t="s">
        <v>1575</v>
      </c>
      <c r="B285" s="75">
        <v>35934616</v>
      </c>
      <c r="C285" s="75">
        <v>20014330</v>
      </c>
      <c r="D285" s="75">
        <v>19622791</v>
      </c>
      <c r="E285" s="216">
        <v>54.6069310995281</v>
      </c>
      <c r="F285" s="219">
        <v>98.04370668416081</v>
      </c>
      <c r="G285" s="75">
        <v>4474086</v>
      </c>
      <c r="H285" s="75">
        <v>4764454</v>
      </c>
      <c r="I285" s="1"/>
      <c r="J285" s="1"/>
    </row>
    <row r="286" spans="1:10" ht="12.75" customHeight="1">
      <c r="A286" s="72" t="s">
        <v>1548</v>
      </c>
      <c r="B286" s="79">
        <v>35681643</v>
      </c>
      <c r="C286" s="79">
        <v>19845182</v>
      </c>
      <c r="D286" s="79">
        <v>19504368</v>
      </c>
      <c r="E286" s="222">
        <v>54.66219142431306</v>
      </c>
      <c r="F286" s="223">
        <v>98.28263605745717</v>
      </c>
      <c r="G286" s="79">
        <v>4458570</v>
      </c>
      <c r="H286" s="79">
        <v>4746000</v>
      </c>
      <c r="I286" s="1"/>
      <c r="J286" s="1"/>
    </row>
    <row r="287" spans="1:10" ht="12.75" customHeight="1">
      <c r="A287" s="72" t="s">
        <v>1519</v>
      </c>
      <c r="B287" s="79">
        <v>20866091</v>
      </c>
      <c r="C287" s="79">
        <v>11181836</v>
      </c>
      <c r="D287" s="79">
        <v>10902303</v>
      </c>
      <c r="E287" s="222">
        <v>52.24889990175927</v>
      </c>
      <c r="F287" s="223">
        <v>97.50011536566983</v>
      </c>
      <c r="G287" s="79">
        <v>2216390</v>
      </c>
      <c r="H287" s="79">
        <v>2256938</v>
      </c>
      <c r="I287" s="1"/>
      <c r="J287" s="1"/>
    </row>
    <row r="288" spans="1:10" ht="12.75" customHeight="1">
      <c r="A288" s="92" t="s">
        <v>1520</v>
      </c>
      <c r="B288" s="79">
        <v>12281412</v>
      </c>
      <c r="C288" s="79">
        <v>6561690</v>
      </c>
      <c r="D288" s="79">
        <v>6394118</v>
      </c>
      <c r="E288" s="222">
        <v>52.06337838027093</v>
      </c>
      <c r="F288" s="223">
        <v>97.44620669370238</v>
      </c>
      <c r="G288" s="79">
        <v>1473996</v>
      </c>
      <c r="H288" s="79">
        <v>1478630</v>
      </c>
      <c r="I288" s="1"/>
      <c r="J288" s="1"/>
    </row>
    <row r="289" spans="1:10" ht="12.75" customHeight="1">
      <c r="A289" s="72" t="s">
        <v>1552</v>
      </c>
      <c r="B289" s="79">
        <v>14815552</v>
      </c>
      <c r="C289" s="79">
        <v>8663346</v>
      </c>
      <c r="D289" s="79">
        <v>8602065</v>
      </c>
      <c r="E289" s="222">
        <v>58.0610496321703</v>
      </c>
      <c r="F289" s="223">
        <v>99.29264051095271</v>
      </c>
      <c r="G289" s="79">
        <v>2242180</v>
      </c>
      <c r="H289" s="79">
        <v>2489062</v>
      </c>
      <c r="I289" s="1"/>
      <c r="J289" s="1"/>
    </row>
    <row r="290" spans="1:10" ht="24.75" customHeight="1">
      <c r="A290" s="234" t="s">
        <v>1525</v>
      </c>
      <c r="B290" s="79">
        <v>14380295</v>
      </c>
      <c r="C290" s="79">
        <v>8407216</v>
      </c>
      <c r="D290" s="79">
        <v>8358551</v>
      </c>
      <c r="E290" s="222">
        <v>58.125031510132445</v>
      </c>
      <c r="F290" s="223">
        <v>99.42115201988388</v>
      </c>
      <c r="G290" s="79">
        <v>2162750</v>
      </c>
      <c r="H290" s="79">
        <v>2407486</v>
      </c>
      <c r="I290" s="1"/>
      <c r="J290" s="1"/>
    </row>
    <row r="291" spans="1:10" s="232" customFormat="1" ht="12.75">
      <c r="A291" s="226" t="s">
        <v>1524</v>
      </c>
      <c r="B291" s="86">
        <v>6606809</v>
      </c>
      <c r="C291" s="228" t="s">
        <v>1187</v>
      </c>
      <c r="D291" s="86">
        <v>4367100</v>
      </c>
      <c r="E291" s="229">
        <v>66.09998866321094</v>
      </c>
      <c r="F291" s="230" t="s">
        <v>1187</v>
      </c>
      <c r="G291" s="228" t="s">
        <v>1187</v>
      </c>
      <c r="H291" s="86">
        <v>1380816</v>
      </c>
      <c r="I291" s="231"/>
      <c r="J291" s="231"/>
    </row>
    <row r="292" spans="1:10" ht="12.75" customHeight="1">
      <c r="A292" s="72" t="s">
        <v>1526</v>
      </c>
      <c r="B292" s="79">
        <v>376264</v>
      </c>
      <c r="C292" s="79">
        <v>215817</v>
      </c>
      <c r="D292" s="79">
        <v>211437</v>
      </c>
      <c r="E292" s="222">
        <v>56.19378946697</v>
      </c>
      <c r="F292" s="223">
        <v>97.9705027870835</v>
      </c>
      <c r="G292" s="79">
        <v>52430</v>
      </c>
      <c r="H292" s="79">
        <v>53079</v>
      </c>
      <c r="I292" s="1"/>
      <c r="J292" s="1"/>
    </row>
    <row r="293" spans="1:10" ht="25.5">
      <c r="A293" s="234" t="s">
        <v>1527</v>
      </c>
      <c r="B293" s="79">
        <v>58993</v>
      </c>
      <c r="C293" s="79">
        <v>40313</v>
      </c>
      <c r="D293" s="79">
        <v>32077</v>
      </c>
      <c r="E293" s="222">
        <v>54.37424779211093</v>
      </c>
      <c r="F293" s="223">
        <v>79.5698658001141</v>
      </c>
      <c r="G293" s="79">
        <v>27000</v>
      </c>
      <c r="H293" s="79">
        <v>28497</v>
      </c>
      <c r="I293" s="1"/>
      <c r="J293" s="1"/>
    </row>
    <row r="294" spans="1:10" ht="12.75" customHeight="1">
      <c r="A294" s="72" t="s">
        <v>1528</v>
      </c>
      <c r="B294" s="79">
        <v>252973</v>
      </c>
      <c r="C294" s="79">
        <v>169148</v>
      </c>
      <c r="D294" s="79">
        <v>118423</v>
      </c>
      <c r="E294" s="222">
        <v>46.81250568242461</v>
      </c>
      <c r="F294" s="223">
        <v>70.01146924586752</v>
      </c>
      <c r="G294" s="79">
        <v>15516</v>
      </c>
      <c r="H294" s="79">
        <v>18454</v>
      </c>
      <c r="I294" s="1"/>
      <c r="J294" s="1"/>
    </row>
    <row r="295" spans="1:10" ht="12.75" customHeight="1">
      <c r="A295" s="72" t="s">
        <v>1529</v>
      </c>
      <c r="B295" s="79">
        <v>243873</v>
      </c>
      <c r="C295" s="79">
        <v>160048</v>
      </c>
      <c r="D295" s="79">
        <v>112423</v>
      </c>
      <c r="E295" s="222">
        <v>46.09899414859374</v>
      </c>
      <c r="F295" s="223">
        <v>70.24330200939718</v>
      </c>
      <c r="G295" s="79">
        <v>12416</v>
      </c>
      <c r="H295" s="79">
        <v>18454</v>
      </c>
      <c r="I295" s="1"/>
      <c r="J295" s="1"/>
    </row>
    <row r="296" spans="1:10" ht="12.75">
      <c r="A296" s="72" t="s">
        <v>1530</v>
      </c>
      <c r="B296" s="79">
        <v>9100</v>
      </c>
      <c r="C296" s="79">
        <v>9100</v>
      </c>
      <c r="D296" s="79">
        <v>6000</v>
      </c>
      <c r="E296" s="222">
        <v>65.93406593406593</v>
      </c>
      <c r="F296" s="223">
        <v>65.93406593406593</v>
      </c>
      <c r="G296" s="79">
        <v>3100</v>
      </c>
      <c r="H296" s="79">
        <v>0</v>
      </c>
      <c r="I296" s="1"/>
      <c r="J296" s="1"/>
    </row>
    <row r="297" spans="1:10" ht="12.75" customHeight="1">
      <c r="A297" s="224" t="s">
        <v>1576</v>
      </c>
      <c r="B297" s="79"/>
      <c r="C297" s="79"/>
      <c r="D297" s="79"/>
      <c r="E297" s="216"/>
      <c r="F297" s="219"/>
      <c r="G297" s="79"/>
      <c r="H297" s="79"/>
      <c r="I297" s="1"/>
      <c r="J297" s="1"/>
    </row>
    <row r="298" spans="1:10" ht="12.75" customHeight="1">
      <c r="A298" s="218" t="s">
        <v>1512</v>
      </c>
      <c r="B298" s="75">
        <v>15010949</v>
      </c>
      <c r="C298" s="75">
        <v>6775759</v>
      </c>
      <c r="D298" s="75">
        <v>6751437</v>
      </c>
      <c r="E298" s="216">
        <v>44.97674997097119</v>
      </c>
      <c r="F298" s="219">
        <v>99.64104390371618</v>
      </c>
      <c r="G298" s="75">
        <v>1242017</v>
      </c>
      <c r="H298" s="75">
        <v>1093970</v>
      </c>
      <c r="I298" s="1"/>
      <c r="J298" s="1"/>
    </row>
    <row r="299" spans="1:10" ht="12.75" customHeight="1">
      <c r="A299" s="221" t="s">
        <v>1513</v>
      </c>
      <c r="B299" s="79">
        <v>4169284</v>
      </c>
      <c r="C299" s="79">
        <v>2068365</v>
      </c>
      <c r="D299" s="79">
        <v>2068365</v>
      </c>
      <c r="E299" s="222">
        <v>49.60959723540061</v>
      </c>
      <c r="F299" s="223">
        <v>100</v>
      </c>
      <c r="G299" s="79">
        <v>346531</v>
      </c>
      <c r="H299" s="79">
        <v>346531</v>
      </c>
      <c r="I299" s="1"/>
      <c r="J299" s="1"/>
    </row>
    <row r="300" spans="1:10" ht="12.75" customHeight="1">
      <c r="A300" s="221" t="s">
        <v>1515</v>
      </c>
      <c r="B300" s="79">
        <v>10614831</v>
      </c>
      <c r="C300" s="79">
        <v>4601528</v>
      </c>
      <c r="D300" s="79">
        <v>4683072</v>
      </c>
      <c r="E300" s="222">
        <v>44.11819651203114</v>
      </c>
      <c r="F300" s="223">
        <v>101.77210700445592</v>
      </c>
      <c r="G300" s="79">
        <v>895486</v>
      </c>
      <c r="H300" s="79">
        <v>747439</v>
      </c>
      <c r="I300" s="1"/>
      <c r="J300" s="1"/>
    </row>
    <row r="301" spans="1:10" ht="12.75" customHeight="1">
      <c r="A301" s="221" t="s">
        <v>1516</v>
      </c>
      <c r="B301" s="79">
        <v>226834</v>
      </c>
      <c r="C301" s="79">
        <v>105866</v>
      </c>
      <c r="D301" s="79">
        <v>0</v>
      </c>
      <c r="E301" s="222"/>
      <c r="F301" s="223"/>
      <c r="G301" s="79">
        <v>0</v>
      </c>
      <c r="H301" s="79">
        <v>0</v>
      </c>
      <c r="I301" s="1"/>
      <c r="J301" s="1"/>
    </row>
    <row r="302" spans="1:10" ht="12.75" customHeight="1">
      <c r="A302" s="73" t="s">
        <v>1546</v>
      </c>
      <c r="B302" s="75">
        <v>14380989</v>
      </c>
      <c r="C302" s="75">
        <v>6697679</v>
      </c>
      <c r="D302" s="75">
        <v>6461882</v>
      </c>
      <c r="E302" s="216">
        <v>44.93350213952601</v>
      </c>
      <c r="F302" s="219">
        <v>96.47942219983968</v>
      </c>
      <c r="G302" s="75">
        <v>1190643</v>
      </c>
      <c r="H302" s="75">
        <v>1376017</v>
      </c>
      <c r="I302" s="1"/>
      <c r="J302" s="1"/>
    </row>
    <row r="303" spans="1:10" ht="12.75" customHeight="1">
      <c r="A303" s="72" t="s">
        <v>1548</v>
      </c>
      <c r="B303" s="79">
        <v>13935677</v>
      </c>
      <c r="C303" s="79">
        <v>6589754</v>
      </c>
      <c r="D303" s="79">
        <v>6391586</v>
      </c>
      <c r="E303" s="222">
        <v>45.8649120527119</v>
      </c>
      <c r="F303" s="223">
        <v>96.99278607365312</v>
      </c>
      <c r="G303" s="79">
        <v>1154509</v>
      </c>
      <c r="H303" s="79">
        <v>1335594</v>
      </c>
      <c r="I303" s="1"/>
      <c r="J303" s="1"/>
    </row>
    <row r="304" spans="1:10" ht="12.75" customHeight="1">
      <c r="A304" s="72" t="s">
        <v>1519</v>
      </c>
      <c r="B304" s="79">
        <v>13889581</v>
      </c>
      <c r="C304" s="79">
        <v>6559796</v>
      </c>
      <c r="D304" s="79">
        <v>6362664</v>
      </c>
      <c r="E304" s="222">
        <v>45.808898050992326</v>
      </c>
      <c r="F304" s="223">
        <v>96.99484557141716</v>
      </c>
      <c r="G304" s="79">
        <v>1148283</v>
      </c>
      <c r="H304" s="79">
        <v>1317147</v>
      </c>
      <c r="I304" s="1"/>
      <c r="J304" s="1"/>
    </row>
    <row r="305" spans="1:10" s="232" customFormat="1" ht="12.75" customHeight="1">
      <c r="A305" s="92" t="s">
        <v>1520</v>
      </c>
      <c r="B305" s="86">
        <v>7699743</v>
      </c>
      <c r="C305" s="86">
        <v>3562688</v>
      </c>
      <c r="D305" s="86">
        <v>3531380</v>
      </c>
      <c r="E305" s="229">
        <v>45.863608694472006</v>
      </c>
      <c r="F305" s="242">
        <v>99.12122532200407</v>
      </c>
      <c r="G305" s="86">
        <v>662779</v>
      </c>
      <c r="H305" s="86">
        <v>727755</v>
      </c>
      <c r="I305" s="231"/>
      <c r="J305" s="231"/>
    </row>
    <row r="306" spans="1:10" ht="12.75" customHeight="1">
      <c r="A306" s="72" t="s">
        <v>1521</v>
      </c>
      <c r="B306" s="79">
        <v>43271</v>
      </c>
      <c r="C306" s="79">
        <v>27133</v>
      </c>
      <c r="D306" s="79">
        <v>26097</v>
      </c>
      <c r="E306" s="222">
        <v>60.31060063321855</v>
      </c>
      <c r="F306" s="242">
        <v>96.18177127483139</v>
      </c>
      <c r="G306" s="79">
        <v>6226</v>
      </c>
      <c r="H306" s="79">
        <v>18447</v>
      </c>
      <c r="I306" s="1"/>
      <c r="J306" s="1"/>
    </row>
    <row r="307" spans="1:10" ht="12.75" customHeight="1">
      <c r="A307" s="72" t="s">
        <v>1552</v>
      </c>
      <c r="B307" s="79">
        <v>2825</v>
      </c>
      <c r="C307" s="79">
        <v>2825</v>
      </c>
      <c r="D307" s="79">
        <v>2825</v>
      </c>
      <c r="E307" s="222">
        <v>100</v>
      </c>
      <c r="F307" s="242">
        <v>100</v>
      </c>
      <c r="G307" s="79">
        <v>0</v>
      </c>
      <c r="H307" s="79">
        <v>0</v>
      </c>
      <c r="I307" s="1"/>
      <c r="J307" s="1"/>
    </row>
    <row r="308" spans="1:10" ht="25.5">
      <c r="A308" s="234" t="s">
        <v>1527</v>
      </c>
      <c r="B308" s="79">
        <v>2825</v>
      </c>
      <c r="C308" s="79">
        <v>2825</v>
      </c>
      <c r="D308" s="79">
        <v>2825</v>
      </c>
      <c r="E308" s="222">
        <v>100</v>
      </c>
      <c r="F308" s="242">
        <v>100</v>
      </c>
      <c r="G308" s="79">
        <v>0</v>
      </c>
      <c r="H308" s="79">
        <v>0</v>
      </c>
      <c r="I308" s="1"/>
      <c r="J308" s="1"/>
    </row>
    <row r="309" spans="1:10" ht="12.75" customHeight="1">
      <c r="A309" s="72" t="s">
        <v>1528</v>
      </c>
      <c r="B309" s="79">
        <v>445312</v>
      </c>
      <c r="C309" s="79">
        <v>107925</v>
      </c>
      <c r="D309" s="79">
        <v>70296</v>
      </c>
      <c r="E309" s="222">
        <v>15.785786145444092</v>
      </c>
      <c r="F309" s="223">
        <v>65.13412091730369</v>
      </c>
      <c r="G309" s="79">
        <v>36134</v>
      </c>
      <c r="H309" s="79">
        <v>40423</v>
      </c>
      <c r="I309" s="1"/>
      <c r="J309" s="1"/>
    </row>
    <row r="310" spans="1:10" ht="13.5" customHeight="1">
      <c r="A310" s="72" t="s">
        <v>1529</v>
      </c>
      <c r="B310" s="79">
        <v>445312</v>
      </c>
      <c r="C310" s="79">
        <v>107925</v>
      </c>
      <c r="D310" s="79">
        <v>70296</v>
      </c>
      <c r="E310" s="222">
        <v>15.785786145444092</v>
      </c>
      <c r="F310" s="223">
        <v>65.13412091730369</v>
      </c>
      <c r="G310" s="79">
        <v>36134</v>
      </c>
      <c r="H310" s="79">
        <v>40423</v>
      </c>
      <c r="I310" s="1"/>
      <c r="J310" s="1"/>
    </row>
    <row r="311" spans="1:10" ht="13.5" customHeight="1">
      <c r="A311" s="73" t="s">
        <v>1533</v>
      </c>
      <c r="B311" s="79">
        <v>629960</v>
      </c>
      <c r="C311" s="79">
        <v>78080</v>
      </c>
      <c r="D311" s="79">
        <v>289555</v>
      </c>
      <c r="E311" s="235" t="s">
        <v>1187</v>
      </c>
      <c r="F311" s="236" t="s">
        <v>1187</v>
      </c>
      <c r="G311" s="79">
        <v>51374</v>
      </c>
      <c r="H311" s="79">
        <v>-282047</v>
      </c>
      <c r="I311" s="1"/>
      <c r="J311" s="1"/>
    </row>
    <row r="312" spans="1:10" ht="39" customHeight="1">
      <c r="A312" s="81" t="s">
        <v>1537</v>
      </c>
      <c r="B312" s="79">
        <v>-629960</v>
      </c>
      <c r="C312" s="79">
        <v>-78080</v>
      </c>
      <c r="D312" s="79">
        <v>-78080</v>
      </c>
      <c r="E312" s="235" t="s">
        <v>1187</v>
      </c>
      <c r="F312" s="236" t="s">
        <v>1187</v>
      </c>
      <c r="G312" s="79">
        <v>-51374</v>
      </c>
      <c r="H312" s="79">
        <v>-51374</v>
      </c>
      <c r="I312" s="1"/>
      <c r="J312" s="1"/>
    </row>
    <row r="313" spans="1:10" ht="12.75" customHeight="1">
      <c r="A313" s="224" t="s">
        <v>1577</v>
      </c>
      <c r="B313" s="79"/>
      <c r="C313" s="79"/>
      <c r="D313" s="79"/>
      <c r="E313" s="216"/>
      <c r="F313" s="219"/>
      <c r="G313" s="79"/>
      <c r="H313" s="79"/>
      <c r="I313" s="1"/>
      <c r="J313" s="1"/>
    </row>
    <row r="314" spans="1:10" ht="12.75" customHeight="1">
      <c r="A314" s="218" t="s">
        <v>1512</v>
      </c>
      <c r="B314" s="75">
        <v>1947170</v>
      </c>
      <c r="C314" s="75">
        <v>947805</v>
      </c>
      <c r="D314" s="75">
        <v>810796</v>
      </c>
      <c r="E314" s="216">
        <v>41.63971301940765</v>
      </c>
      <c r="F314" s="219">
        <v>85.54460041886253</v>
      </c>
      <c r="G314" s="75">
        <v>192320</v>
      </c>
      <c r="H314" s="75">
        <v>135935</v>
      </c>
      <c r="I314" s="1"/>
      <c r="J314" s="1"/>
    </row>
    <row r="315" spans="1:10" ht="12.75" customHeight="1">
      <c r="A315" s="221" t="s">
        <v>1513</v>
      </c>
      <c r="B315" s="79">
        <v>1571895</v>
      </c>
      <c r="C315" s="79">
        <v>810565</v>
      </c>
      <c r="D315" s="79">
        <v>810565</v>
      </c>
      <c r="E315" s="222">
        <v>51.56610333387408</v>
      </c>
      <c r="F315" s="223">
        <v>100</v>
      </c>
      <c r="G315" s="79">
        <v>136500</v>
      </c>
      <c r="H315" s="79">
        <v>136500</v>
      </c>
      <c r="I315" s="1"/>
      <c r="J315" s="1"/>
    </row>
    <row r="316" spans="1:10" ht="12.75" customHeight="1">
      <c r="A316" s="221" t="s">
        <v>1515</v>
      </c>
      <c r="B316" s="79">
        <v>880</v>
      </c>
      <c r="C316" s="79">
        <v>440</v>
      </c>
      <c r="D316" s="79">
        <v>231</v>
      </c>
      <c r="E316" s="222">
        <v>26.25</v>
      </c>
      <c r="F316" s="223">
        <v>52.5</v>
      </c>
      <c r="G316" s="79">
        <v>220</v>
      </c>
      <c r="H316" s="79">
        <v>-565</v>
      </c>
      <c r="I316" s="1"/>
      <c r="J316" s="1"/>
    </row>
    <row r="317" spans="1:10" ht="12.75" customHeight="1">
      <c r="A317" s="221" t="s">
        <v>1516</v>
      </c>
      <c r="B317" s="79">
        <v>374395</v>
      </c>
      <c r="C317" s="79">
        <v>136800</v>
      </c>
      <c r="D317" s="79">
        <v>0</v>
      </c>
      <c r="E317" s="222">
        <v>0</v>
      </c>
      <c r="F317" s="223">
        <v>0</v>
      </c>
      <c r="G317" s="79">
        <v>55600</v>
      </c>
      <c r="H317" s="79">
        <v>0</v>
      </c>
      <c r="I317" s="1"/>
      <c r="J317" s="1"/>
    </row>
    <row r="318" spans="1:10" ht="12.75" customHeight="1">
      <c r="A318" s="73" t="s">
        <v>1546</v>
      </c>
      <c r="B318" s="75">
        <v>1947170</v>
      </c>
      <c r="C318" s="75">
        <v>947805</v>
      </c>
      <c r="D318" s="75">
        <v>753869</v>
      </c>
      <c r="E318" s="216">
        <v>38.71613675231233</v>
      </c>
      <c r="F318" s="219">
        <v>79.53840716181071</v>
      </c>
      <c r="G318" s="75">
        <v>192320</v>
      </c>
      <c r="H318" s="75">
        <v>224347</v>
      </c>
      <c r="I318" s="1"/>
      <c r="J318" s="1"/>
    </row>
    <row r="319" spans="1:10" ht="12.75" customHeight="1">
      <c r="A319" s="72" t="s">
        <v>1548</v>
      </c>
      <c r="B319" s="79">
        <v>1853970</v>
      </c>
      <c r="C319" s="79">
        <v>897805</v>
      </c>
      <c r="D319" s="79">
        <v>746264</v>
      </c>
      <c r="E319" s="222">
        <v>40.25221551589292</v>
      </c>
      <c r="F319" s="223">
        <v>83.12094497134679</v>
      </c>
      <c r="G319" s="79">
        <v>172320</v>
      </c>
      <c r="H319" s="79">
        <v>218112</v>
      </c>
      <c r="I319" s="1"/>
      <c r="J319" s="1"/>
    </row>
    <row r="320" spans="1:10" ht="12.75" customHeight="1">
      <c r="A320" s="72" t="s">
        <v>1519</v>
      </c>
      <c r="B320" s="79">
        <v>1853470</v>
      </c>
      <c r="C320" s="79">
        <v>897305</v>
      </c>
      <c r="D320" s="79">
        <v>746264</v>
      </c>
      <c r="E320" s="222">
        <v>40.26307412582885</v>
      </c>
      <c r="F320" s="223">
        <v>83.1672619677813</v>
      </c>
      <c r="G320" s="79">
        <v>172020</v>
      </c>
      <c r="H320" s="79">
        <v>218112</v>
      </c>
      <c r="I320" s="1"/>
      <c r="J320" s="1"/>
    </row>
    <row r="321" spans="1:10" s="232" customFormat="1" ht="12" customHeight="1">
      <c r="A321" s="92" t="s">
        <v>1520</v>
      </c>
      <c r="B321" s="86">
        <v>1050430</v>
      </c>
      <c r="C321" s="86">
        <v>527000</v>
      </c>
      <c r="D321" s="86">
        <v>500841</v>
      </c>
      <c r="E321" s="229">
        <v>47.67961691878564</v>
      </c>
      <c r="F321" s="242">
        <v>95.03624288425047</v>
      </c>
      <c r="G321" s="86">
        <v>96000</v>
      </c>
      <c r="H321" s="86">
        <v>158746</v>
      </c>
      <c r="I321" s="231"/>
      <c r="J321" s="231"/>
    </row>
    <row r="322" spans="1:10" ht="12.75">
      <c r="A322" s="72" t="s">
        <v>1552</v>
      </c>
      <c r="B322" s="79">
        <v>500</v>
      </c>
      <c r="C322" s="79">
        <v>500</v>
      </c>
      <c r="D322" s="79">
        <v>0</v>
      </c>
      <c r="E322" s="222">
        <v>0</v>
      </c>
      <c r="F322" s="223">
        <v>0</v>
      </c>
      <c r="G322" s="79">
        <v>300</v>
      </c>
      <c r="H322" s="79">
        <v>0</v>
      </c>
      <c r="I322" s="1"/>
      <c r="J322" s="1"/>
    </row>
    <row r="323" spans="1:10" ht="25.5">
      <c r="A323" s="234" t="s">
        <v>1527</v>
      </c>
      <c r="B323" s="79">
        <v>500</v>
      </c>
      <c r="C323" s="79">
        <v>500</v>
      </c>
      <c r="D323" s="79">
        <v>0</v>
      </c>
      <c r="E323" s="222">
        <v>0</v>
      </c>
      <c r="F323" s="223">
        <v>0</v>
      </c>
      <c r="G323" s="79">
        <v>300</v>
      </c>
      <c r="H323" s="79">
        <v>0</v>
      </c>
      <c r="I323" s="1"/>
      <c r="J323" s="1"/>
    </row>
    <row r="324" spans="1:10" ht="12.75" customHeight="1">
      <c r="A324" s="72" t="s">
        <v>1528</v>
      </c>
      <c r="B324" s="79">
        <v>93200</v>
      </c>
      <c r="C324" s="79">
        <v>50000</v>
      </c>
      <c r="D324" s="79">
        <v>7605</v>
      </c>
      <c r="E324" s="222">
        <v>8.159871244635193</v>
      </c>
      <c r="F324" s="223">
        <v>15.21</v>
      </c>
      <c r="G324" s="79">
        <v>20000</v>
      </c>
      <c r="H324" s="79">
        <v>6235</v>
      </c>
      <c r="I324" s="1"/>
      <c r="J324" s="1"/>
    </row>
    <row r="325" spans="1:10" ht="12.75" customHeight="1">
      <c r="A325" s="72" t="s">
        <v>1529</v>
      </c>
      <c r="B325" s="79">
        <v>93200</v>
      </c>
      <c r="C325" s="79">
        <v>50000</v>
      </c>
      <c r="D325" s="79">
        <v>7605</v>
      </c>
      <c r="E325" s="222">
        <v>0</v>
      </c>
      <c r="F325" s="223">
        <v>15.21</v>
      </c>
      <c r="G325" s="79">
        <v>20000</v>
      </c>
      <c r="H325" s="79">
        <v>6235</v>
      </c>
      <c r="I325" s="1"/>
      <c r="J325" s="1"/>
    </row>
    <row r="326" spans="1:10" ht="12.75" customHeight="1">
      <c r="A326" s="224" t="s">
        <v>1578</v>
      </c>
      <c r="B326" s="75"/>
      <c r="C326" s="75"/>
      <c r="D326" s="75"/>
      <c r="E326" s="216"/>
      <c r="F326" s="219"/>
      <c r="G326" s="75"/>
      <c r="H326" s="75"/>
      <c r="I326" s="1"/>
      <c r="J326" s="1"/>
    </row>
    <row r="327" spans="1:10" ht="12.75" customHeight="1">
      <c r="A327" s="218" t="s">
        <v>1512</v>
      </c>
      <c r="B327" s="75">
        <v>1260822</v>
      </c>
      <c r="C327" s="75">
        <v>664505</v>
      </c>
      <c r="D327" s="75">
        <v>664505</v>
      </c>
      <c r="E327" s="216">
        <v>52.7041089067291</v>
      </c>
      <c r="F327" s="219">
        <v>100</v>
      </c>
      <c r="G327" s="75">
        <v>117628</v>
      </c>
      <c r="H327" s="75">
        <v>117628</v>
      </c>
      <c r="I327" s="1"/>
      <c r="J327" s="1"/>
    </row>
    <row r="328" spans="1:10" ht="12.75" customHeight="1">
      <c r="A328" s="221" t="s">
        <v>1513</v>
      </c>
      <c r="B328" s="79">
        <v>1260822</v>
      </c>
      <c r="C328" s="79">
        <v>664505</v>
      </c>
      <c r="D328" s="79">
        <v>664505</v>
      </c>
      <c r="E328" s="222">
        <v>52.7041089067291</v>
      </c>
      <c r="F328" s="223">
        <v>100</v>
      </c>
      <c r="G328" s="79">
        <v>117628</v>
      </c>
      <c r="H328" s="79">
        <v>117628</v>
      </c>
      <c r="I328" s="1"/>
      <c r="J328" s="1"/>
    </row>
    <row r="329" spans="1:10" ht="12.75" customHeight="1">
      <c r="A329" s="73" t="s">
        <v>1546</v>
      </c>
      <c r="B329" s="75">
        <v>1260822</v>
      </c>
      <c r="C329" s="75">
        <v>664505</v>
      </c>
      <c r="D329" s="75">
        <v>598728</v>
      </c>
      <c r="E329" s="216">
        <v>47.48711554842793</v>
      </c>
      <c r="F329" s="219">
        <v>90.10135363917503</v>
      </c>
      <c r="G329" s="75">
        <v>117628</v>
      </c>
      <c r="H329" s="75">
        <v>103020</v>
      </c>
      <c r="I329" s="1"/>
      <c r="J329" s="1"/>
    </row>
    <row r="330" spans="1:10" ht="12.75" customHeight="1">
      <c r="A330" s="72" t="s">
        <v>1548</v>
      </c>
      <c r="B330" s="79">
        <v>1207165</v>
      </c>
      <c r="C330" s="79">
        <v>610848</v>
      </c>
      <c r="D330" s="79">
        <v>596036</v>
      </c>
      <c r="E330" s="222">
        <v>49.374857620954884</v>
      </c>
      <c r="F330" s="223">
        <v>97.57517418408509</v>
      </c>
      <c r="G330" s="79">
        <v>117628</v>
      </c>
      <c r="H330" s="79">
        <v>102828</v>
      </c>
      <c r="I330" s="1"/>
      <c r="J330" s="1"/>
    </row>
    <row r="331" spans="1:10" ht="12.75" customHeight="1">
      <c r="A331" s="72" t="s">
        <v>1519</v>
      </c>
      <c r="B331" s="79">
        <v>1207165</v>
      </c>
      <c r="C331" s="79">
        <v>610848</v>
      </c>
      <c r="D331" s="79">
        <v>596036</v>
      </c>
      <c r="E331" s="222">
        <v>49.374857620954884</v>
      </c>
      <c r="F331" s="223">
        <v>97.57517418408509</v>
      </c>
      <c r="G331" s="79">
        <v>117628</v>
      </c>
      <c r="H331" s="79">
        <v>102828</v>
      </c>
      <c r="I331" s="1"/>
      <c r="J331" s="1"/>
    </row>
    <row r="332" spans="1:10" s="232" customFormat="1" ht="12" customHeight="1">
      <c r="A332" s="92" t="s">
        <v>1549</v>
      </c>
      <c r="B332" s="86">
        <v>888433</v>
      </c>
      <c r="C332" s="86">
        <v>445938</v>
      </c>
      <c r="D332" s="86">
        <v>436752</v>
      </c>
      <c r="E332" s="229">
        <v>49.15981283900981</v>
      </c>
      <c r="F332" s="242">
        <v>97.94007238674435</v>
      </c>
      <c r="G332" s="86">
        <v>88450</v>
      </c>
      <c r="H332" s="86">
        <v>83282</v>
      </c>
      <c r="I332" s="231"/>
      <c r="J332" s="231"/>
    </row>
    <row r="333" spans="1:10" ht="12.75">
      <c r="A333" s="72" t="s">
        <v>1528</v>
      </c>
      <c r="B333" s="79">
        <v>53657</v>
      </c>
      <c r="C333" s="79">
        <v>53657</v>
      </c>
      <c r="D333" s="79">
        <v>2692</v>
      </c>
      <c r="E333" s="222">
        <v>5.017052761056339</v>
      </c>
      <c r="F333" s="223">
        <v>5.017052761056339</v>
      </c>
      <c r="G333" s="79">
        <v>0</v>
      </c>
      <c r="H333" s="79">
        <v>192</v>
      </c>
      <c r="I333" s="1"/>
      <c r="J333" s="1"/>
    </row>
    <row r="334" spans="1:10" ht="12.75">
      <c r="A334" s="72" t="s">
        <v>1529</v>
      </c>
      <c r="B334" s="79">
        <v>53657</v>
      </c>
      <c r="C334" s="79">
        <v>53657</v>
      </c>
      <c r="D334" s="79">
        <v>2692</v>
      </c>
      <c r="E334" s="222">
        <v>5.017052761056339</v>
      </c>
      <c r="F334" s="223">
        <v>5.017052761056339</v>
      </c>
      <c r="G334" s="79">
        <v>0</v>
      </c>
      <c r="H334" s="79">
        <v>192</v>
      </c>
      <c r="I334" s="1"/>
      <c r="J334" s="1"/>
    </row>
    <row r="335" spans="1:10" ht="12.75" customHeight="1">
      <c r="A335" s="224" t="s">
        <v>1579</v>
      </c>
      <c r="B335" s="79"/>
      <c r="C335" s="79"/>
      <c r="D335" s="79"/>
      <c r="E335" s="222"/>
      <c r="F335" s="223"/>
      <c r="G335" s="79"/>
      <c r="H335" s="79"/>
      <c r="I335" s="1"/>
      <c r="J335" s="1"/>
    </row>
    <row r="336" spans="1:10" ht="12.75" customHeight="1">
      <c r="A336" s="218" t="s">
        <v>1512</v>
      </c>
      <c r="B336" s="75">
        <v>240624335</v>
      </c>
      <c r="C336" s="75">
        <v>117443102</v>
      </c>
      <c r="D336" s="75">
        <v>116158567</v>
      </c>
      <c r="E336" s="216">
        <v>48.273823593112475</v>
      </c>
      <c r="F336" s="219">
        <v>98.906249087324</v>
      </c>
      <c r="G336" s="75">
        <v>16562526</v>
      </c>
      <c r="H336" s="75">
        <v>16541806</v>
      </c>
      <c r="I336" s="1"/>
      <c r="J336" s="1"/>
    </row>
    <row r="337" spans="1:10" ht="11.25" customHeight="1">
      <c r="A337" s="221" t="s">
        <v>1513</v>
      </c>
      <c r="B337" s="79">
        <v>230227668</v>
      </c>
      <c r="C337" s="79">
        <v>112218394</v>
      </c>
      <c r="D337" s="79">
        <v>112218394</v>
      </c>
      <c r="E337" s="222">
        <v>48.742357934147165</v>
      </c>
      <c r="F337" s="223">
        <v>100</v>
      </c>
      <c r="G337" s="79">
        <v>15978806</v>
      </c>
      <c r="H337" s="79">
        <v>15978806</v>
      </c>
      <c r="I337" s="1"/>
      <c r="J337" s="1"/>
    </row>
    <row r="338" spans="1:10" ht="12.75" customHeight="1">
      <c r="A338" s="221" t="s">
        <v>1515</v>
      </c>
      <c r="B338" s="79">
        <v>6768365</v>
      </c>
      <c r="C338" s="79">
        <v>3473551</v>
      </c>
      <c r="D338" s="79">
        <v>3524489</v>
      </c>
      <c r="E338" s="222">
        <v>52.07297478785497</v>
      </c>
      <c r="F338" s="223">
        <v>101.4664532059555</v>
      </c>
      <c r="G338" s="79">
        <v>542981</v>
      </c>
      <c r="H338" s="79">
        <v>498434</v>
      </c>
      <c r="I338" s="1"/>
      <c r="J338" s="1"/>
    </row>
    <row r="339" spans="1:10" ht="12.75">
      <c r="A339" s="221" t="s">
        <v>1516</v>
      </c>
      <c r="B339" s="79">
        <v>3628302</v>
      </c>
      <c r="C339" s="79">
        <v>1751157</v>
      </c>
      <c r="D339" s="79">
        <v>415684</v>
      </c>
      <c r="E339" s="222">
        <v>11.456708950908718</v>
      </c>
      <c r="F339" s="223">
        <v>23.737677432691644</v>
      </c>
      <c r="G339" s="79">
        <v>40739</v>
      </c>
      <c r="H339" s="79">
        <v>64566</v>
      </c>
      <c r="I339" s="1"/>
      <c r="J339" s="1"/>
    </row>
    <row r="340" spans="1:10" ht="12.75" customHeight="1">
      <c r="A340" s="73" t="s">
        <v>1546</v>
      </c>
      <c r="B340" s="75">
        <v>240624335</v>
      </c>
      <c r="C340" s="75">
        <v>117443102</v>
      </c>
      <c r="D340" s="75">
        <v>112209493</v>
      </c>
      <c r="E340" s="216">
        <v>46.63264544710326</v>
      </c>
      <c r="F340" s="219">
        <v>95.543706773004</v>
      </c>
      <c r="G340" s="75">
        <v>16562526</v>
      </c>
      <c r="H340" s="75">
        <v>16980387</v>
      </c>
      <c r="I340" s="1"/>
      <c r="J340" s="1"/>
    </row>
    <row r="341" spans="1:10" ht="12.75" customHeight="1">
      <c r="A341" s="72" t="s">
        <v>1548</v>
      </c>
      <c r="B341" s="79">
        <v>237438517</v>
      </c>
      <c r="C341" s="79">
        <v>115730890</v>
      </c>
      <c r="D341" s="79">
        <v>111662956</v>
      </c>
      <c r="E341" s="222">
        <v>47.0281559246767</v>
      </c>
      <c r="F341" s="223">
        <v>96.48500586144287</v>
      </c>
      <c r="G341" s="79">
        <v>16524731</v>
      </c>
      <c r="H341" s="79">
        <v>16919369</v>
      </c>
      <c r="I341" s="1"/>
      <c r="J341" s="1"/>
    </row>
    <row r="342" spans="1:10" ht="12.75" customHeight="1">
      <c r="A342" s="72" t="s">
        <v>1519</v>
      </c>
      <c r="B342" s="79">
        <v>24917164</v>
      </c>
      <c r="C342" s="79">
        <v>12393750</v>
      </c>
      <c r="D342" s="79">
        <v>11033199</v>
      </c>
      <c r="E342" s="222">
        <v>44.279513511248716</v>
      </c>
      <c r="F342" s="223">
        <v>89.02228139183056</v>
      </c>
      <c r="G342" s="79">
        <v>2093738</v>
      </c>
      <c r="H342" s="79">
        <v>2133028</v>
      </c>
      <c r="I342" s="1"/>
      <c r="J342" s="1"/>
    </row>
    <row r="343" spans="1:10" s="232" customFormat="1" ht="11.25" customHeight="1">
      <c r="A343" s="92" t="s">
        <v>1520</v>
      </c>
      <c r="B343" s="86">
        <v>11563784</v>
      </c>
      <c r="C343" s="86">
        <v>5874924</v>
      </c>
      <c r="D343" s="86">
        <v>5672916</v>
      </c>
      <c r="E343" s="229">
        <v>49.057609516054605</v>
      </c>
      <c r="F343" s="242">
        <v>96.56152147670336</v>
      </c>
      <c r="G343" s="86">
        <v>1074921</v>
      </c>
      <c r="H343" s="86">
        <v>1192044</v>
      </c>
      <c r="I343" s="231"/>
      <c r="J343" s="231"/>
    </row>
    <row r="344" spans="1:10" ht="11.25" customHeight="1">
      <c r="A344" s="72" t="s">
        <v>1521</v>
      </c>
      <c r="B344" s="79">
        <v>647731</v>
      </c>
      <c r="C344" s="79">
        <v>292918</v>
      </c>
      <c r="D344" s="79">
        <v>213259</v>
      </c>
      <c r="E344" s="222">
        <v>32.924007033784086</v>
      </c>
      <c r="F344" s="223">
        <v>72.80501710376282</v>
      </c>
      <c r="G344" s="79">
        <v>18216</v>
      </c>
      <c r="H344" s="79">
        <v>5229</v>
      </c>
      <c r="I344" s="1"/>
      <c r="J344" s="1"/>
    </row>
    <row r="345" spans="1:10" ht="12.75" customHeight="1">
      <c r="A345" s="72" t="s">
        <v>1543</v>
      </c>
      <c r="B345" s="79">
        <v>211873622</v>
      </c>
      <c r="C345" s="79">
        <v>103044222</v>
      </c>
      <c r="D345" s="79">
        <v>100416498</v>
      </c>
      <c r="E345" s="222">
        <v>47.394525591298006</v>
      </c>
      <c r="F345" s="223">
        <v>97.4499065071305</v>
      </c>
      <c r="G345" s="79">
        <v>14412777</v>
      </c>
      <c r="H345" s="79">
        <v>14781112</v>
      </c>
      <c r="I345" s="1"/>
      <c r="J345" s="1"/>
    </row>
    <row r="346" spans="1:10" ht="25.5" customHeight="1">
      <c r="A346" s="234" t="s">
        <v>1525</v>
      </c>
      <c r="B346" s="79">
        <v>210810580</v>
      </c>
      <c r="C346" s="79">
        <v>102264725</v>
      </c>
      <c r="D346" s="79">
        <v>100121453</v>
      </c>
      <c r="E346" s="222">
        <v>47.493561755771466</v>
      </c>
      <c r="F346" s="223">
        <v>97.90419228135606</v>
      </c>
      <c r="G346" s="79">
        <v>14357622</v>
      </c>
      <c r="H346" s="79">
        <v>14721701</v>
      </c>
      <c r="I346" s="1"/>
      <c r="J346" s="1"/>
    </row>
    <row r="347" spans="1:10" ht="12.75" customHeight="1">
      <c r="A347" s="72" t="s">
        <v>1526</v>
      </c>
      <c r="B347" s="79">
        <v>571855</v>
      </c>
      <c r="C347" s="79">
        <v>288310</v>
      </c>
      <c r="D347" s="79">
        <v>274374</v>
      </c>
      <c r="E347" s="222">
        <v>47.97964518977713</v>
      </c>
      <c r="F347" s="223">
        <v>95.16631403697409</v>
      </c>
      <c r="G347" s="79">
        <v>55155</v>
      </c>
      <c r="H347" s="79">
        <v>59268</v>
      </c>
      <c r="I347" s="1"/>
      <c r="J347" s="1"/>
    </row>
    <row r="348" spans="1:10" ht="24.75" customHeight="1">
      <c r="A348" s="234" t="s">
        <v>1527</v>
      </c>
      <c r="B348" s="79">
        <v>491187</v>
      </c>
      <c r="C348" s="79">
        <v>491187</v>
      </c>
      <c r="D348" s="79">
        <v>20671</v>
      </c>
      <c r="E348" s="222">
        <v>4.208376850364525</v>
      </c>
      <c r="F348" s="223">
        <v>4.208376850364525</v>
      </c>
      <c r="G348" s="79">
        <v>0</v>
      </c>
      <c r="H348" s="79">
        <v>0</v>
      </c>
      <c r="I348" s="1"/>
      <c r="J348" s="1"/>
    </row>
    <row r="349" spans="1:10" ht="12.75" customHeight="1">
      <c r="A349" s="72" t="s">
        <v>1528</v>
      </c>
      <c r="B349" s="79">
        <v>3185818</v>
      </c>
      <c r="C349" s="79">
        <v>1712212</v>
      </c>
      <c r="D349" s="79">
        <v>546537</v>
      </c>
      <c r="E349" s="222">
        <v>17.15531144591436</v>
      </c>
      <c r="F349" s="223">
        <v>31.919937484376938</v>
      </c>
      <c r="G349" s="79">
        <v>37795</v>
      </c>
      <c r="H349" s="79">
        <v>61018</v>
      </c>
      <c r="I349" s="1"/>
      <c r="J349" s="1"/>
    </row>
    <row r="350" spans="1:10" ht="12" customHeight="1">
      <c r="A350" s="72" t="s">
        <v>1529</v>
      </c>
      <c r="B350" s="79">
        <v>3185818</v>
      </c>
      <c r="C350" s="79">
        <v>1712212</v>
      </c>
      <c r="D350" s="79">
        <v>546537</v>
      </c>
      <c r="E350" s="222">
        <v>17.15531144591436</v>
      </c>
      <c r="F350" s="223">
        <v>31.919937484376938</v>
      </c>
      <c r="G350" s="79">
        <v>37795</v>
      </c>
      <c r="H350" s="79">
        <v>61018</v>
      </c>
      <c r="I350" s="1"/>
      <c r="J350" s="1"/>
    </row>
    <row r="351" spans="1:10" ht="12.75" customHeight="1">
      <c r="A351" s="224" t="s">
        <v>1580</v>
      </c>
      <c r="B351" s="75"/>
      <c r="C351" s="75"/>
      <c r="D351" s="75"/>
      <c r="E351" s="216"/>
      <c r="F351" s="219"/>
      <c r="G351" s="75"/>
      <c r="H351" s="75"/>
      <c r="I351" s="1"/>
      <c r="J351" s="1"/>
    </row>
    <row r="352" spans="1:10" ht="12.75" customHeight="1">
      <c r="A352" s="218" t="s">
        <v>1512</v>
      </c>
      <c r="B352" s="75">
        <v>404959</v>
      </c>
      <c r="C352" s="75">
        <v>199510</v>
      </c>
      <c r="D352" s="75">
        <v>199514</v>
      </c>
      <c r="E352" s="216">
        <v>49.26770364407261</v>
      </c>
      <c r="F352" s="219">
        <v>100.00200491203448</v>
      </c>
      <c r="G352" s="75">
        <v>34520</v>
      </c>
      <c r="H352" s="75">
        <v>34506</v>
      </c>
      <c r="I352" s="1"/>
      <c r="J352" s="1"/>
    </row>
    <row r="353" spans="1:10" ht="12.75" customHeight="1">
      <c r="A353" s="221" t="s">
        <v>1513</v>
      </c>
      <c r="B353" s="79">
        <v>393309</v>
      </c>
      <c r="C353" s="79">
        <v>193690</v>
      </c>
      <c r="D353" s="79">
        <v>193690</v>
      </c>
      <c r="E353" s="222">
        <v>49.24626693007279</v>
      </c>
      <c r="F353" s="223">
        <v>100</v>
      </c>
      <c r="G353" s="79">
        <v>33550</v>
      </c>
      <c r="H353" s="79">
        <v>33550</v>
      </c>
      <c r="I353" s="1"/>
      <c r="J353" s="1"/>
    </row>
    <row r="354" spans="1:10" ht="12.75" customHeight="1">
      <c r="A354" s="221" t="s">
        <v>1515</v>
      </c>
      <c r="B354" s="79">
        <v>11650</v>
      </c>
      <c r="C354" s="79">
        <v>5820</v>
      </c>
      <c r="D354" s="79">
        <v>5824</v>
      </c>
      <c r="E354" s="222">
        <v>49.99141630901288</v>
      </c>
      <c r="F354" s="223">
        <v>100.06872852233677</v>
      </c>
      <c r="G354" s="79">
        <v>970</v>
      </c>
      <c r="H354" s="79">
        <v>956</v>
      </c>
      <c r="I354" s="1"/>
      <c r="J354" s="1"/>
    </row>
    <row r="355" spans="1:10" ht="12.75" customHeight="1">
      <c r="A355" s="73" t="s">
        <v>1546</v>
      </c>
      <c r="B355" s="75">
        <v>404959</v>
      </c>
      <c r="C355" s="75">
        <v>199510</v>
      </c>
      <c r="D355" s="75">
        <v>197941</v>
      </c>
      <c r="E355" s="216">
        <v>48.87926925935712</v>
      </c>
      <c r="F355" s="219">
        <v>99.21357325447346</v>
      </c>
      <c r="G355" s="75">
        <v>34520</v>
      </c>
      <c r="H355" s="75">
        <v>37621</v>
      </c>
      <c r="I355" s="1"/>
      <c r="J355" s="1"/>
    </row>
    <row r="356" spans="1:10" ht="12.75" customHeight="1">
      <c r="A356" s="72" t="s">
        <v>1548</v>
      </c>
      <c r="B356" s="79">
        <v>385009</v>
      </c>
      <c r="C356" s="79">
        <v>187510</v>
      </c>
      <c r="D356" s="79">
        <v>187496</v>
      </c>
      <c r="E356" s="222">
        <v>48.69912131924189</v>
      </c>
      <c r="F356" s="223">
        <v>99.99253373153432</v>
      </c>
      <c r="G356" s="79">
        <v>32520</v>
      </c>
      <c r="H356" s="79">
        <v>36870</v>
      </c>
      <c r="I356" s="1"/>
      <c r="J356" s="1"/>
    </row>
    <row r="357" spans="1:10" ht="12.75" customHeight="1">
      <c r="A357" s="72" t="s">
        <v>1519</v>
      </c>
      <c r="B357" s="79">
        <v>382009</v>
      </c>
      <c r="C357" s="79">
        <v>187510</v>
      </c>
      <c r="D357" s="79">
        <v>187496</v>
      </c>
      <c r="E357" s="222">
        <v>49.08156614111186</v>
      </c>
      <c r="F357" s="223">
        <v>99.99253373153432</v>
      </c>
      <c r="G357" s="79">
        <v>32520</v>
      </c>
      <c r="H357" s="79">
        <v>36870</v>
      </c>
      <c r="I357" s="1"/>
      <c r="J357" s="1"/>
    </row>
    <row r="358" spans="1:10" s="232" customFormat="1" ht="12.75" customHeight="1">
      <c r="A358" s="92" t="s">
        <v>1549</v>
      </c>
      <c r="B358" s="86">
        <v>241114</v>
      </c>
      <c r="C358" s="86">
        <v>116330</v>
      </c>
      <c r="D358" s="86">
        <v>117652</v>
      </c>
      <c r="E358" s="229">
        <v>48.79517572600513</v>
      </c>
      <c r="F358" s="242">
        <v>101.13642224705579</v>
      </c>
      <c r="G358" s="86">
        <v>21720</v>
      </c>
      <c r="H358" s="86">
        <v>28097</v>
      </c>
      <c r="I358" s="231"/>
      <c r="J358" s="231"/>
    </row>
    <row r="359" spans="1:10" ht="12.75" customHeight="1">
      <c r="A359" s="72" t="s">
        <v>1543</v>
      </c>
      <c r="B359" s="79">
        <v>3000</v>
      </c>
      <c r="C359" s="79">
        <v>0</v>
      </c>
      <c r="D359" s="79">
        <v>0</v>
      </c>
      <c r="E359" s="222">
        <v>0</v>
      </c>
      <c r="F359" s="223">
        <v>0</v>
      </c>
      <c r="G359" s="79">
        <v>0</v>
      </c>
      <c r="H359" s="79">
        <v>0</v>
      </c>
      <c r="I359" s="1"/>
      <c r="J359" s="1"/>
    </row>
    <row r="360" spans="1:10" ht="24.75" customHeight="1">
      <c r="A360" s="234" t="s">
        <v>1527</v>
      </c>
      <c r="B360" s="79">
        <v>3000</v>
      </c>
      <c r="C360" s="79">
        <v>0</v>
      </c>
      <c r="D360" s="79">
        <v>0</v>
      </c>
      <c r="E360" s="222">
        <v>0</v>
      </c>
      <c r="F360" s="223">
        <v>0</v>
      </c>
      <c r="G360" s="79">
        <v>0</v>
      </c>
      <c r="H360" s="79">
        <v>0</v>
      </c>
      <c r="I360" s="1"/>
      <c r="J360" s="1"/>
    </row>
    <row r="361" spans="1:10" s="44" customFormat="1" ht="12.75" customHeight="1">
      <c r="A361" s="72" t="s">
        <v>1528</v>
      </c>
      <c r="B361" s="79">
        <v>19950</v>
      </c>
      <c r="C361" s="79">
        <v>12000</v>
      </c>
      <c r="D361" s="79">
        <v>10445</v>
      </c>
      <c r="E361" s="222">
        <v>52.35588972431078</v>
      </c>
      <c r="F361" s="223">
        <v>87.04166666666666</v>
      </c>
      <c r="G361" s="79">
        <v>2000</v>
      </c>
      <c r="H361" s="79">
        <v>751</v>
      </c>
      <c r="I361" s="49"/>
      <c r="J361" s="49"/>
    </row>
    <row r="362" spans="1:10" ht="12.75" customHeight="1">
      <c r="A362" s="72" t="s">
        <v>1529</v>
      </c>
      <c r="B362" s="79">
        <v>19950</v>
      </c>
      <c r="C362" s="79">
        <v>12000</v>
      </c>
      <c r="D362" s="79">
        <v>10445</v>
      </c>
      <c r="E362" s="222">
        <v>52.35588972431078</v>
      </c>
      <c r="F362" s="223">
        <v>87.04166666666666</v>
      </c>
      <c r="G362" s="79">
        <v>2000</v>
      </c>
      <c r="H362" s="79">
        <v>751</v>
      </c>
      <c r="I362" s="1"/>
      <c r="J362" s="1"/>
    </row>
    <row r="363" spans="1:10" ht="12.75" customHeight="1">
      <c r="A363" s="224" t="s">
        <v>1581</v>
      </c>
      <c r="B363" s="79"/>
      <c r="C363" s="79"/>
      <c r="D363" s="79"/>
      <c r="E363" s="216"/>
      <c r="F363" s="219"/>
      <c r="G363" s="79"/>
      <c r="H363" s="79"/>
      <c r="I363" s="1"/>
      <c r="J363" s="1"/>
    </row>
    <row r="364" spans="1:10" ht="12.75" customHeight="1">
      <c r="A364" s="218" t="s">
        <v>1512</v>
      </c>
      <c r="B364" s="75">
        <v>8460633</v>
      </c>
      <c r="C364" s="75">
        <v>4236550</v>
      </c>
      <c r="D364" s="75">
        <v>4213964</v>
      </c>
      <c r="E364" s="216">
        <v>49.80672249936855</v>
      </c>
      <c r="F364" s="219">
        <v>99.46687753006573</v>
      </c>
      <c r="G364" s="75">
        <v>770001</v>
      </c>
      <c r="H364" s="75">
        <v>769616</v>
      </c>
      <c r="I364" s="1"/>
      <c r="J364" s="1"/>
    </row>
    <row r="365" spans="1:10" ht="12.75" customHeight="1">
      <c r="A365" s="221" t="s">
        <v>1513</v>
      </c>
      <c r="B365" s="79">
        <v>8416539</v>
      </c>
      <c r="C365" s="79">
        <v>4199956</v>
      </c>
      <c r="D365" s="79">
        <v>4199956</v>
      </c>
      <c r="E365" s="222">
        <v>49.901224244312296</v>
      </c>
      <c r="F365" s="223">
        <v>100</v>
      </c>
      <c r="G365" s="79">
        <v>768751</v>
      </c>
      <c r="H365" s="79">
        <v>768751</v>
      </c>
      <c r="I365" s="1"/>
      <c r="J365" s="1"/>
    </row>
    <row r="366" spans="1:10" ht="12.75" customHeight="1">
      <c r="A366" s="221" t="s">
        <v>1515</v>
      </c>
      <c r="B366" s="79">
        <v>15000</v>
      </c>
      <c r="C366" s="79">
        <v>7500</v>
      </c>
      <c r="D366" s="79">
        <v>5845</v>
      </c>
      <c r="E366" s="222">
        <v>38.96666666666667</v>
      </c>
      <c r="F366" s="223">
        <v>77.93333333333334</v>
      </c>
      <c r="G366" s="79">
        <v>1250</v>
      </c>
      <c r="H366" s="79">
        <v>865</v>
      </c>
      <c r="I366" s="1"/>
      <c r="J366" s="1"/>
    </row>
    <row r="367" spans="1:10" ht="12.75" customHeight="1">
      <c r="A367" s="221" t="s">
        <v>1516</v>
      </c>
      <c r="B367" s="79">
        <v>29094</v>
      </c>
      <c r="C367" s="79">
        <v>29094</v>
      </c>
      <c r="D367" s="79">
        <v>8163</v>
      </c>
      <c r="E367" s="222">
        <v>28.057331408537845</v>
      </c>
      <c r="F367" s="223">
        <v>28.057331408537845</v>
      </c>
      <c r="G367" s="79">
        <v>0</v>
      </c>
      <c r="H367" s="79">
        <v>0</v>
      </c>
      <c r="I367" s="1"/>
      <c r="J367" s="1"/>
    </row>
    <row r="368" spans="1:10" ht="12.75" customHeight="1">
      <c r="A368" s="73" t="s">
        <v>1546</v>
      </c>
      <c r="B368" s="75">
        <v>8460633</v>
      </c>
      <c r="C368" s="75">
        <v>4236550</v>
      </c>
      <c r="D368" s="75">
        <v>4065131</v>
      </c>
      <c r="E368" s="216">
        <v>48.0475988025955</v>
      </c>
      <c r="F368" s="219">
        <v>95.95380675313639</v>
      </c>
      <c r="G368" s="75">
        <v>770001</v>
      </c>
      <c r="H368" s="75">
        <v>735775</v>
      </c>
      <c r="I368" s="1"/>
      <c r="J368" s="1"/>
    </row>
    <row r="369" spans="1:10" ht="12.75" customHeight="1">
      <c r="A369" s="72" t="s">
        <v>1548</v>
      </c>
      <c r="B369" s="79">
        <v>8248954</v>
      </c>
      <c r="C369" s="79">
        <v>4103411</v>
      </c>
      <c r="D369" s="79">
        <v>4029873</v>
      </c>
      <c r="E369" s="222">
        <v>48.85313944046724</v>
      </c>
      <c r="F369" s="223">
        <v>98.20788119932418</v>
      </c>
      <c r="G369" s="79">
        <v>732001</v>
      </c>
      <c r="H369" s="79">
        <v>729562</v>
      </c>
      <c r="I369" s="1"/>
      <c r="J369" s="1"/>
    </row>
    <row r="370" spans="1:10" ht="12.75" customHeight="1">
      <c r="A370" s="72" t="s">
        <v>1519</v>
      </c>
      <c r="B370" s="79">
        <v>7926359</v>
      </c>
      <c r="C370" s="79">
        <v>3942113</v>
      </c>
      <c r="D370" s="79">
        <v>3907853</v>
      </c>
      <c r="E370" s="222">
        <v>49.30199351303669</v>
      </c>
      <c r="F370" s="223">
        <v>99.13092293396969</v>
      </c>
      <c r="G370" s="79">
        <v>705118</v>
      </c>
      <c r="H370" s="79">
        <v>709250</v>
      </c>
      <c r="I370" s="1"/>
      <c r="J370" s="1"/>
    </row>
    <row r="371" spans="1:10" s="232" customFormat="1" ht="12.75" customHeight="1">
      <c r="A371" s="92" t="s">
        <v>1549</v>
      </c>
      <c r="B371" s="86">
        <v>5504371</v>
      </c>
      <c r="C371" s="86">
        <v>2727279</v>
      </c>
      <c r="D371" s="86">
        <v>2743154</v>
      </c>
      <c r="E371" s="229">
        <v>49.83592130690319</v>
      </c>
      <c r="F371" s="242">
        <v>100.58208199454475</v>
      </c>
      <c r="G371" s="86">
        <v>496059</v>
      </c>
      <c r="H371" s="86">
        <v>520187</v>
      </c>
      <c r="I371" s="231"/>
      <c r="J371" s="231"/>
    </row>
    <row r="372" spans="1:10" ht="12.75" customHeight="1">
      <c r="A372" s="72" t="s">
        <v>1552</v>
      </c>
      <c r="B372" s="79">
        <v>322595</v>
      </c>
      <c r="C372" s="79">
        <v>161298</v>
      </c>
      <c r="D372" s="79">
        <v>122020</v>
      </c>
      <c r="E372" s="222">
        <v>37.824516809002</v>
      </c>
      <c r="F372" s="223">
        <v>75.64879911716203</v>
      </c>
      <c r="G372" s="79">
        <v>26883</v>
      </c>
      <c r="H372" s="79">
        <v>20312</v>
      </c>
      <c r="I372" s="1"/>
      <c r="J372" s="1"/>
    </row>
    <row r="373" spans="1:10" ht="12.75" customHeight="1">
      <c r="A373" s="72" t="s">
        <v>1582</v>
      </c>
      <c r="B373" s="79">
        <v>322595</v>
      </c>
      <c r="C373" s="79">
        <v>161298</v>
      </c>
      <c r="D373" s="79">
        <v>122020</v>
      </c>
      <c r="E373" s="222">
        <v>37.824516809002</v>
      </c>
      <c r="F373" s="223">
        <v>75.64879911716203</v>
      </c>
      <c r="G373" s="79">
        <v>26883</v>
      </c>
      <c r="H373" s="79">
        <v>20312</v>
      </c>
      <c r="I373" s="1"/>
      <c r="J373" s="1"/>
    </row>
    <row r="374" spans="1:10" ht="12.75" customHeight="1">
      <c r="A374" s="72" t="s">
        <v>1528</v>
      </c>
      <c r="B374" s="79">
        <v>211679</v>
      </c>
      <c r="C374" s="79">
        <v>133139</v>
      </c>
      <c r="D374" s="79">
        <v>35258</v>
      </c>
      <c r="E374" s="222">
        <v>16.65635230703093</v>
      </c>
      <c r="F374" s="223">
        <v>26.48209765733557</v>
      </c>
      <c r="G374" s="79">
        <v>38000</v>
      </c>
      <c r="H374" s="79">
        <v>6213</v>
      </c>
      <c r="I374" s="1"/>
      <c r="J374" s="1"/>
    </row>
    <row r="375" spans="1:10" ht="12" customHeight="1">
      <c r="A375" s="72" t="s">
        <v>1529</v>
      </c>
      <c r="B375" s="79">
        <v>211679</v>
      </c>
      <c r="C375" s="79">
        <v>133139</v>
      </c>
      <c r="D375" s="79">
        <v>35258</v>
      </c>
      <c r="E375" s="222">
        <v>16.65635230703093</v>
      </c>
      <c r="F375" s="223">
        <v>26.48209765733557</v>
      </c>
      <c r="G375" s="79">
        <v>38000</v>
      </c>
      <c r="H375" s="79">
        <v>6213</v>
      </c>
      <c r="I375" s="1"/>
      <c r="J375" s="1"/>
    </row>
    <row r="376" spans="1:10" ht="12.75" customHeight="1">
      <c r="A376" s="214" t="s">
        <v>1583</v>
      </c>
      <c r="B376" s="75"/>
      <c r="C376" s="75"/>
      <c r="D376" s="75"/>
      <c r="E376" s="216"/>
      <c r="F376" s="219"/>
      <c r="G376" s="75"/>
      <c r="H376" s="75"/>
      <c r="I376" s="1"/>
      <c r="J376" s="1"/>
    </row>
    <row r="377" spans="1:10" ht="12.75" customHeight="1">
      <c r="A377" s="218" t="s">
        <v>1512</v>
      </c>
      <c r="B377" s="75">
        <v>1584929</v>
      </c>
      <c r="C377" s="75">
        <v>1412314</v>
      </c>
      <c r="D377" s="75">
        <v>1412314</v>
      </c>
      <c r="E377" s="216">
        <v>89.10897585948645</v>
      </c>
      <c r="F377" s="219">
        <v>100</v>
      </c>
      <c r="G377" s="75">
        <v>962680</v>
      </c>
      <c r="H377" s="75">
        <v>962680</v>
      </c>
      <c r="I377" s="1"/>
      <c r="J377" s="1"/>
    </row>
    <row r="378" spans="1:10" ht="12.75" customHeight="1">
      <c r="A378" s="221" t="s">
        <v>1513</v>
      </c>
      <c r="B378" s="79">
        <v>1584929</v>
      </c>
      <c r="C378" s="79">
        <v>1412314</v>
      </c>
      <c r="D378" s="79">
        <v>1412314</v>
      </c>
      <c r="E378" s="222">
        <v>89.10897585948645</v>
      </c>
      <c r="F378" s="223">
        <v>100</v>
      </c>
      <c r="G378" s="79">
        <v>962680</v>
      </c>
      <c r="H378" s="79">
        <v>962680</v>
      </c>
      <c r="I378" s="1"/>
      <c r="J378" s="1"/>
    </row>
    <row r="379" spans="1:10" ht="12.75" customHeight="1">
      <c r="A379" s="73" t="s">
        <v>1546</v>
      </c>
      <c r="B379" s="75">
        <v>1584929</v>
      </c>
      <c r="C379" s="75">
        <v>1412314</v>
      </c>
      <c r="D379" s="75">
        <v>1149598</v>
      </c>
      <c r="E379" s="216">
        <v>72.53309138768992</v>
      </c>
      <c r="F379" s="219">
        <v>81.39818765515318</v>
      </c>
      <c r="G379" s="75">
        <v>962680</v>
      </c>
      <c r="H379" s="75">
        <v>897675</v>
      </c>
      <c r="I379" s="1"/>
      <c r="J379" s="1"/>
    </row>
    <row r="380" spans="1:10" ht="12.75" customHeight="1">
      <c r="A380" s="72" t="s">
        <v>1548</v>
      </c>
      <c r="B380" s="79">
        <v>1580929</v>
      </c>
      <c r="C380" s="79">
        <v>1408314</v>
      </c>
      <c r="D380" s="79">
        <v>1146191</v>
      </c>
      <c r="E380" s="222">
        <v>72.50110536273291</v>
      </c>
      <c r="F380" s="223">
        <v>81.38746046691293</v>
      </c>
      <c r="G380" s="79">
        <v>962680</v>
      </c>
      <c r="H380" s="79">
        <v>897675</v>
      </c>
      <c r="I380" s="1"/>
      <c r="J380" s="1"/>
    </row>
    <row r="381" spans="1:10" ht="12.75" customHeight="1">
      <c r="A381" s="72" t="s">
        <v>1519</v>
      </c>
      <c r="B381" s="79">
        <v>1580197</v>
      </c>
      <c r="C381" s="79">
        <v>1407582</v>
      </c>
      <c r="D381" s="79">
        <v>1145463</v>
      </c>
      <c r="E381" s="222">
        <v>72.48862008977362</v>
      </c>
      <c r="F381" s="223">
        <v>81.37806536315469</v>
      </c>
      <c r="G381" s="79">
        <v>962680</v>
      </c>
      <c r="H381" s="79">
        <v>897675</v>
      </c>
      <c r="I381" s="1"/>
      <c r="J381" s="1"/>
    </row>
    <row r="382" spans="1:10" s="232" customFormat="1" ht="12.75">
      <c r="A382" s="92" t="s">
        <v>1549</v>
      </c>
      <c r="B382" s="86">
        <v>783883</v>
      </c>
      <c r="C382" s="86">
        <v>680383</v>
      </c>
      <c r="D382" s="86">
        <v>622046</v>
      </c>
      <c r="E382" s="229">
        <v>79.35444447704569</v>
      </c>
      <c r="F382" s="242">
        <v>91.42585867077808</v>
      </c>
      <c r="G382" s="86">
        <v>594083</v>
      </c>
      <c r="H382" s="86">
        <v>536600</v>
      </c>
      <c r="I382" s="231"/>
      <c r="J382" s="231"/>
    </row>
    <row r="383" spans="1:10" ht="12.75">
      <c r="A383" s="72" t="s">
        <v>1552</v>
      </c>
      <c r="B383" s="79">
        <v>732</v>
      </c>
      <c r="C383" s="79">
        <v>732</v>
      </c>
      <c r="D383" s="79">
        <v>728</v>
      </c>
      <c r="E383" s="222">
        <v>99.4535519125683</v>
      </c>
      <c r="F383" s="242">
        <v>99.4535519125683</v>
      </c>
      <c r="G383" s="79">
        <v>0</v>
      </c>
      <c r="H383" s="79">
        <v>0</v>
      </c>
      <c r="I383" s="1"/>
      <c r="J383" s="1"/>
    </row>
    <row r="384" spans="1:10" ht="25.5">
      <c r="A384" s="234" t="s">
        <v>1584</v>
      </c>
      <c r="B384" s="79">
        <v>732</v>
      </c>
      <c r="C384" s="79">
        <v>732</v>
      </c>
      <c r="D384" s="79">
        <v>728</v>
      </c>
      <c r="E384" s="222">
        <v>99.4535519125683</v>
      </c>
      <c r="F384" s="242">
        <v>99.4535519125683</v>
      </c>
      <c r="G384" s="79">
        <v>0</v>
      </c>
      <c r="H384" s="79">
        <v>0</v>
      </c>
      <c r="I384" s="1"/>
      <c r="J384" s="1"/>
    </row>
    <row r="385" spans="1:10" ht="12.75">
      <c r="A385" s="72" t="s">
        <v>1528</v>
      </c>
      <c r="B385" s="79">
        <v>4000</v>
      </c>
      <c r="C385" s="79">
        <v>4000</v>
      </c>
      <c r="D385" s="79">
        <v>3407</v>
      </c>
      <c r="E385" s="222">
        <v>85.175</v>
      </c>
      <c r="F385" s="242">
        <v>85.175</v>
      </c>
      <c r="G385" s="79">
        <v>0</v>
      </c>
      <c r="H385" s="79">
        <v>0</v>
      </c>
      <c r="I385" s="1"/>
      <c r="J385" s="1"/>
    </row>
    <row r="386" spans="1:10" ht="12.75">
      <c r="A386" s="72" t="s">
        <v>1529</v>
      </c>
      <c r="B386" s="79">
        <v>4000</v>
      </c>
      <c r="C386" s="79">
        <v>4000</v>
      </c>
      <c r="D386" s="79">
        <v>3407</v>
      </c>
      <c r="E386" s="222">
        <v>85.175</v>
      </c>
      <c r="F386" s="242">
        <v>85.175</v>
      </c>
      <c r="G386" s="79">
        <v>0</v>
      </c>
      <c r="H386" s="79">
        <v>0</v>
      </c>
      <c r="I386" s="1"/>
      <c r="J386" s="1"/>
    </row>
    <row r="387" spans="1:10" ht="25.5" customHeight="1">
      <c r="A387" s="241" t="s">
        <v>1585</v>
      </c>
      <c r="B387" s="79"/>
      <c r="C387" s="79"/>
      <c r="D387" s="79"/>
      <c r="E387" s="222"/>
      <c r="F387" s="223"/>
      <c r="G387" s="79"/>
      <c r="H387" s="79"/>
      <c r="I387" s="1"/>
      <c r="J387" s="1"/>
    </row>
    <row r="388" spans="1:10" ht="12.75" customHeight="1">
      <c r="A388" s="218" t="s">
        <v>1512</v>
      </c>
      <c r="B388" s="75">
        <v>3519367</v>
      </c>
      <c r="C388" s="75">
        <v>501078</v>
      </c>
      <c r="D388" s="75">
        <v>501078</v>
      </c>
      <c r="E388" s="216">
        <v>14.237730819206975</v>
      </c>
      <c r="F388" s="219">
        <v>100</v>
      </c>
      <c r="G388" s="75">
        <v>90925</v>
      </c>
      <c r="H388" s="75">
        <v>90925</v>
      </c>
      <c r="I388" s="1"/>
      <c r="J388" s="1"/>
    </row>
    <row r="389" spans="1:10" ht="12.75" customHeight="1">
      <c r="A389" s="221" t="s">
        <v>1513</v>
      </c>
      <c r="B389" s="79">
        <v>3519367</v>
      </c>
      <c r="C389" s="79">
        <v>501078</v>
      </c>
      <c r="D389" s="79">
        <v>501078</v>
      </c>
      <c r="E389" s="222">
        <v>14.237730819206975</v>
      </c>
      <c r="F389" s="223">
        <v>100</v>
      </c>
      <c r="G389" s="79">
        <v>90925</v>
      </c>
      <c r="H389" s="79">
        <v>90925</v>
      </c>
      <c r="I389" s="1"/>
      <c r="J389" s="1"/>
    </row>
    <row r="390" spans="1:10" ht="12.75" customHeight="1">
      <c r="A390" s="73" t="s">
        <v>1546</v>
      </c>
      <c r="B390" s="75">
        <v>3519367</v>
      </c>
      <c r="C390" s="75">
        <v>501078</v>
      </c>
      <c r="D390" s="75">
        <v>327477</v>
      </c>
      <c r="E390" s="216">
        <v>9.304997177049168</v>
      </c>
      <c r="F390" s="219">
        <v>65.35449570725515</v>
      </c>
      <c r="G390" s="75">
        <v>90925</v>
      </c>
      <c r="H390" s="75">
        <v>69109</v>
      </c>
      <c r="I390" s="1"/>
      <c r="J390" s="1"/>
    </row>
    <row r="391" spans="1:10" ht="12.75" customHeight="1">
      <c r="A391" s="72" t="s">
        <v>1548</v>
      </c>
      <c r="B391" s="79">
        <v>3482767</v>
      </c>
      <c r="C391" s="79">
        <v>481678</v>
      </c>
      <c r="D391" s="79">
        <v>310094</v>
      </c>
      <c r="E391" s="222">
        <v>8.903667687215366</v>
      </c>
      <c r="F391" s="223">
        <v>64.37786238939707</v>
      </c>
      <c r="G391" s="79">
        <v>90925</v>
      </c>
      <c r="H391" s="79">
        <v>68894</v>
      </c>
      <c r="I391" s="1"/>
      <c r="J391" s="1"/>
    </row>
    <row r="392" spans="1:10" ht="12.75" customHeight="1">
      <c r="A392" s="72" t="s">
        <v>1519</v>
      </c>
      <c r="B392" s="79">
        <v>622213</v>
      </c>
      <c r="C392" s="79">
        <v>264982</v>
      </c>
      <c r="D392" s="79">
        <v>190088</v>
      </c>
      <c r="E392" s="222">
        <v>30.550309942093783</v>
      </c>
      <c r="F392" s="223">
        <v>71.73619340181597</v>
      </c>
      <c r="G392" s="79">
        <v>42329</v>
      </c>
      <c r="H392" s="79">
        <v>44519</v>
      </c>
      <c r="I392" s="1"/>
      <c r="J392" s="1"/>
    </row>
    <row r="393" spans="1:10" s="232" customFormat="1" ht="12.75" customHeight="1">
      <c r="A393" s="92" t="s">
        <v>1549</v>
      </c>
      <c r="B393" s="86">
        <v>348975</v>
      </c>
      <c r="C393" s="86">
        <v>137933</v>
      </c>
      <c r="D393" s="86">
        <v>115288</v>
      </c>
      <c r="E393" s="229">
        <v>33.03617737660291</v>
      </c>
      <c r="F393" s="242">
        <v>83.5826089478225</v>
      </c>
      <c r="G393" s="86">
        <v>24600</v>
      </c>
      <c r="H393" s="86">
        <v>30095</v>
      </c>
      <c r="I393" s="231"/>
      <c r="J393" s="231"/>
    </row>
    <row r="394" spans="1:10" ht="12.75" customHeight="1">
      <c r="A394" s="72" t="s">
        <v>1552</v>
      </c>
      <c r="B394" s="79">
        <v>2860554</v>
      </c>
      <c r="C394" s="79">
        <v>216696</v>
      </c>
      <c r="D394" s="79">
        <v>120006</v>
      </c>
      <c r="E394" s="222">
        <v>4.195201349109298</v>
      </c>
      <c r="F394" s="223">
        <v>55.37988703067892</v>
      </c>
      <c r="G394" s="79">
        <v>48596</v>
      </c>
      <c r="H394" s="79">
        <v>24375</v>
      </c>
      <c r="I394" s="1"/>
      <c r="J394" s="1"/>
    </row>
    <row r="395" spans="1:10" s="232" customFormat="1" ht="12.75" customHeight="1">
      <c r="A395" s="226" t="s">
        <v>1523</v>
      </c>
      <c r="B395" s="86">
        <v>7021</v>
      </c>
      <c r="C395" s="228" t="s">
        <v>1187</v>
      </c>
      <c r="D395" s="86">
        <v>3510</v>
      </c>
      <c r="E395" s="229">
        <v>49.992878507335135</v>
      </c>
      <c r="F395" s="230" t="s">
        <v>1187</v>
      </c>
      <c r="G395" s="228" t="s">
        <v>1187</v>
      </c>
      <c r="H395" s="86">
        <v>1170</v>
      </c>
      <c r="I395" s="231"/>
      <c r="J395" s="231"/>
    </row>
    <row r="396" spans="1:10" ht="24.75" customHeight="1">
      <c r="A396" s="234" t="s">
        <v>1525</v>
      </c>
      <c r="B396" s="79">
        <v>280311</v>
      </c>
      <c r="C396" s="79">
        <v>126344</v>
      </c>
      <c r="D396" s="79">
        <v>94091</v>
      </c>
      <c r="E396" s="222">
        <v>33.56664561861646</v>
      </c>
      <c r="F396" s="223">
        <v>74.47207623630723</v>
      </c>
      <c r="G396" s="79">
        <v>33534</v>
      </c>
      <c r="H396" s="79">
        <v>18971</v>
      </c>
      <c r="I396" s="1"/>
      <c r="J396" s="1"/>
    </row>
    <row r="397" spans="1:10" ht="12" customHeight="1">
      <c r="A397" s="72" t="s">
        <v>1582</v>
      </c>
      <c r="B397" s="79">
        <v>2573222</v>
      </c>
      <c r="C397" s="79">
        <v>86841</v>
      </c>
      <c r="D397" s="79">
        <v>22406</v>
      </c>
      <c r="E397" s="222">
        <v>0.8707371536540571</v>
      </c>
      <c r="F397" s="223">
        <v>25.80117686346311</v>
      </c>
      <c r="G397" s="79">
        <v>14476</v>
      </c>
      <c r="H397" s="79">
        <v>4235</v>
      </c>
      <c r="I397" s="1"/>
      <c r="J397" s="1"/>
    </row>
    <row r="398" spans="1:10" ht="12.75" customHeight="1">
      <c r="A398" s="72" t="s">
        <v>1528</v>
      </c>
      <c r="B398" s="79">
        <v>36600</v>
      </c>
      <c r="C398" s="79">
        <v>19400</v>
      </c>
      <c r="D398" s="79">
        <v>17383</v>
      </c>
      <c r="E398" s="222">
        <v>47.494535519125684</v>
      </c>
      <c r="F398" s="223">
        <v>89.60309278350516</v>
      </c>
      <c r="G398" s="79">
        <v>0</v>
      </c>
      <c r="H398" s="79">
        <v>215</v>
      </c>
      <c r="I398" s="1"/>
      <c r="J398" s="1"/>
    </row>
    <row r="399" spans="1:10" ht="12.75" customHeight="1">
      <c r="A399" s="72" t="s">
        <v>1529</v>
      </c>
      <c r="B399" s="79">
        <v>36600</v>
      </c>
      <c r="C399" s="79">
        <v>19400</v>
      </c>
      <c r="D399" s="79">
        <v>17383</v>
      </c>
      <c r="E399" s="222">
        <v>47.494535519125684</v>
      </c>
      <c r="F399" s="223">
        <v>89.60309278350516</v>
      </c>
      <c r="G399" s="79">
        <v>0</v>
      </c>
      <c r="H399" s="79">
        <v>215</v>
      </c>
      <c r="I399" s="1"/>
      <c r="J399" s="1"/>
    </row>
    <row r="400" spans="1:10" ht="12.75" customHeight="1">
      <c r="A400" s="241" t="s">
        <v>1586</v>
      </c>
      <c r="B400" s="75"/>
      <c r="C400" s="75"/>
      <c r="D400" s="75"/>
      <c r="E400" s="216"/>
      <c r="F400" s="219"/>
      <c r="G400" s="75"/>
      <c r="H400" s="75"/>
      <c r="I400" s="1"/>
      <c r="J400" s="1"/>
    </row>
    <row r="401" spans="1:10" ht="12.75" customHeight="1">
      <c r="A401" s="218" t="s">
        <v>1512</v>
      </c>
      <c r="B401" s="75">
        <v>47516</v>
      </c>
      <c r="C401" s="75">
        <v>23432</v>
      </c>
      <c r="D401" s="75">
        <v>23432</v>
      </c>
      <c r="E401" s="216">
        <v>49.31391531273676</v>
      </c>
      <c r="F401" s="219">
        <v>100</v>
      </c>
      <c r="G401" s="75">
        <v>3900</v>
      </c>
      <c r="H401" s="75">
        <v>3900</v>
      </c>
      <c r="I401" s="1"/>
      <c r="J401" s="1"/>
    </row>
    <row r="402" spans="1:10" ht="12.75" customHeight="1">
      <c r="A402" s="221" t="s">
        <v>1513</v>
      </c>
      <c r="B402" s="79">
        <v>47516</v>
      </c>
      <c r="C402" s="79">
        <v>23432</v>
      </c>
      <c r="D402" s="79">
        <v>23432</v>
      </c>
      <c r="E402" s="222">
        <v>49.31391531273676</v>
      </c>
      <c r="F402" s="223">
        <v>100</v>
      </c>
      <c r="G402" s="79">
        <v>3900</v>
      </c>
      <c r="H402" s="79">
        <v>3900</v>
      </c>
      <c r="I402" s="1"/>
      <c r="J402" s="1"/>
    </row>
    <row r="403" spans="1:10" ht="12.75" customHeight="1">
      <c r="A403" s="73" t="s">
        <v>1546</v>
      </c>
      <c r="B403" s="75">
        <v>47516</v>
      </c>
      <c r="C403" s="75">
        <v>23432</v>
      </c>
      <c r="D403" s="75">
        <v>23315</v>
      </c>
      <c r="E403" s="216">
        <v>49.067682464853945</v>
      </c>
      <c r="F403" s="219">
        <v>99.50068282690337</v>
      </c>
      <c r="G403" s="75">
        <v>3900</v>
      </c>
      <c r="H403" s="75">
        <v>5041</v>
      </c>
      <c r="I403" s="1"/>
      <c r="J403" s="1"/>
    </row>
    <row r="404" spans="1:10" ht="12.75" customHeight="1">
      <c r="A404" s="72" t="s">
        <v>1518</v>
      </c>
      <c r="B404" s="79">
        <v>47516</v>
      </c>
      <c r="C404" s="79">
        <v>23432</v>
      </c>
      <c r="D404" s="79">
        <v>23315</v>
      </c>
      <c r="E404" s="222">
        <v>49.067682464853945</v>
      </c>
      <c r="F404" s="223">
        <v>99.50068282690337</v>
      </c>
      <c r="G404" s="79">
        <v>3900</v>
      </c>
      <c r="H404" s="79">
        <v>5041</v>
      </c>
      <c r="I404" s="1"/>
      <c r="J404" s="1"/>
    </row>
    <row r="405" spans="1:10" ht="12.75" customHeight="1">
      <c r="A405" s="72" t="s">
        <v>1519</v>
      </c>
      <c r="B405" s="79">
        <v>47516</v>
      </c>
      <c r="C405" s="79">
        <v>23432</v>
      </c>
      <c r="D405" s="79">
        <v>23315</v>
      </c>
      <c r="E405" s="222">
        <v>49.067682464853945</v>
      </c>
      <c r="F405" s="223">
        <v>99.50068282690337</v>
      </c>
      <c r="G405" s="79">
        <v>3900</v>
      </c>
      <c r="H405" s="79">
        <v>5041</v>
      </c>
      <c r="I405" s="1"/>
      <c r="J405" s="1"/>
    </row>
    <row r="406" spans="1:10" s="232" customFormat="1" ht="13.5" customHeight="1">
      <c r="A406" s="92" t="s">
        <v>1549</v>
      </c>
      <c r="B406" s="86">
        <v>35331</v>
      </c>
      <c r="C406" s="86">
        <v>17432</v>
      </c>
      <c r="D406" s="86">
        <v>16994</v>
      </c>
      <c r="E406" s="229">
        <v>48.09940279075033</v>
      </c>
      <c r="F406" s="242">
        <v>97.48737953189537</v>
      </c>
      <c r="G406" s="86">
        <v>2900</v>
      </c>
      <c r="H406" s="86">
        <v>3706</v>
      </c>
      <c r="I406" s="231"/>
      <c r="J406" s="231"/>
    </row>
    <row r="407" spans="1:10" ht="12.75" customHeight="1">
      <c r="A407" s="241" t="s">
        <v>1587</v>
      </c>
      <c r="B407" s="75"/>
      <c r="C407" s="75"/>
      <c r="D407" s="75"/>
      <c r="E407" s="216"/>
      <c r="F407" s="219"/>
      <c r="G407" s="75"/>
      <c r="H407" s="75"/>
      <c r="I407" s="1"/>
      <c r="J407" s="1"/>
    </row>
    <row r="408" spans="1:10" ht="12.75" customHeight="1">
      <c r="A408" s="218" t="s">
        <v>1512</v>
      </c>
      <c r="B408" s="75">
        <v>3540555</v>
      </c>
      <c r="C408" s="75">
        <v>1770000</v>
      </c>
      <c r="D408" s="75">
        <v>1770000</v>
      </c>
      <c r="E408" s="216">
        <v>49.992162245749604</v>
      </c>
      <c r="F408" s="219">
        <v>100</v>
      </c>
      <c r="G408" s="75">
        <v>295000</v>
      </c>
      <c r="H408" s="75">
        <v>295000</v>
      </c>
      <c r="I408" s="1"/>
      <c r="J408" s="1"/>
    </row>
    <row r="409" spans="1:10" ht="12.75" customHeight="1">
      <c r="A409" s="221" t="s">
        <v>1513</v>
      </c>
      <c r="B409" s="79">
        <v>3540555</v>
      </c>
      <c r="C409" s="79">
        <v>1770000</v>
      </c>
      <c r="D409" s="79">
        <v>1770000</v>
      </c>
      <c r="E409" s="222">
        <v>49.992162245749604</v>
      </c>
      <c r="F409" s="223">
        <v>100</v>
      </c>
      <c r="G409" s="79">
        <v>295000</v>
      </c>
      <c r="H409" s="79">
        <v>295000</v>
      </c>
      <c r="I409" s="1"/>
      <c r="J409" s="1"/>
    </row>
    <row r="410" spans="1:10" ht="12.75" customHeight="1">
      <c r="A410" s="73" t="s">
        <v>1546</v>
      </c>
      <c r="B410" s="75">
        <v>3540555</v>
      </c>
      <c r="C410" s="75">
        <v>1770000</v>
      </c>
      <c r="D410" s="75">
        <v>1749116</v>
      </c>
      <c r="E410" s="216">
        <v>49.40231121956869</v>
      </c>
      <c r="F410" s="219">
        <v>98.82011299435028</v>
      </c>
      <c r="G410" s="75">
        <v>295000</v>
      </c>
      <c r="H410" s="75">
        <v>277197</v>
      </c>
      <c r="I410" s="1"/>
      <c r="J410" s="1"/>
    </row>
    <row r="411" spans="1:10" ht="12.75" customHeight="1">
      <c r="A411" s="72" t="s">
        <v>1548</v>
      </c>
      <c r="B411" s="79">
        <v>3540555</v>
      </c>
      <c r="C411" s="79">
        <v>1770000</v>
      </c>
      <c r="D411" s="79">
        <v>1749116</v>
      </c>
      <c r="E411" s="222">
        <v>49.40231121956869</v>
      </c>
      <c r="F411" s="223">
        <v>98.82011299435028</v>
      </c>
      <c r="G411" s="79">
        <v>295000</v>
      </c>
      <c r="H411" s="79">
        <v>277197</v>
      </c>
      <c r="I411" s="1"/>
      <c r="J411" s="1"/>
    </row>
    <row r="412" spans="1:10" ht="12.75" customHeight="1">
      <c r="A412" s="72" t="s">
        <v>1519</v>
      </c>
      <c r="B412" s="79">
        <v>3540555</v>
      </c>
      <c r="C412" s="79">
        <v>1770000</v>
      </c>
      <c r="D412" s="79">
        <v>1749116</v>
      </c>
      <c r="E412" s="222">
        <v>49.40231121956869</v>
      </c>
      <c r="F412" s="223">
        <v>98.82011299435028</v>
      </c>
      <c r="G412" s="79">
        <v>295000</v>
      </c>
      <c r="H412" s="79">
        <v>277197</v>
      </c>
      <c r="I412" s="1"/>
      <c r="J412" s="1"/>
    </row>
    <row r="413" spans="1:10" ht="27" customHeight="1">
      <c r="A413" s="241" t="s">
        <v>1588</v>
      </c>
      <c r="B413" s="79"/>
      <c r="C413" s="79"/>
      <c r="D413" s="79"/>
      <c r="E413" s="222"/>
      <c r="F413" s="223"/>
      <c r="G413" s="79"/>
      <c r="H413" s="79"/>
      <c r="I413" s="1"/>
      <c r="J413" s="1"/>
    </row>
    <row r="414" spans="1:10" ht="12.75" customHeight="1">
      <c r="A414" s="218" t="s">
        <v>1512</v>
      </c>
      <c r="B414" s="75">
        <v>3310238</v>
      </c>
      <c r="C414" s="75">
        <v>1553490</v>
      </c>
      <c r="D414" s="75">
        <v>1163726</v>
      </c>
      <c r="E414" s="216">
        <v>35.1553574093464</v>
      </c>
      <c r="F414" s="219">
        <v>74.910427489073</v>
      </c>
      <c r="G414" s="75">
        <v>572682</v>
      </c>
      <c r="H414" s="75">
        <v>572682</v>
      </c>
      <c r="I414" s="1"/>
      <c r="J414" s="1"/>
    </row>
    <row r="415" spans="1:10" ht="12.75" customHeight="1">
      <c r="A415" s="221" t="s">
        <v>1589</v>
      </c>
      <c r="B415" s="79">
        <v>1250296</v>
      </c>
      <c r="C415" s="79">
        <v>876748</v>
      </c>
      <c r="D415" s="79">
        <v>876748</v>
      </c>
      <c r="E415" s="222">
        <v>70.1232348179951</v>
      </c>
      <c r="F415" s="223">
        <v>100</v>
      </c>
      <c r="G415" s="79">
        <v>572682</v>
      </c>
      <c r="H415" s="79">
        <v>572682</v>
      </c>
      <c r="I415" s="1"/>
      <c r="J415" s="1"/>
    </row>
    <row r="416" spans="1:10" ht="12.75" customHeight="1">
      <c r="A416" s="72" t="s">
        <v>1590</v>
      </c>
      <c r="B416" s="79">
        <v>2059942</v>
      </c>
      <c r="C416" s="79">
        <v>676742</v>
      </c>
      <c r="D416" s="79">
        <v>286978</v>
      </c>
      <c r="E416" s="222">
        <v>13.931363116048898</v>
      </c>
      <c r="F416" s="223">
        <v>42.40582082979925</v>
      </c>
      <c r="G416" s="79">
        <v>0</v>
      </c>
      <c r="H416" s="79">
        <v>0</v>
      </c>
      <c r="I416" s="1"/>
      <c r="J416" s="1"/>
    </row>
    <row r="417" spans="1:10" ht="12.75" customHeight="1">
      <c r="A417" s="73" t="s">
        <v>1546</v>
      </c>
      <c r="B417" s="75">
        <v>3310238</v>
      </c>
      <c r="C417" s="75">
        <v>1553490</v>
      </c>
      <c r="D417" s="75">
        <v>621461</v>
      </c>
      <c r="E417" s="216">
        <v>18.77390689128697</v>
      </c>
      <c r="F417" s="219">
        <v>40.00418412735196</v>
      </c>
      <c r="G417" s="75">
        <v>572682</v>
      </c>
      <c r="H417" s="75">
        <v>57095</v>
      </c>
      <c r="I417" s="1"/>
      <c r="J417" s="1"/>
    </row>
    <row r="418" spans="1:10" ht="12.75" customHeight="1">
      <c r="A418" s="72" t="s">
        <v>1548</v>
      </c>
      <c r="B418" s="79">
        <v>3291390</v>
      </c>
      <c r="C418" s="79">
        <v>1534642</v>
      </c>
      <c r="D418" s="79">
        <v>604553</v>
      </c>
      <c r="E418" s="222">
        <v>18.367710906334406</v>
      </c>
      <c r="F418" s="223">
        <v>39.393747857806574</v>
      </c>
      <c r="G418" s="79">
        <v>572682</v>
      </c>
      <c r="H418" s="79">
        <v>57095</v>
      </c>
      <c r="I418" s="1"/>
      <c r="J418" s="1"/>
    </row>
    <row r="419" spans="1:10" ht="12.75" customHeight="1">
      <c r="A419" s="72" t="s">
        <v>1519</v>
      </c>
      <c r="B419" s="79">
        <v>3233431</v>
      </c>
      <c r="C419" s="79">
        <v>1505662</v>
      </c>
      <c r="D419" s="79">
        <v>579678</v>
      </c>
      <c r="E419" s="222">
        <v>17.92764404126762</v>
      </c>
      <c r="F419" s="223">
        <v>38.49987580213886</v>
      </c>
      <c r="G419" s="79">
        <v>567852</v>
      </c>
      <c r="H419" s="79">
        <v>46380</v>
      </c>
      <c r="I419" s="1"/>
      <c r="J419" s="1"/>
    </row>
    <row r="420" spans="1:10" s="232" customFormat="1" ht="12.75" customHeight="1">
      <c r="A420" s="92" t="s">
        <v>1549</v>
      </c>
      <c r="B420" s="86">
        <v>226518</v>
      </c>
      <c r="C420" s="86">
        <v>115510</v>
      </c>
      <c r="D420" s="86">
        <v>102577</v>
      </c>
      <c r="E420" s="229">
        <v>45.28425997051007</v>
      </c>
      <c r="F420" s="242">
        <v>88.80356679075405</v>
      </c>
      <c r="G420" s="86">
        <v>19250</v>
      </c>
      <c r="H420" s="86">
        <v>17384</v>
      </c>
      <c r="I420" s="231"/>
      <c r="J420" s="231"/>
    </row>
    <row r="421" spans="1:10" ht="12.75" customHeight="1">
      <c r="A421" s="72" t="s">
        <v>1552</v>
      </c>
      <c r="B421" s="79">
        <v>57959</v>
      </c>
      <c r="C421" s="79">
        <v>28980</v>
      </c>
      <c r="D421" s="79">
        <v>24875</v>
      </c>
      <c r="E421" s="222">
        <v>42.91826981141842</v>
      </c>
      <c r="F421" s="223">
        <v>85.83505866114561</v>
      </c>
      <c r="G421" s="79">
        <v>4830</v>
      </c>
      <c r="H421" s="79">
        <v>10715</v>
      </c>
      <c r="I421" s="1"/>
      <c r="J421" s="1"/>
    </row>
    <row r="422" spans="1:10" ht="24.75" customHeight="1">
      <c r="A422" s="234" t="s">
        <v>1550</v>
      </c>
      <c r="B422" s="79">
        <v>57959</v>
      </c>
      <c r="C422" s="79">
        <v>28980</v>
      </c>
      <c r="D422" s="79">
        <v>24875</v>
      </c>
      <c r="E422" s="222">
        <v>42.91826981141842</v>
      </c>
      <c r="F422" s="223">
        <v>85.83505866114561</v>
      </c>
      <c r="G422" s="79">
        <v>4830</v>
      </c>
      <c r="H422" s="79">
        <v>10715</v>
      </c>
      <c r="I422" s="1"/>
      <c r="J422" s="1"/>
    </row>
    <row r="423" spans="1:10" ht="12.75">
      <c r="A423" s="72" t="s">
        <v>1528</v>
      </c>
      <c r="B423" s="79">
        <v>18848</v>
      </c>
      <c r="C423" s="79">
        <v>18848</v>
      </c>
      <c r="D423" s="79">
        <v>16908</v>
      </c>
      <c r="E423" s="222">
        <v>89.70713073005093</v>
      </c>
      <c r="F423" s="223">
        <v>89.70713073005093</v>
      </c>
      <c r="G423" s="79">
        <v>0</v>
      </c>
      <c r="H423" s="79">
        <v>0</v>
      </c>
      <c r="I423" s="1"/>
      <c r="J423" s="1"/>
    </row>
    <row r="424" spans="1:10" ht="12.75">
      <c r="A424" s="72" t="s">
        <v>1529</v>
      </c>
      <c r="B424" s="79">
        <v>18848</v>
      </c>
      <c r="C424" s="79">
        <v>18848</v>
      </c>
      <c r="D424" s="79">
        <v>16908</v>
      </c>
      <c r="E424" s="222">
        <v>89.70713073005093</v>
      </c>
      <c r="F424" s="223">
        <v>89.70713073005093</v>
      </c>
      <c r="G424" s="79">
        <v>0</v>
      </c>
      <c r="H424" s="79">
        <v>0</v>
      </c>
      <c r="I424" s="1"/>
      <c r="J424" s="1"/>
    </row>
    <row r="425" spans="1:10" ht="12.75" customHeight="1">
      <c r="A425" s="224" t="s">
        <v>1591</v>
      </c>
      <c r="B425" s="75"/>
      <c r="C425" s="75"/>
      <c r="D425" s="75"/>
      <c r="E425" s="216"/>
      <c r="F425" s="219"/>
      <c r="G425" s="75"/>
      <c r="H425" s="75"/>
      <c r="I425" s="1"/>
      <c r="J425" s="1"/>
    </row>
    <row r="426" spans="1:10" ht="12.75" customHeight="1">
      <c r="A426" s="218" t="s">
        <v>1512</v>
      </c>
      <c r="B426" s="75">
        <v>7560857</v>
      </c>
      <c r="C426" s="75">
        <v>3987186</v>
      </c>
      <c r="D426" s="75">
        <v>3927761</v>
      </c>
      <c r="E426" s="216">
        <v>51.9486216972494</v>
      </c>
      <c r="F426" s="219">
        <v>98.50960050521846</v>
      </c>
      <c r="G426" s="75">
        <v>718361</v>
      </c>
      <c r="H426" s="75">
        <v>725456</v>
      </c>
      <c r="I426" s="1"/>
      <c r="J426" s="1"/>
    </row>
    <row r="427" spans="1:10" ht="12.75" customHeight="1">
      <c r="A427" s="221" t="s">
        <v>1513</v>
      </c>
      <c r="B427" s="79">
        <v>7492333</v>
      </c>
      <c r="C427" s="79">
        <v>3919686</v>
      </c>
      <c r="D427" s="79">
        <v>3919686</v>
      </c>
      <c r="E427" s="222">
        <v>52.315960862924804</v>
      </c>
      <c r="F427" s="223">
        <v>100</v>
      </c>
      <c r="G427" s="79">
        <v>717861</v>
      </c>
      <c r="H427" s="79">
        <v>717861</v>
      </c>
      <c r="I427" s="1"/>
      <c r="J427" s="1"/>
    </row>
    <row r="428" spans="1:10" ht="14.25" customHeight="1">
      <c r="A428" s="221" t="s">
        <v>1515</v>
      </c>
      <c r="B428" s="79">
        <v>2024</v>
      </c>
      <c r="C428" s="79">
        <v>1000</v>
      </c>
      <c r="D428" s="79">
        <v>8075</v>
      </c>
      <c r="E428" s="222">
        <v>398.9624505928854</v>
      </c>
      <c r="F428" s="223">
        <v>807.5</v>
      </c>
      <c r="G428" s="79">
        <v>500</v>
      </c>
      <c r="H428" s="79">
        <v>7595</v>
      </c>
      <c r="I428" s="1"/>
      <c r="J428" s="1"/>
    </row>
    <row r="429" spans="1:10" ht="14.25" customHeight="1">
      <c r="A429" s="72" t="s">
        <v>1590</v>
      </c>
      <c r="B429" s="79">
        <v>66500</v>
      </c>
      <c r="C429" s="79">
        <v>66500</v>
      </c>
      <c r="D429" s="79">
        <v>0</v>
      </c>
      <c r="E429" s="222">
        <v>0</v>
      </c>
      <c r="F429" s="223">
        <v>0</v>
      </c>
      <c r="G429" s="79">
        <v>0</v>
      </c>
      <c r="H429" s="79">
        <v>0</v>
      </c>
      <c r="I429" s="1"/>
      <c r="J429" s="1"/>
    </row>
    <row r="430" spans="1:10" ht="12.75" customHeight="1">
      <c r="A430" s="73" t="s">
        <v>1546</v>
      </c>
      <c r="B430" s="75">
        <v>7560857</v>
      </c>
      <c r="C430" s="75">
        <v>3987186</v>
      </c>
      <c r="D430" s="75">
        <v>3806160</v>
      </c>
      <c r="E430" s="216">
        <v>50.34032517742367</v>
      </c>
      <c r="F430" s="219">
        <v>95.45980548687722</v>
      </c>
      <c r="G430" s="75">
        <v>718361</v>
      </c>
      <c r="H430" s="75">
        <v>702137</v>
      </c>
      <c r="I430" s="1"/>
      <c r="J430" s="1"/>
    </row>
    <row r="431" spans="1:10" ht="12.75" customHeight="1">
      <c r="A431" s="72" t="s">
        <v>1548</v>
      </c>
      <c r="B431" s="79">
        <v>7346207</v>
      </c>
      <c r="C431" s="79">
        <v>3854916</v>
      </c>
      <c r="D431" s="79">
        <v>3777834</v>
      </c>
      <c r="E431" s="222">
        <v>51.425640469973146</v>
      </c>
      <c r="F431" s="223">
        <v>98.00042335552837</v>
      </c>
      <c r="G431" s="79">
        <v>678519</v>
      </c>
      <c r="H431" s="79">
        <v>700924</v>
      </c>
      <c r="I431" s="1"/>
      <c r="J431" s="1"/>
    </row>
    <row r="432" spans="1:10" ht="12.75" customHeight="1">
      <c r="A432" s="72" t="s">
        <v>1519</v>
      </c>
      <c r="B432" s="79">
        <v>318368</v>
      </c>
      <c r="C432" s="79">
        <v>201999</v>
      </c>
      <c r="D432" s="79">
        <v>124917</v>
      </c>
      <c r="E432" s="222">
        <v>39.236669514524074</v>
      </c>
      <c r="F432" s="223">
        <v>61.84040515052055</v>
      </c>
      <c r="G432" s="79">
        <v>18900</v>
      </c>
      <c r="H432" s="79">
        <v>41305</v>
      </c>
      <c r="I432" s="1"/>
      <c r="J432" s="1"/>
    </row>
    <row r="433" spans="1:10" s="232" customFormat="1" ht="12.75" customHeight="1">
      <c r="A433" s="92" t="s">
        <v>1549</v>
      </c>
      <c r="B433" s="86">
        <v>117248</v>
      </c>
      <c r="C433" s="86">
        <v>68604</v>
      </c>
      <c r="D433" s="86">
        <v>59970</v>
      </c>
      <c r="E433" s="229">
        <v>51.147993995633186</v>
      </c>
      <c r="F433" s="242">
        <v>87.41472800419801</v>
      </c>
      <c r="G433" s="86">
        <v>9100</v>
      </c>
      <c r="H433" s="86">
        <v>22231</v>
      </c>
      <c r="I433" s="231"/>
      <c r="J433" s="231"/>
    </row>
    <row r="434" spans="1:10" ht="12.75" customHeight="1">
      <c r="A434" s="72" t="s">
        <v>1552</v>
      </c>
      <c r="B434" s="79">
        <v>7027839</v>
      </c>
      <c r="C434" s="79">
        <v>3652917</v>
      </c>
      <c r="D434" s="79">
        <v>3652917</v>
      </c>
      <c r="E434" s="222">
        <v>51.97781280988366</v>
      </c>
      <c r="F434" s="223">
        <v>100</v>
      </c>
      <c r="G434" s="79">
        <v>659619</v>
      </c>
      <c r="H434" s="79">
        <v>659619</v>
      </c>
      <c r="I434" s="1"/>
      <c r="J434" s="1"/>
    </row>
    <row r="435" spans="1:10" ht="24.75" customHeight="1">
      <c r="A435" s="234" t="s">
        <v>1550</v>
      </c>
      <c r="B435" s="79">
        <v>7027839</v>
      </c>
      <c r="C435" s="79">
        <v>3652917</v>
      </c>
      <c r="D435" s="79">
        <v>3652917</v>
      </c>
      <c r="E435" s="222">
        <v>51.97781280988366</v>
      </c>
      <c r="F435" s="223">
        <v>100</v>
      </c>
      <c r="G435" s="79">
        <v>659619</v>
      </c>
      <c r="H435" s="79">
        <v>659619</v>
      </c>
      <c r="I435" s="1"/>
      <c r="J435" s="1"/>
    </row>
    <row r="436" spans="1:10" ht="12.75" customHeight="1">
      <c r="A436" s="72" t="s">
        <v>1528</v>
      </c>
      <c r="B436" s="79">
        <v>214650</v>
      </c>
      <c r="C436" s="79">
        <v>132270</v>
      </c>
      <c r="D436" s="79">
        <v>28326</v>
      </c>
      <c r="E436" s="222">
        <v>13.196366177498254</v>
      </c>
      <c r="F436" s="223">
        <v>21.415286913132228</v>
      </c>
      <c r="G436" s="79">
        <v>39842</v>
      </c>
      <c r="H436" s="79">
        <v>1213</v>
      </c>
      <c r="I436" s="1"/>
      <c r="J436" s="1"/>
    </row>
    <row r="437" spans="1:10" ht="12.75" customHeight="1">
      <c r="A437" s="72" t="s">
        <v>1529</v>
      </c>
      <c r="B437" s="79">
        <v>14650</v>
      </c>
      <c r="C437" s="79">
        <v>10650</v>
      </c>
      <c r="D437" s="79">
        <v>863</v>
      </c>
      <c r="E437" s="222">
        <v>5.890784982935154</v>
      </c>
      <c r="F437" s="223">
        <v>8.103286384976526</v>
      </c>
      <c r="G437" s="79">
        <v>0</v>
      </c>
      <c r="H437" s="79">
        <v>0</v>
      </c>
      <c r="I437" s="1"/>
      <c r="J437" s="1"/>
    </row>
    <row r="438" spans="1:10" ht="12.75">
      <c r="A438" s="72" t="s">
        <v>1530</v>
      </c>
      <c r="B438" s="79">
        <v>200000</v>
      </c>
      <c r="C438" s="79">
        <v>121620</v>
      </c>
      <c r="D438" s="79">
        <v>27463</v>
      </c>
      <c r="E438" s="222">
        <v>13.731499999999999</v>
      </c>
      <c r="F438" s="223">
        <v>22.580989968755137</v>
      </c>
      <c r="G438" s="79">
        <v>39842</v>
      </c>
      <c r="H438" s="79">
        <v>1213</v>
      </c>
      <c r="I438" s="1"/>
      <c r="J438" s="1"/>
    </row>
    <row r="439" spans="1:10" ht="12.75" customHeight="1">
      <c r="A439" s="241" t="s">
        <v>1592</v>
      </c>
      <c r="B439" s="79"/>
      <c r="C439" s="79"/>
      <c r="D439" s="79"/>
      <c r="E439" s="216"/>
      <c r="F439" s="219"/>
      <c r="G439" s="79"/>
      <c r="H439" s="79"/>
      <c r="I439" s="1"/>
      <c r="J439" s="1"/>
    </row>
    <row r="440" spans="1:10" ht="12.75" customHeight="1">
      <c r="A440" s="218" t="s">
        <v>1512</v>
      </c>
      <c r="B440" s="75">
        <v>157462</v>
      </c>
      <c r="C440" s="75">
        <v>81687</v>
      </c>
      <c r="D440" s="75">
        <v>81687</v>
      </c>
      <c r="E440" s="216">
        <v>51.87727832746949</v>
      </c>
      <c r="F440" s="219">
        <v>100</v>
      </c>
      <c r="G440" s="75">
        <v>12478</v>
      </c>
      <c r="H440" s="75">
        <v>12478</v>
      </c>
      <c r="I440" s="1"/>
      <c r="J440" s="1"/>
    </row>
    <row r="441" spans="1:10" ht="12.75" customHeight="1">
      <c r="A441" s="221" t="s">
        <v>1513</v>
      </c>
      <c r="B441" s="79">
        <v>157462</v>
      </c>
      <c r="C441" s="79">
        <v>81687</v>
      </c>
      <c r="D441" s="79">
        <v>81687</v>
      </c>
      <c r="E441" s="222">
        <v>51.87727832746949</v>
      </c>
      <c r="F441" s="223">
        <v>100</v>
      </c>
      <c r="G441" s="79">
        <v>12478</v>
      </c>
      <c r="H441" s="79">
        <v>12478</v>
      </c>
      <c r="I441" s="1"/>
      <c r="J441" s="1"/>
    </row>
    <row r="442" spans="1:10" ht="12.75" customHeight="1">
      <c r="A442" s="73" t="s">
        <v>1546</v>
      </c>
      <c r="B442" s="75">
        <v>157462</v>
      </c>
      <c r="C442" s="75">
        <v>81687</v>
      </c>
      <c r="D442" s="75">
        <v>81687</v>
      </c>
      <c r="E442" s="216">
        <v>51.87727832746949</v>
      </c>
      <c r="F442" s="219">
        <v>100</v>
      </c>
      <c r="G442" s="75">
        <v>12478</v>
      </c>
      <c r="H442" s="75">
        <v>12750</v>
      </c>
      <c r="I442" s="1"/>
      <c r="J442" s="1"/>
    </row>
    <row r="443" spans="1:10" ht="12.75" customHeight="1">
      <c r="A443" s="72" t="s">
        <v>1548</v>
      </c>
      <c r="B443" s="79">
        <v>149562</v>
      </c>
      <c r="C443" s="79">
        <v>73787</v>
      </c>
      <c r="D443" s="79">
        <v>73787</v>
      </c>
      <c r="E443" s="222">
        <v>49.335392679958815</v>
      </c>
      <c r="F443" s="223">
        <v>100</v>
      </c>
      <c r="G443" s="79">
        <v>12478</v>
      </c>
      <c r="H443" s="79">
        <v>12478</v>
      </c>
      <c r="I443" s="1"/>
      <c r="J443" s="1"/>
    </row>
    <row r="444" spans="1:10" ht="12.75" customHeight="1">
      <c r="A444" s="72" t="s">
        <v>1519</v>
      </c>
      <c r="B444" s="79">
        <v>149562</v>
      </c>
      <c r="C444" s="79">
        <v>73787</v>
      </c>
      <c r="D444" s="79">
        <v>73787</v>
      </c>
      <c r="E444" s="222">
        <v>49.335392679958815</v>
      </c>
      <c r="F444" s="223">
        <v>100</v>
      </c>
      <c r="G444" s="79">
        <v>12478</v>
      </c>
      <c r="H444" s="79">
        <v>12478</v>
      </c>
      <c r="I444" s="1"/>
      <c r="J444" s="1"/>
    </row>
    <row r="445" spans="1:10" s="232" customFormat="1" ht="12.75" customHeight="1">
      <c r="A445" s="92" t="s">
        <v>1549</v>
      </c>
      <c r="B445" s="86">
        <v>83819</v>
      </c>
      <c r="C445" s="86">
        <v>40919</v>
      </c>
      <c r="D445" s="86">
        <v>40919</v>
      </c>
      <c r="E445" s="229">
        <v>48.81828702322862</v>
      </c>
      <c r="F445" s="242">
        <v>100</v>
      </c>
      <c r="G445" s="86">
        <v>7000</v>
      </c>
      <c r="H445" s="86">
        <v>6975</v>
      </c>
      <c r="I445" s="231"/>
      <c r="J445" s="231"/>
    </row>
    <row r="446" spans="1:10" ht="12.75" customHeight="1">
      <c r="A446" s="72" t="s">
        <v>1528</v>
      </c>
      <c r="B446" s="79">
        <v>7900</v>
      </c>
      <c r="C446" s="79">
        <v>7900</v>
      </c>
      <c r="D446" s="79">
        <v>7900</v>
      </c>
      <c r="E446" s="222">
        <v>100</v>
      </c>
      <c r="F446" s="223">
        <v>100</v>
      </c>
      <c r="G446" s="79">
        <v>0</v>
      </c>
      <c r="H446" s="79">
        <v>272</v>
      </c>
      <c r="I446" s="1"/>
      <c r="J446" s="1"/>
    </row>
    <row r="447" spans="1:10" ht="12.75" customHeight="1">
      <c r="A447" s="72" t="s">
        <v>1529</v>
      </c>
      <c r="B447" s="79">
        <v>7900</v>
      </c>
      <c r="C447" s="79">
        <v>7900</v>
      </c>
      <c r="D447" s="79">
        <v>7900</v>
      </c>
      <c r="E447" s="222">
        <v>100</v>
      </c>
      <c r="F447" s="223">
        <v>100</v>
      </c>
      <c r="G447" s="79">
        <v>0</v>
      </c>
      <c r="H447" s="79">
        <v>272</v>
      </c>
      <c r="I447" s="1"/>
      <c r="J447" s="1"/>
    </row>
    <row r="448" spans="1:10" ht="25.5" customHeight="1">
      <c r="A448" s="241" t="s">
        <v>1593</v>
      </c>
      <c r="B448" s="79"/>
      <c r="C448" s="79"/>
      <c r="D448" s="79"/>
      <c r="E448" s="222"/>
      <c r="F448" s="223"/>
      <c r="G448" s="79"/>
      <c r="H448" s="79"/>
      <c r="I448" s="1"/>
      <c r="J448" s="1"/>
    </row>
    <row r="449" spans="1:10" ht="12.75" customHeight="1">
      <c r="A449" s="218" t="s">
        <v>1512</v>
      </c>
      <c r="B449" s="75">
        <v>5055641</v>
      </c>
      <c r="C449" s="75">
        <v>2035634</v>
      </c>
      <c r="D449" s="75">
        <v>1723990</v>
      </c>
      <c r="E449" s="216">
        <v>34.100324765939675</v>
      </c>
      <c r="F449" s="219">
        <v>84.69056814731921</v>
      </c>
      <c r="G449" s="75">
        <v>279347</v>
      </c>
      <c r="H449" s="75">
        <v>327526</v>
      </c>
      <c r="I449" s="1"/>
      <c r="J449" s="1"/>
    </row>
    <row r="450" spans="1:10" ht="12.75">
      <c r="A450" s="221" t="s">
        <v>1513</v>
      </c>
      <c r="B450" s="79">
        <v>3137389</v>
      </c>
      <c r="C450" s="79">
        <v>1568106</v>
      </c>
      <c r="D450" s="79">
        <v>1568106</v>
      </c>
      <c r="E450" s="222">
        <v>49.981242364271694</v>
      </c>
      <c r="F450" s="223">
        <v>100</v>
      </c>
      <c r="G450" s="79">
        <v>273347</v>
      </c>
      <c r="H450" s="79">
        <v>273347</v>
      </c>
      <c r="I450" s="1"/>
      <c r="J450" s="1"/>
    </row>
    <row r="451" spans="1:10" ht="14.25" customHeight="1">
      <c r="A451" s="221" t="s">
        <v>1515</v>
      </c>
      <c r="B451" s="79">
        <v>156842</v>
      </c>
      <c r="C451" s="79">
        <v>75420</v>
      </c>
      <c r="D451" s="79">
        <v>25561</v>
      </c>
      <c r="E451" s="222">
        <v>16.297292816975045</v>
      </c>
      <c r="F451" s="223">
        <v>33.891540705383186</v>
      </c>
      <c r="G451" s="79">
        <v>6000</v>
      </c>
      <c r="H451" s="79">
        <v>1534</v>
      </c>
      <c r="I451" s="1"/>
      <c r="J451" s="1"/>
    </row>
    <row r="452" spans="1:10" ht="14.25" customHeight="1">
      <c r="A452" s="72" t="s">
        <v>1590</v>
      </c>
      <c r="B452" s="79">
        <v>1761410</v>
      </c>
      <c r="C452" s="79">
        <v>392108</v>
      </c>
      <c r="D452" s="79">
        <v>130323</v>
      </c>
      <c r="E452" s="222">
        <v>0</v>
      </c>
      <c r="F452" s="223">
        <v>0</v>
      </c>
      <c r="G452" s="79">
        <v>0</v>
      </c>
      <c r="H452" s="79">
        <v>52645</v>
      </c>
      <c r="I452" s="1"/>
      <c r="J452" s="1"/>
    </row>
    <row r="453" spans="1:10" ht="12.75" customHeight="1">
      <c r="A453" s="73" t="s">
        <v>1546</v>
      </c>
      <c r="B453" s="75">
        <v>4981483</v>
      </c>
      <c r="C453" s="75">
        <v>2002325</v>
      </c>
      <c r="D453" s="75">
        <v>1390620</v>
      </c>
      <c r="E453" s="216">
        <v>27.91578331191735</v>
      </c>
      <c r="F453" s="219">
        <v>69.45026406802093</v>
      </c>
      <c r="G453" s="75">
        <v>274347</v>
      </c>
      <c r="H453" s="75">
        <v>197256</v>
      </c>
      <c r="I453" s="1"/>
      <c r="J453" s="1"/>
    </row>
    <row r="454" spans="1:10" ht="12.75" customHeight="1">
      <c r="A454" s="72" t="s">
        <v>1548</v>
      </c>
      <c r="B454" s="79">
        <v>4882797</v>
      </c>
      <c r="C454" s="79">
        <v>1925609</v>
      </c>
      <c r="D454" s="79">
        <v>1381286</v>
      </c>
      <c r="E454" s="222">
        <v>28.28882708005268</v>
      </c>
      <c r="F454" s="223">
        <v>71.73242335281981</v>
      </c>
      <c r="G454" s="79">
        <v>274347</v>
      </c>
      <c r="H454" s="79">
        <v>196640</v>
      </c>
      <c r="I454" s="1"/>
      <c r="J454" s="1"/>
    </row>
    <row r="455" spans="1:10" ht="12.75" customHeight="1">
      <c r="A455" s="72" t="s">
        <v>1519</v>
      </c>
      <c r="B455" s="79">
        <v>2307518</v>
      </c>
      <c r="C455" s="79">
        <v>1162128</v>
      </c>
      <c r="D455" s="79">
        <v>876286</v>
      </c>
      <c r="E455" s="222">
        <v>37.97526173143611</v>
      </c>
      <c r="F455" s="223">
        <v>75.4035700026159</v>
      </c>
      <c r="G455" s="79">
        <v>144347</v>
      </c>
      <c r="H455" s="79">
        <v>196640</v>
      </c>
      <c r="I455" s="1"/>
      <c r="J455" s="1"/>
    </row>
    <row r="456" spans="1:10" s="232" customFormat="1" ht="12.75" customHeight="1">
      <c r="A456" s="92" t="s">
        <v>1549</v>
      </c>
      <c r="B456" s="86">
        <v>894164</v>
      </c>
      <c r="C456" s="86">
        <v>400337</v>
      </c>
      <c r="D456" s="86">
        <v>350464</v>
      </c>
      <c r="E456" s="229">
        <v>39.19459964838665</v>
      </c>
      <c r="F456" s="242">
        <v>87.5422456580331</v>
      </c>
      <c r="G456" s="86">
        <v>67324</v>
      </c>
      <c r="H456" s="86">
        <v>61213</v>
      </c>
      <c r="I456" s="231"/>
      <c r="J456" s="231"/>
    </row>
    <row r="457" spans="1:10" ht="12.75" customHeight="1">
      <c r="A457" s="72" t="s">
        <v>1521</v>
      </c>
      <c r="B457" s="79">
        <v>3107</v>
      </c>
      <c r="C457" s="79">
        <v>1998</v>
      </c>
      <c r="D457" s="79">
        <v>0</v>
      </c>
      <c r="E457" s="222">
        <v>0</v>
      </c>
      <c r="F457" s="223">
        <v>0</v>
      </c>
      <c r="G457" s="79">
        <v>0</v>
      </c>
      <c r="H457" s="79">
        <v>0</v>
      </c>
      <c r="I457" s="1"/>
      <c r="J457" s="1"/>
    </row>
    <row r="458" spans="1:10" ht="12.75" customHeight="1">
      <c r="A458" s="72" t="s">
        <v>1552</v>
      </c>
      <c r="B458" s="79">
        <v>2572172</v>
      </c>
      <c r="C458" s="79">
        <v>761483</v>
      </c>
      <c r="D458" s="79">
        <v>505000</v>
      </c>
      <c r="E458" s="222">
        <v>19.633212708947926</v>
      </c>
      <c r="F458" s="223">
        <v>66.31796113636155</v>
      </c>
      <c r="G458" s="79">
        <v>130000</v>
      </c>
      <c r="H458" s="79">
        <v>0</v>
      </c>
      <c r="I458" s="1"/>
      <c r="J458" s="1"/>
    </row>
    <row r="459" spans="1:10" ht="24.75" customHeight="1">
      <c r="A459" s="234" t="s">
        <v>1550</v>
      </c>
      <c r="B459" s="79">
        <v>2567172</v>
      </c>
      <c r="C459" s="79">
        <v>756483</v>
      </c>
      <c r="D459" s="79">
        <v>500000</v>
      </c>
      <c r="E459" s="222">
        <v>19.476684850099645</v>
      </c>
      <c r="F459" s="223">
        <v>66.09533856015271</v>
      </c>
      <c r="G459" s="79">
        <v>130000</v>
      </c>
      <c r="H459" s="79">
        <v>0</v>
      </c>
      <c r="I459" s="1"/>
      <c r="J459" s="1"/>
    </row>
    <row r="460" spans="1:10" ht="24.75" customHeight="1">
      <c r="A460" s="234" t="s">
        <v>1584</v>
      </c>
      <c r="B460" s="79">
        <v>5000</v>
      </c>
      <c r="C460" s="79">
        <v>5000</v>
      </c>
      <c r="D460" s="79">
        <v>5000</v>
      </c>
      <c r="E460" s="222">
        <v>100</v>
      </c>
      <c r="F460" s="223">
        <v>100</v>
      </c>
      <c r="G460" s="79">
        <v>0</v>
      </c>
      <c r="H460" s="79">
        <v>0</v>
      </c>
      <c r="I460" s="1"/>
      <c r="J460" s="1"/>
    </row>
    <row r="461" spans="1:10" ht="12.75" customHeight="1">
      <c r="A461" s="72" t="s">
        <v>1528</v>
      </c>
      <c r="B461" s="79">
        <v>98686</v>
      </c>
      <c r="C461" s="79">
        <v>76716</v>
      </c>
      <c r="D461" s="79">
        <v>9334</v>
      </c>
      <c r="E461" s="222">
        <v>9.458281823156273</v>
      </c>
      <c r="F461" s="223">
        <v>12.166953438656865</v>
      </c>
      <c r="G461" s="79">
        <v>0</v>
      </c>
      <c r="H461" s="79">
        <v>616</v>
      </c>
      <c r="I461" s="1"/>
      <c r="J461" s="1"/>
    </row>
    <row r="462" spans="1:10" ht="12.75">
      <c r="A462" s="72" t="s">
        <v>1529</v>
      </c>
      <c r="B462" s="79">
        <v>98686</v>
      </c>
      <c r="C462" s="79">
        <v>76716</v>
      </c>
      <c r="D462" s="79">
        <v>9334</v>
      </c>
      <c r="E462" s="222">
        <v>9.458281823156273</v>
      </c>
      <c r="F462" s="223">
        <v>12.166953438656865</v>
      </c>
      <c r="G462" s="79">
        <v>0</v>
      </c>
      <c r="H462" s="79">
        <v>616</v>
      </c>
      <c r="I462" s="1"/>
      <c r="J462" s="1"/>
    </row>
    <row r="463" spans="1:10" ht="12.75">
      <c r="A463" s="73" t="s">
        <v>1533</v>
      </c>
      <c r="B463" s="79">
        <v>74158</v>
      </c>
      <c r="C463" s="79">
        <v>33309</v>
      </c>
      <c r="D463" s="79">
        <v>333370</v>
      </c>
      <c r="E463" s="235" t="s">
        <v>1187</v>
      </c>
      <c r="F463" s="236" t="s">
        <v>1187</v>
      </c>
      <c r="G463" s="79">
        <v>5000</v>
      </c>
      <c r="H463" s="79">
        <v>130270</v>
      </c>
      <c r="I463" s="1"/>
      <c r="J463" s="1"/>
    </row>
    <row r="464" spans="1:10" ht="38.25">
      <c r="A464" s="81" t="s">
        <v>1537</v>
      </c>
      <c r="B464" s="79">
        <v>-74158</v>
      </c>
      <c r="C464" s="79">
        <v>-33309</v>
      </c>
      <c r="D464" s="79">
        <v>-33309</v>
      </c>
      <c r="E464" s="235" t="s">
        <v>1187</v>
      </c>
      <c r="F464" s="236" t="s">
        <v>1187</v>
      </c>
      <c r="G464" s="79">
        <v>-5000</v>
      </c>
      <c r="H464" s="79">
        <v>-5000</v>
      </c>
      <c r="I464" s="1"/>
      <c r="J464" s="1"/>
    </row>
    <row r="465" spans="1:10" ht="12.75" customHeight="1">
      <c r="A465" s="241" t="s">
        <v>1594</v>
      </c>
      <c r="B465" s="79"/>
      <c r="C465" s="79"/>
      <c r="D465" s="79"/>
      <c r="E465" s="222"/>
      <c r="F465" s="223"/>
      <c r="G465" s="79"/>
      <c r="H465" s="79"/>
      <c r="I465" s="1"/>
      <c r="J465" s="1"/>
    </row>
    <row r="466" spans="1:10" ht="12.75" customHeight="1">
      <c r="A466" s="218" t="s">
        <v>1512</v>
      </c>
      <c r="B466" s="24">
        <v>137078267</v>
      </c>
      <c r="C466" s="24">
        <v>88864807</v>
      </c>
      <c r="D466" s="24">
        <v>88864807</v>
      </c>
      <c r="E466" s="216">
        <v>64.82778703352005</v>
      </c>
      <c r="F466" s="219">
        <v>100</v>
      </c>
      <c r="G466" s="24">
        <v>30547148</v>
      </c>
      <c r="H466" s="24">
        <v>30547148</v>
      </c>
      <c r="I466" s="1"/>
      <c r="J466" s="1"/>
    </row>
    <row r="467" spans="1:10" ht="12.75" customHeight="1">
      <c r="A467" s="221" t="s">
        <v>1513</v>
      </c>
      <c r="B467" s="245">
        <v>137078267</v>
      </c>
      <c r="C467" s="245">
        <v>88864807</v>
      </c>
      <c r="D467" s="245">
        <v>88864807</v>
      </c>
      <c r="E467" s="222">
        <v>64.82778703352005</v>
      </c>
      <c r="F467" s="223">
        <v>100</v>
      </c>
      <c r="G467" s="245">
        <v>30547148</v>
      </c>
      <c r="H467" s="245">
        <v>30547148</v>
      </c>
      <c r="I467" s="1"/>
      <c r="J467" s="1"/>
    </row>
    <row r="468" spans="1:10" ht="12.75" customHeight="1">
      <c r="A468" s="73" t="s">
        <v>1546</v>
      </c>
      <c r="B468" s="75">
        <v>137078267</v>
      </c>
      <c r="C468" s="75">
        <v>88864807</v>
      </c>
      <c r="D468" s="75">
        <v>87626196</v>
      </c>
      <c r="E468" s="216">
        <v>63.9242076207456</v>
      </c>
      <c r="F468" s="219">
        <v>98.60618501090089</v>
      </c>
      <c r="G468" s="75">
        <v>30547148</v>
      </c>
      <c r="H468" s="75">
        <v>30868749</v>
      </c>
      <c r="I468" s="1"/>
      <c r="J468" s="1"/>
    </row>
    <row r="469" spans="1:10" ht="12.75" customHeight="1">
      <c r="A469" s="72" t="s">
        <v>1548</v>
      </c>
      <c r="B469" s="79">
        <v>132412392</v>
      </c>
      <c r="C469" s="79">
        <v>85780589</v>
      </c>
      <c r="D469" s="79">
        <v>85630164</v>
      </c>
      <c r="E469" s="222">
        <v>64.66929771950649</v>
      </c>
      <c r="F469" s="223">
        <v>99.8246398144923</v>
      </c>
      <c r="G469" s="79">
        <v>30020711</v>
      </c>
      <c r="H469" s="79">
        <v>30190588</v>
      </c>
      <c r="I469" s="1"/>
      <c r="J469" s="1"/>
    </row>
    <row r="470" spans="1:10" ht="12.75" customHeight="1">
      <c r="A470" s="72" t="s">
        <v>1552</v>
      </c>
      <c r="B470" s="79">
        <v>132412392</v>
      </c>
      <c r="C470" s="79">
        <v>85780589</v>
      </c>
      <c r="D470" s="79">
        <v>85630164</v>
      </c>
      <c r="E470" s="222">
        <v>64.66929771950649</v>
      </c>
      <c r="F470" s="223">
        <v>99.8246398144923</v>
      </c>
      <c r="G470" s="79">
        <v>30020711</v>
      </c>
      <c r="H470" s="79">
        <v>30190588</v>
      </c>
      <c r="I470" s="1"/>
      <c r="J470" s="1"/>
    </row>
    <row r="471" spans="1:10" ht="12.75">
      <c r="A471" s="72" t="s">
        <v>1528</v>
      </c>
      <c r="B471" s="79">
        <v>4665875</v>
      </c>
      <c r="C471" s="79">
        <v>3084218</v>
      </c>
      <c r="D471" s="79">
        <v>1996032</v>
      </c>
      <c r="E471" s="222">
        <v>42.77937150052241</v>
      </c>
      <c r="F471" s="223">
        <v>64.7176042679214</v>
      </c>
      <c r="G471" s="79">
        <v>526437</v>
      </c>
      <c r="H471" s="79">
        <v>678161</v>
      </c>
      <c r="I471" s="1"/>
      <c r="J471" s="1"/>
    </row>
    <row r="472" spans="1:10" ht="12.75">
      <c r="A472" s="72" t="s">
        <v>1530</v>
      </c>
      <c r="B472" s="79">
        <v>4665875</v>
      </c>
      <c r="C472" s="79">
        <v>3084218</v>
      </c>
      <c r="D472" s="79">
        <v>1996032</v>
      </c>
      <c r="E472" s="222">
        <v>42.77937150052241</v>
      </c>
      <c r="F472" s="223">
        <v>64.7176042679214</v>
      </c>
      <c r="G472" s="79">
        <v>526437</v>
      </c>
      <c r="H472" s="79">
        <v>678161</v>
      </c>
      <c r="I472" s="1"/>
      <c r="J472" s="1"/>
    </row>
    <row r="473" spans="1:10" ht="12.75" customHeight="1">
      <c r="A473" s="241" t="s">
        <v>1595</v>
      </c>
      <c r="B473" s="79"/>
      <c r="C473" s="79"/>
      <c r="D473" s="79"/>
      <c r="E473" s="216"/>
      <c r="F473" s="219"/>
      <c r="G473" s="79"/>
      <c r="H473" s="79"/>
      <c r="I473" s="1"/>
      <c r="J473" s="1"/>
    </row>
    <row r="474" spans="1:10" ht="12.75" customHeight="1">
      <c r="A474" s="218" t="s">
        <v>1512</v>
      </c>
      <c r="B474" s="75">
        <v>7677897</v>
      </c>
      <c r="C474" s="75">
        <v>4218056</v>
      </c>
      <c r="D474" s="75">
        <v>4218056</v>
      </c>
      <c r="E474" s="216">
        <v>54.93764763971176</v>
      </c>
      <c r="F474" s="219">
        <v>100</v>
      </c>
      <c r="G474" s="75">
        <v>652111</v>
      </c>
      <c r="H474" s="75">
        <v>652111</v>
      </c>
      <c r="I474" s="1"/>
      <c r="J474" s="1"/>
    </row>
    <row r="475" spans="1:10" ht="12.75" customHeight="1">
      <c r="A475" s="221" t="s">
        <v>1596</v>
      </c>
      <c r="B475" s="79">
        <v>7677897</v>
      </c>
      <c r="C475" s="79">
        <v>4218056</v>
      </c>
      <c r="D475" s="79">
        <v>4218056</v>
      </c>
      <c r="E475" s="222">
        <v>54.93764763971176</v>
      </c>
      <c r="F475" s="223">
        <v>100</v>
      </c>
      <c r="G475" s="79">
        <v>652111</v>
      </c>
      <c r="H475" s="79">
        <v>652111</v>
      </c>
      <c r="I475" s="1"/>
      <c r="J475" s="1"/>
    </row>
    <row r="476" spans="1:10" ht="12.75" customHeight="1">
      <c r="A476" s="73" t="s">
        <v>1546</v>
      </c>
      <c r="B476" s="75">
        <v>7677897</v>
      </c>
      <c r="C476" s="75">
        <v>4218056</v>
      </c>
      <c r="D476" s="75">
        <v>4103496</v>
      </c>
      <c r="E476" s="216">
        <v>53.44557240088008</v>
      </c>
      <c r="F476" s="219">
        <v>97.28405692100817</v>
      </c>
      <c r="G476" s="75">
        <v>652111</v>
      </c>
      <c r="H476" s="75">
        <v>652111</v>
      </c>
      <c r="I476" s="1"/>
      <c r="J476" s="1"/>
    </row>
    <row r="477" spans="1:10" ht="12.75" customHeight="1">
      <c r="A477" s="72" t="s">
        <v>1548</v>
      </c>
      <c r="B477" s="79">
        <v>7677897</v>
      </c>
      <c r="C477" s="79">
        <v>4218056</v>
      </c>
      <c r="D477" s="79">
        <v>4103496</v>
      </c>
      <c r="E477" s="222">
        <v>53.44557240088008</v>
      </c>
      <c r="F477" s="223">
        <v>97.28405692100817</v>
      </c>
      <c r="G477" s="79">
        <v>652111</v>
      </c>
      <c r="H477" s="79">
        <v>652111</v>
      </c>
      <c r="I477" s="1"/>
      <c r="J477" s="1"/>
    </row>
    <row r="478" spans="1:10" ht="13.5" customHeight="1">
      <c r="A478" s="72" t="s">
        <v>1552</v>
      </c>
      <c r="B478" s="79">
        <v>7677897</v>
      </c>
      <c r="C478" s="79">
        <v>4218056</v>
      </c>
      <c r="D478" s="79">
        <v>4103496</v>
      </c>
      <c r="E478" s="222">
        <v>53.44557240088008</v>
      </c>
      <c r="F478" s="223">
        <v>97.28405692100817</v>
      </c>
      <c r="G478" s="79">
        <v>652111</v>
      </c>
      <c r="H478" s="79">
        <v>652111</v>
      </c>
      <c r="I478" s="1"/>
      <c r="J478" s="1"/>
    </row>
    <row r="479" spans="1:10" ht="24" customHeight="1">
      <c r="A479" s="234" t="s">
        <v>1550</v>
      </c>
      <c r="B479" s="79">
        <v>250000</v>
      </c>
      <c r="C479" s="79">
        <v>124980</v>
      </c>
      <c r="D479" s="79">
        <v>124980</v>
      </c>
      <c r="E479" s="222">
        <v>49.992</v>
      </c>
      <c r="F479" s="223">
        <v>100</v>
      </c>
      <c r="G479" s="79">
        <v>20830</v>
      </c>
      <c r="H479" s="79">
        <v>20830</v>
      </c>
      <c r="I479" s="1"/>
      <c r="J479" s="1"/>
    </row>
    <row r="480" spans="1:8" ht="15" customHeight="1">
      <c r="A480" s="246"/>
      <c r="B480" s="247"/>
      <c r="C480" s="247"/>
      <c r="D480" s="248"/>
      <c r="E480" s="249"/>
      <c r="F480" s="250"/>
      <c r="G480" s="247"/>
      <c r="H480" s="247"/>
    </row>
    <row r="481" spans="1:8" ht="12.75" customHeight="1">
      <c r="A481" s="251" t="s">
        <v>1597</v>
      </c>
      <c r="B481" s="251"/>
      <c r="C481" s="251"/>
      <c r="D481" s="251"/>
      <c r="E481" s="251"/>
      <c r="F481" s="251"/>
      <c r="G481" s="251"/>
      <c r="H481" s="251"/>
    </row>
    <row r="482" spans="1:8" ht="17.25" customHeight="1">
      <c r="A482" s="252" t="s">
        <v>1598</v>
      </c>
      <c r="B482" s="253"/>
      <c r="C482" s="253"/>
      <c r="D482" s="253"/>
      <c r="E482" s="253"/>
      <c r="F482" s="253"/>
      <c r="G482" s="253"/>
      <c r="H482" s="253"/>
    </row>
    <row r="483" spans="1:8" ht="24.75" customHeight="1">
      <c r="A483" s="38" t="s">
        <v>1599</v>
      </c>
      <c r="B483" s="254"/>
      <c r="C483" s="254"/>
      <c r="D483" s="254"/>
      <c r="E483" s="255"/>
      <c r="F483" s="255"/>
      <c r="G483" s="256" t="s">
        <v>1225</v>
      </c>
      <c r="H483" s="254"/>
    </row>
    <row r="484" spans="1:8" ht="15" customHeight="1">
      <c r="A484" s="254"/>
      <c r="B484" s="254"/>
      <c r="C484" s="254"/>
      <c r="D484" s="254"/>
      <c r="E484" s="257"/>
      <c r="F484" s="257"/>
      <c r="G484" s="257"/>
      <c r="H484" s="254"/>
    </row>
    <row r="485" spans="1:8" ht="17.25" customHeight="1">
      <c r="A485" s="254"/>
      <c r="B485" s="254"/>
      <c r="C485" s="254"/>
      <c r="D485" s="254"/>
      <c r="E485" s="255"/>
      <c r="F485" s="255"/>
      <c r="G485" s="254"/>
      <c r="H485" s="254"/>
    </row>
    <row r="486" spans="1:8" ht="17.25" customHeight="1">
      <c r="A486" s="254" t="s">
        <v>1411</v>
      </c>
      <c r="B486" s="254"/>
      <c r="C486" s="254"/>
      <c r="D486" s="254"/>
      <c r="E486" s="255"/>
      <c r="F486" s="255"/>
      <c r="G486" s="254"/>
      <c r="H486" s="254"/>
    </row>
    <row r="487" spans="1:8" ht="17.25" customHeight="1">
      <c r="A487" s="254" t="s">
        <v>1227</v>
      </c>
      <c r="B487" s="254"/>
      <c r="C487" s="254"/>
      <c r="D487" s="254"/>
      <c r="E487" s="255"/>
      <c r="F487" s="255"/>
      <c r="G487" s="254"/>
      <c r="H487" s="254"/>
    </row>
  </sheetData>
  <mergeCells count="3">
    <mergeCell ref="A481:H481"/>
    <mergeCell ref="E484:G484"/>
    <mergeCell ref="A482:H482"/>
  </mergeCells>
  <printOptions/>
  <pageMargins left="0.9448818897637796" right="0.35433070866141736" top="0.5511811023622047" bottom="0.7480314960629921" header="0.5118110236220472" footer="0.5118110236220472"/>
  <pageSetup firstPageNumber="10" useFirstPageNumber="1" horizontalDpi="300" verticalDpi="300" orientation="portrait" paperSize="9" scale="77" r:id="rId1"/>
  <headerFooter alignWithMargins="0">
    <oddFooter>&amp;R&amp;P</oddFooter>
  </headerFooter>
  <rowBreaks count="8" manualBreakCount="8">
    <brk id="61" max="7" man="1"/>
    <brk id="112" max="7" man="1"/>
    <brk id="163" max="7" man="1"/>
    <brk id="217" max="7" man="1"/>
    <brk id="270" max="7" man="1"/>
    <brk id="325" max="7" man="1"/>
    <brk id="386" max="7" man="1"/>
    <brk id="44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C10" sqref="C10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2.00390625" style="0" customWidth="1"/>
    <col min="9" max="9" width="12.57421875" style="0" customWidth="1"/>
  </cols>
  <sheetData>
    <row r="1" spans="1:9" s="260" customFormat="1" ht="12.75">
      <c r="A1" s="258"/>
      <c r="B1" s="94"/>
      <c r="C1" s="94"/>
      <c r="D1" s="94"/>
      <c r="E1" s="94"/>
      <c r="F1" s="94"/>
      <c r="G1" s="94"/>
      <c r="H1" s="94"/>
      <c r="I1" s="259" t="s">
        <v>1600</v>
      </c>
    </row>
    <row r="2" spans="1:9" s="260" customFormat="1" ht="15.75">
      <c r="A2" s="258"/>
      <c r="B2" s="94"/>
      <c r="D2" s="261" t="s">
        <v>1601</v>
      </c>
      <c r="E2" s="94"/>
      <c r="F2" s="94"/>
      <c r="G2" s="94"/>
      <c r="H2" s="94"/>
      <c r="I2" s="94"/>
    </row>
    <row r="3" spans="1:9" ht="15.75">
      <c r="A3" s="258"/>
      <c r="B3" s="262"/>
      <c r="C3" s="262"/>
      <c r="D3" s="262"/>
      <c r="E3" s="262"/>
      <c r="F3" s="262"/>
      <c r="G3" s="262"/>
      <c r="H3" s="262"/>
      <c r="I3" s="262"/>
    </row>
    <row r="4" spans="1:9" s="264" customFormat="1" ht="15.75">
      <c r="A4" s="263"/>
      <c r="C4" s="265"/>
      <c r="D4" s="265" t="s">
        <v>1602</v>
      </c>
      <c r="E4" s="265"/>
      <c r="F4" s="265"/>
      <c r="G4" s="265"/>
      <c r="H4" s="265"/>
      <c r="I4" s="265"/>
    </row>
    <row r="5" spans="1:9" s="260" customFormat="1" ht="18" customHeight="1">
      <c r="A5" s="258"/>
      <c r="B5" s="146" t="s">
        <v>1603</v>
      </c>
      <c r="D5" s="261" t="s">
        <v>1604</v>
      </c>
      <c r="E5" s="146"/>
      <c r="F5" s="146"/>
      <c r="G5" s="146"/>
      <c r="H5" s="146"/>
      <c r="I5" s="94"/>
    </row>
    <row r="6" spans="1:9" ht="15.75">
      <c r="A6" s="258"/>
      <c r="B6" s="266"/>
      <c r="C6" s="94"/>
      <c r="D6" s="94"/>
      <c r="E6" s="94"/>
      <c r="F6" s="94"/>
      <c r="G6" s="94"/>
      <c r="H6" s="261"/>
      <c r="I6" s="94"/>
    </row>
    <row r="7" spans="1:9" s="260" customFormat="1" ht="12.75">
      <c r="A7" s="258"/>
      <c r="B7" s="94"/>
      <c r="C7" s="94"/>
      <c r="D7" s="94"/>
      <c r="E7" s="94"/>
      <c r="F7" s="94"/>
      <c r="G7" s="94"/>
      <c r="H7" s="94"/>
      <c r="I7" s="259" t="s">
        <v>1232</v>
      </c>
    </row>
    <row r="8" spans="1:9" s="260" customFormat="1" ht="89.25">
      <c r="A8" s="102" t="s">
        <v>1605</v>
      </c>
      <c r="B8" s="102" t="s">
        <v>1332</v>
      </c>
      <c r="C8" s="102" t="s">
        <v>1233</v>
      </c>
      <c r="D8" s="102" t="s">
        <v>1507</v>
      </c>
      <c r="E8" s="102" t="s">
        <v>1234</v>
      </c>
      <c r="F8" s="102" t="s">
        <v>1606</v>
      </c>
      <c r="G8" s="102" t="s">
        <v>1607</v>
      </c>
      <c r="H8" s="102" t="s">
        <v>1510</v>
      </c>
      <c r="I8" s="102" t="s">
        <v>1334</v>
      </c>
    </row>
    <row r="9" spans="1:9" s="260" customFormat="1" ht="12.75">
      <c r="A9" s="115">
        <v>1</v>
      </c>
      <c r="B9" s="102">
        <v>2</v>
      </c>
      <c r="C9" s="102">
        <v>3</v>
      </c>
      <c r="D9" s="102">
        <v>4</v>
      </c>
      <c r="E9" s="102">
        <v>5</v>
      </c>
      <c r="F9" s="102">
        <v>6</v>
      </c>
      <c r="G9" s="102">
        <v>7</v>
      </c>
      <c r="H9" s="102">
        <v>8</v>
      </c>
      <c r="I9" s="102">
        <v>9</v>
      </c>
    </row>
    <row r="10" spans="1:9" s="260" customFormat="1" ht="12.75">
      <c r="A10" s="115"/>
      <c r="B10" s="267" t="s">
        <v>1608</v>
      </c>
      <c r="C10" s="107">
        <v>1339227809</v>
      </c>
      <c r="D10" s="23" t="s">
        <v>1187</v>
      </c>
      <c r="E10" s="107">
        <v>605465223</v>
      </c>
      <c r="F10" s="268">
        <v>45.21002468221596</v>
      </c>
      <c r="G10" s="269" t="s">
        <v>1187</v>
      </c>
      <c r="H10" s="270" t="s">
        <v>1187</v>
      </c>
      <c r="I10" s="107">
        <v>97132020</v>
      </c>
    </row>
    <row r="11" spans="1:9" s="260" customFormat="1" ht="12.75" customHeight="1">
      <c r="A11" s="115"/>
      <c r="B11" s="271" t="s">
        <v>1609</v>
      </c>
      <c r="C11" s="107">
        <v>1524840068</v>
      </c>
      <c r="D11" s="107">
        <v>774519053</v>
      </c>
      <c r="E11" s="107">
        <v>735033609</v>
      </c>
      <c r="F11" s="268">
        <v>48.20398049771079</v>
      </c>
      <c r="G11" s="272">
        <v>94.90194026253349</v>
      </c>
      <c r="H11" s="107">
        <v>141207843</v>
      </c>
      <c r="I11" s="107">
        <v>129496854</v>
      </c>
    </row>
    <row r="12" spans="1:9" s="260" customFormat="1" ht="12.75" customHeight="1">
      <c r="A12" s="115"/>
      <c r="B12" s="271" t="s">
        <v>1610</v>
      </c>
      <c r="C12" s="114">
        <v>1296742916</v>
      </c>
      <c r="D12" s="114">
        <v>663646370</v>
      </c>
      <c r="E12" s="114">
        <v>663646370</v>
      </c>
      <c r="F12" s="272">
        <v>51.17794451093805</v>
      </c>
      <c r="G12" s="272">
        <v>100</v>
      </c>
      <c r="H12" s="114">
        <v>121973085</v>
      </c>
      <c r="I12" s="114">
        <v>121973085</v>
      </c>
    </row>
    <row r="13" spans="1:9" s="260" customFormat="1" ht="12" customHeight="1">
      <c r="A13" s="115"/>
      <c r="B13" s="271" t="s">
        <v>1611</v>
      </c>
      <c r="C13" s="114">
        <v>1144427</v>
      </c>
      <c r="D13" s="114">
        <v>1133427</v>
      </c>
      <c r="E13" s="114">
        <v>478857</v>
      </c>
      <c r="F13" s="272">
        <v>41.84251158003088</v>
      </c>
      <c r="G13" s="272">
        <v>42.248596513052895</v>
      </c>
      <c r="H13" s="114">
        <v>50000</v>
      </c>
      <c r="I13" s="114">
        <v>132146</v>
      </c>
    </row>
    <row r="14" spans="1:9" s="260" customFormat="1" ht="12.75" customHeight="1">
      <c r="A14" s="115"/>
      <c r="B14" s="271" t="s">
        <v>1612</v>
      </c>
      <c r="C14" s="114">
        <v>91886504</v>
      </c>
      <c r="D14" s="114">
        <v>47807793</v>
      </c>
      <c r="E14" s="114">
        <v>42825094</v>
      </c>
      <c r="F14" s="272">
        <v>46.60651144154968</v>
      </c>
      <c r="G14" s="272">
        <v>89.57764270774851</v>
      </c>
      <c r="H14" s="114">
        <v>8947593</v>
      </c>
      <c r="I14" s="114">
        <v>5359381</v>
      </c>
    </row>
    <row r="15" spans="1:9" s="260" customFormat="1" ht="12.75" customHeight="1">
      <c r="A15" s="115"/>
      <c r="B15" s="271" t="s">
        <v>1613</v>
      </c>
      <c r="C15" s="114">
        <v>135066221</v>
      </c>
      <c r="D15" s="114">
        <v>61931463</v>
      </c>
      <c r="E15" s="114">
        <v>28083288</v>
      </c>
      <c r="F15" s="272">
        <v>20.79223642453134</v>
      </c>
      <c r="G15" s="272">
        <v>45.34575261043002</v>
      </c>
      <c r="H15" s="114">
        <v>10237165</v>
      </c>
      <c r="I15" s="114">
        <v>2032242</v>
      </c>
    </row>
    <row r="16" spans="1:9" s="260" customFormat="1" ht="12.75" customHeight="1">
      <c r="A16" s="115"/>
      <c r="B16" s="267" t="s">
        <v>1614</v>
      </c>
      <c r="C16" s="107">
        <v>1514369319</v>
      </c>
      <c r="D16" s="107">
        <v>773509761</v>
      </c>
      <c r="E16" s="107">
        <v>656121460</v>
      </c>
      <c r="F16" s="268">
        <v>43.326383582128024</v>
      </c>
      <c r="G16" s="268">
        <v>84.82394057338858</v>
      </c>
      <c r="H16" s="107">
        <v>142686603</v>
      </c>
      <c r="I16" s="107">
        <v>131041631</v>
      </c>
    </row>
    <row r="17" spans="1:9" s="260" customFormat="1" ht="24.75" customHeight="1">
      <c r="A17" s="115"/>
      <c r="B17" s="136" t="s">
        <v>1615</v>
      </c>
      <c r="C17" s="107">
        <v>1349154700</v>
      </c>
      <c r="D17" s="107">
        <v>697299050</v>
      </c>
      <c r="E17" s="107">
        <v>615740907</v>
      </c>
      <c r="F17" s="268">
        <v>45.63901433986777</v>
      </c>
      <c r="G17" s="268">
        <v>88.3037065660709</v>
      </c>
      <c r="H17" s="107">
        <v>123523839</v>
      </c>
      <c r="I17" s="107">
        <v>121189370</v>
      </c>
    </row>
    <row r="18" spans="1:9" s="260" customFormat="1" ht="12.75" customHeight="1">
      <c r="A18" s="273">
        <v>1000</v>
      </c>
      <c r="B18" s="110" t="s">
        <v>1616</v>
      </c>
      <c r="C18" s="107">
        <v>575177730</v>
      </c>
      <c r="D18" s="107">
        <v>284735843</v>
      </c>
      <c r="E18" s="107">
        <v>256248028</v>
      </c>
      <c r="F18" s="268">
        <v>44.551103882273054</v>
      </c>
      <c r="G18" s="268">
        <v>89.9950021395796</v>
      </c>
      <c r="H18" s="107">
        <v>54780635</v>
      </c>
      <c r="I18" s="107">
        <v>48810995</v>
      </c>
    </row>
    <row r="19" spans="1:9" s="260" customFormat="1" ht="12.75" customHeight="1">
      <c r="A19" s="115">
        <v>1100</v>
      </c>
      <c r="B19" s="274" t="s">
        <v>1617</v>
      </c>
      <c r="C19" s="114">
        <v>257258740</v>
      </c>
      <c r="D19" s="114">
        <v>125134657</v>
      </c>
      <c r="E19" s="114">
        <v>121569902</v>
      </c>
      <c r="F19" s="272">
        <v>47.25588798265902</v>
      </c>
      <c r="G19" s="272">
        <v>97.15126481706822</v>
      </c>
      <c r="H19" s="114">
        <v>25292679</v>
      </c>
      <c r="I19" s="114">
        <v>25430702</v>
      </c>
    </row>
    <row r="20" spans="1:9" s="260" customFormat="1" ht="25.5" customHeight="1">
      <c r="A20" s="115">
        <v>1200</v>
      </c>
      <c r="B20" s="122" t="s">
        <v>1618</v>
      </c>
      <c r="C20" s="26" t="s">
        <v>1187</v>
      </c>
      <c r="D20" s="26" t="s">
        <v>1187</v>
      </c>
      <c r="E20" s="114">
        <v>27707745</v>
      </c>
      <c r="F20" s="26" t="s">
        <v>1187</v>
      </c>
      <c r="G20" s="26" t="s">
        <v>1187</v>
      </c>
      <c r="H20" s="26" t="s">
        <v>1187</v>
      </c>
      <c r="I20" s="114">
        <v>5529712</v>
      </c>
    </row>
    <row r="21" spans="1:9" s="260" customFormat="1" ht="51" customHeight="1">
      <c r="A21" s="275" t="s">
        <v>1619</v>
      </c>
      <c r="B21" s="276" t="s">
        <v>1620</v>
      </c>
      <c r="C21" s="26" t="s">
        <v>1187</v>
      </c>
      <c r="D21" s="26" t="s">
        <v>1187</v>
      </c>
      <c r="E21" s="114">
        <v>98058205</v>
      </c>
      <c r="F21" s="26" t="s">
        <v>1187</v>
      </c>
      <c r="G21" s="113" t="s">
        <v>1187</v>
      </c>
      <c r="H21" s="26" t="s">
        <v>1187</v>
      </c>
      <c r="I21" s="114">
        <v>16455034</v>
      </c>
    </row>
    <row r="22" spans="1:9" s="260" customFormat="1" ht="27.75" customHeight="1">
      <c r="A22" s="275" t="s">
        <v>1621</v>
      </c>
      <c r="B22" s="276" t="s">
        <v>1622</v>
      </c>
      <c r="C22" s="26" t="s">
        <v>1187</v>
      </c>
      <c r="D22" s="26" t="s">
        <v>1187</v>
      </c>
      <c r="E22" s="114">
        <v>5589290</v>
      </c>
      <c r="F22" s="26" t="s">
        <v>1187</v>
      </c>
      <c r="G22" s="113" t="s">
        <v>1187</v>
      </c>
      <c r="H22" s="26" t="s">
        <v>1187</v>
      </c>
      <c r="I22" s="114">
        <v>1100906</v>
      </c>
    </row>
    <row r="23" spans="1:9" s="260" customFormat="1" ht="12.75" customHeight="1">
      <c r="A23" s="275">
        <v>1800</v>
      </c>
      <c r="B23" s="122" t="s">
        <v>1623</v>
      </c>
      <c r="C23" s="26" t="s">
        <v>1187</v>
      </c>
      <c r="D23" s="26" t="s">
        <v>1187</v>
      </c>
      <c r="E23" s="114">
        <v>3322886</v>
      </c>
      <c r="F23" s="26" t="s">
        <v>1187</v>
      </c>
      <c r="G23" s="113" t="s">
        <v>1187</v>
      </c>
      <c r="H23" s="26" t="s">
        <v>1187</v>
      </c>
      <c r="I23" s="114">
        <v>294641</v>
      </c>
    </row>
    <row r="24" spans="1:9" s="260" customFormat="1" ht="27" customHeight="1">
      <c r="A24" s="277">
        <v>2000</v>
      </c>
      <c r="B24" s="278" t="s">
        <v>1624</v>
      </c>
      <c r="C24" s="107">
        <v>58599900</v>
      </c>
      <c r="D24" s="21">
        <v>31634099</v>
      </c>
      <c r="E24" s="107">
        <v>30148039</v>
      </c>
      <c r="F24" s="268">
        <v>51.447253322957884</v>
      </c>
      <c r="G24" s="268">
        <v>95.3023476344308</v>
      </c>
      <c r="H24" s="107">
        <v>362694</v>
      </c>
      <c r="I24" s="107">
        <v>92908</v>
      </c>
    </row>
    <row r="25" spans="1:9" s="260" customFormat="1" ht="12.75" customHeight="1">
      <c r="A25" s="115"/>
      <c r="B25" s="122" t="s">
        <v>1625</v>
      </c>
      <c r="C25" s="26" t="s">
        <v>1187</v>
      </c>
      <c r="D25" s="26" t="s">
        <v>1187</v>
      </c>
      <c r="E25" s="114">
        <v>15949583</v>
      </c>
      <c r="F25" s="26" t="s">
        <v>1187</v>
      </c>
      <c r="G25" s="26" t="s">
        <v>1187</v>
      </c>
      <c r="H25" s="26" t="s">
        <v>1187</v>
      </c>
      <c r="I25" s="114">
        <v>33127</v>
      </c>
    </row>
    <row r="26" spans="1:9" s="260" customFormat="1" ht="12.75" customHeight="1">
      <c r="A26" s="115"/>
      <c r="B26" s="122" t="s">
        <v>1626</v>
      </c>
      <c r="C26" s="26" t="s">
        <v>1187</v>
      </c>
      <c r="D26" s="26" t="s">
        <v>1187</v>
      </c>
      <c r="E26" s="114">
        <v>14198456</v>
      </c>
      <c r="F26" s="26" t="s">
        <v>1187</v>
      </c>
      <c r="G26" s="26" t="s">
        <v>1187</v>
      </c>
      <c r="H26" s="26" t="s">
        <v>1187</v>
      </c>
      <c r="I26" s="114">
        <v>59781</v>
      </c>
    </row>
    <row r="27" spans="1:9" s="260" customFormat="1" ht="12.75" customHeight="1">
      <c r="A27" s="273">
        <v>3000</v>
      </c>
      <c r="B27" s="279" t="s">
        <v>1627</v>
      </c>
      <c r="C27" s="21">
        <v>715377070</v>
      </c>
      <c r="D27" s="21">
        <v>380929108</v>
      </c>
      <c r="E27" s="107">
        <v>329344840</v>
      </c>
      <c r="F27" s="268">
        <v>46.037936329158555</v>
      </c>
      <c r="G27" s="268">
        <v>86.45830236737908</v>
      </c>
      <c r="H27" s="107">
        <v>68380510</v>
      </c>
      <c r="I27" s="107">
        <v>72285467</v>
      </c>
    </row>
    <row r="28" spans="1:9" s="260" customFormat="1" ht="12.75" customHeight="1">
      <c r="A28" s="115">
        <v>3100</v>
      </c>
      <c r="B28" s="280" t="s">
        <v>1628</v>
      </c>
      <c r="C28" s="26" t="s">
        <v>1187</v>
      </c>
      <c r="D28" s="26" t="s">
        <v>1187</v>
      </c>
      <c r="E28" s="114">
        <v>20885119</v>
      </c>
      <c r="F28" s="26" t="s">
        <v>1187</v>
      </c>
      <c r="G28" s="26" t="s">
        <v>1187</v>
      </c>
      <c r="H28" s="26" t="s">
        <v>1187</v>
      </c>
      <c r="I28" s="114">
        <v>1228252</v>
      </c>
    </row>
    <row r="29" spans="1:9" s="260" customFormat="1" ht="13.5" customHeight="1">
      <c r="A29" s="115">
        <v>3200</v>
      </c>
      <c r="B29" s="280" t="s">
        <v>1629</v>
      </c>
      <c r="C29" s="28">
        <v>168074060</v>
      </c>
      <c r="D29" s="26" t="s">
        <v>1187</v>
      </c>
      <c r="E29" s="114">
        <v>100454357</v>
      </c>
      <c r="F29" s="272">
        <v>59.767912430984296</v>
      </c>
      <c r="G29" s="26" t="s">
        <v>1187</v>
      </c>
      <c r="H29" s="26" t="s">
        <v>1187</v>
      </c>
      <c r="I29" s="114">
        <v>32639097</v>
      </c>
    </row>
    <row r="30" spans="1:9" s="260" customFormat="1" ht="21" customHeight="1" hidden="1">
      <c r="A30" s="281">
        <v>3250</v>
      </c>
      <c r="B30" s="282" t="s">
        <v>1630</v>
      </c>
      <c r="C30" s="283">
        <v>18203393</v>
      </c>
      <c r="D30" s="284" t="s">
        <v>1187</v>
      </c>
      <c r="E30" s="285">
        <v>9101694</v>
      </c>
      <c r="F30" s="284" t="s">
        <v>1187</v>
      </c>
      <c r="G30" s="284" t="s">
        <v>1187</v>
      </c>
      <c r="H30" s="284" t="s">
        <v>1187</v>
      </c>
      <c r="I30" s="121">
        <v>1516949</v>
      </c>
    </row>
    <row r="31" spans="1:9" s="260" customFormat="1" ht="27" customHeight="1" hidden="1">
      <c r="A31" s="281">
        <v>3280</v>
      </c>
      <c r="B31" s="282" t="s">
        <v>1631</v>
      </c>
      <c r="C31" s="284" t="s">
        <v>1187</v>
      </c>
      <c r="D31" s="284" t="s">
        <v>1187</v>
      </c>
      <c r="E31" s="285">
        <v>5062326</v>
      </c>
      <c r="F31" s="284" t="s">
        <v>1187</v>
      </c>
      <c r="G31" s="284" t="s">
        <v>1187</v>
      </c>
      <c r="H31" s="284" t="s">
        <v>1187</v>
      </c>
      <c r="I31" s="121">
        <v>843721</v>
      </c>
    </row>
    <row r="32" spans="1:9" s="260" customFormat="1" ht="14.25" customHeight="1" hidden="1">
      <c r="A32" s="281">
        <v>3281</v>
      </c>
      <c r="B32" s="286" t="s">
        <v>1663</v>
      </c>
      <c r="C32" s="283">
        <v>10124654</v>
      </c>
      <c r="D32" s="284" t="s">
        <v>1187</v>
      </c>
      <c r="E32" s="285">
        <v>3124094</v>
      </c>
      <c r="F32" s="284" t="s">
        <v>1187</v>
      </c>
      <c r="G32" s="284" t="s">
        <v>1187</v>
      </c>
      <c r="H32" s="284" t="s">
        <v>1187</v>
      </c>
      <c r="I32" s="121">
        <v>462923</v>
      </c>
    </row>
    <row r="33" spans="1:9" s="260" customFormat="1" ht="13.5" customHeight="1" hidden="1">
      <c r="A33" s="281">
        <v>3282</v>
      </c>
      <c r="B33" s="287" t="s">
        <v>1632</v>
      </c>
      <c r="C33" s="284" t="s">
        <v>1187</v>
      </c>
      <c r="D33" s="284" t="s">
        <v>1187</v>
      </c>
      <c r="E33" s="285">
        <v>1938232</v>
      </c>
      <c r="F33" s="284" t="s">
        <v>1187</v>
      </c>
      <c r="G33" s="284" t="s">
        <v>1187</v>
      </c>
      <c r="H33" s="284" t="s">
        <v>1187</v>
      </c>
      <c r="I33" s="121">
        <v>380798</v>
      </c>
    </row>
    <row r="34" spans="1:9" s="260" customFormat="1" ht="12.75" customHeight="1">
      <c r="A34" s="115">
        <v>3300</v>
      </c>
      <c r="B34" s="280" t="s">
        <v>1633</v>
      </c>
      <c r="C34" s="114">
        <v>9023035</v>
      </c>
      <c r="D34" s="26" t="s">
        <v>1187</v>
      </c>
      <c r="E34" s="114">
        <v>4525354</v>
      </c>
      <c r="F34" s="272">
        <v>50.15334640727871</v>
      </c>
      <c r="G34" s="113" t="s">
        <v>1187</v>
      </c>
      <c r="H34" s="26" t="s">
        <v>1187</v>
      </c>
      <c r="I34" s="114">
        <v>631281</v>
      </c>
    </row>
    <row r="35" spans="1:9" s="260" customFormat="1" ht="26.25" customHeight="1">
      <c r="A35" s="115">
        <v>3400</v>
      </c>
      <c r="B35" s="271" t="s">
        <v>1634</v>
      </c>
      <c r="C35" s="28">
        <v>272051269</v>
      </c>
      <c r="D35" s="28">
        <v>134692785</v>
      </c>
      <c r="E35" s="114">
        <v>129672660</v>
      </c>
      <c r="F35" s="272">
        <v>47.66478777204307</v>
      </c>
      <c r="G35" s="272">
        <v>96.27290726819555</v>
      </c>
      <c r="H35" s="114">
        <v>20861152</v>
      </c>
      <c r="I35" s="114">
        <v>21624425</v>
      </c>
    </row>
    <row r="36" spans="1:9" s="260" customFormat="1" ht="12.75" customHeight="1">
      <c r="A36" s="115"/>
      <c r="B36" s="288" t="s">
        <v>1635</v>
      </c>
      <c r="C36" s="121">
        <v>10079400</v>
      </c>
      <c r="D36" s="26" t="s">
        <v>1187</v>
      </c>
      <c r="E36" s="27">
        <v>6403256</v>
      </c>
      <c r="F36" s="272">
        <v>63.528146516657735</v>
      </c>
      <c r="G36" s="113" t="s">
        <v>1187</v>
      </c>
      <c r="H36" s="26" t="s">
        <v>1187</v>
      </c>
      <c r="I36" s="114">
        <v>1884354</v>
      </c>
    </row>
    <row r="37" spans="1:9" s="260" customFormat="1" ht="12.75" customHeight="1">
      <c r="A37" s="115">
        <v>3500</v>
      </c>
      <c r="B37" s="271" t="s">
        <v>1636</v>
      </c>
      <c r="C37" s="28">
        <v>97336010</v>
      </c>
      <c r="D37" s="28">
        <v>48783740</v>
      </c>
      <c r="E37" s="28">
        <v>46945763</v>
      </c>
      <c r="F37" s="272">
        <v>48.230621945567734</v>
      </c>
      <c r="G37" s="272">
        <v>96.23239833600293</v>
      </c>
      <c r="H37" s="114">
        <v>8420929</v>
      </c>
      <c r="I37" s="114">
        <v>8567739</v>
      </c>
    </row>
    <row r="38" spans="1:9" s="260" customFormat="1" ht="12.75" customHeight="1">
      <c r="A38" s="115"/>
      <c r="B38" s="288" t="s">
        <v>1637</v>
      </c>
      <c r="C38" s="26" t="s">
        <v>1187</v>
      </c>
      <c r="D38" s="26" t="s">
        <v>1187</v>
      </c>
      <c r="E38" s="121">
        <v>2006035</v>
      </c>
      <c r="F38" s="26" t="s">
        <v>1187</v>
      </c>
      <c r="G38" s="26" t="s">
        <v>1187</v>
      </c>
      <c r="H38" s="26" t="s">
        <v>1187</v>
      </c>
      <c r="I38" s="121">
        <v>347957</v>
      </c>
    </row>
    <row r="39" spans="1:9" s="260" customFormat="1" ht="12.75" customHeight="1">
      <c r="A39" s="115"/>
      <c r="B39" s="288" t="s">
        <v>1638</v>
      </c>
      <c r="C39" s="26" t="s">
        <v>1187</v>
      </c>
      <c r="D39" s="26" t="s">
        <v>1187</v>
      </c>
      <c r="E39" s="121">
        <v>33820211</v>
      </c>
      <c r="F39" s="26" t="s">
        <v>1187</v>
      </c>
      <c r="G39" s="26" t="s">
        <v>1187</v>
      </c>
      <c r="H39" s="26" t="s">
        <v>1187</v>
      </c>
      <c r="I39" s="121">
        <v>6956918</v>
      </c>
    </row>
    <row r="40" spans="1:9" s="260" customFormat="1" ht="12.75" customHeight="1">
      <c r="A40" s="115"/>
      <c r="B40" s="288" t="s">
        <v>1639</v>
      </c>
      <c r="C40" s="26" t="s">
        <v>1187</v>
      </c>
      <c r="D40" s="26" t="s">
        <v>1187</v>
      </c>
      <c r="E40" s="121">
        <v>4016450</v>
      </c>
      <c r="F40" s="26" t="s">
        <v>1187</v>
      </c>
      <c r="G40" s="26" t="s">
        <v>1187</v>
      </c>
      <c r="H40" s="26" t="s">
        <v>1187</v>
      </c>
      <c r="I40" s="121">
        <v>942733</v>
      </c>
    </row>
    <row r="41" spans="1:9" s="260" customFormat="1" ht="12.75" customHeight="1">
      <c r="A41" s="115"/>
      <c r="B41" s="288" t="s">
        <v>1640</v>
      </c>
      <c r="C41" s="26" t="s">
        <v>1187</v>
      </c>
      <c r="D41" s="26" t="s">
        <v>1187</v>
      </c>
      <c r="E41" s="121">
        <v>7103067</v>
      </c>
      <c r="F41" s="26" t="s">
        <v>1187</v>
      </c>
      <c r="G41" s="26" t="s">
        <v>1187</v>
      </c>
      <c r="H41" s="26" t="s">
        <v>1187</v>
      </c>
      <c r="I41" s="121">
        <v>320131</v>
      </c>
    </row>
    <row r="42" spans="1:9" s="260" customFormat="1" ht="12.75" customHeight="1">
      <c r="A42" s="289">
        <v>3600</v>
      </c>
      <c r="B42" s="271" t="s">
        <v>1641</v>
      </c>
      <c r="C42" s="114">
        <v>8881952</v>
      </c>
      <c r="D42" s="114">
        <v>5824738</v>
      </c>
      <c r="E42" s="114">
        <v>1580756</v>
      </c>
      <c r="F42" s="272">
        <v>17.797394086344983</v>
      </c>
      <c r="G42" s="272">
        <v>27.13866271753339</v>
      </c>
      <c r="H42" s="114">
        <v>584753</v>
      </c>
      <c r="I42" s="114">
        <v>202546</v>
      </c>
    </row>
    <row r="43" spans="1:9" s="260" customFormat="1" ht="25.5" customHeight="1">
      <c r="A43" s="290">
        <v>3700</v>
      </c>
      <c r="B43" s="271" t="s">
        <v>1642</v>
      </c>
      <c r="C43" s="114">
        <v>14559150</v>
      </c>
      <c r="D43" s="26" t="s">
        <v>1187</v>
      </c>
      <c r="E43" s="114">
        <v>7003846</v>
      </c>
      <c r="F43" s="272">
        <v>48.10614630661817</v>
      </c>
      <c r="G43" s="113" t="s">
        <v>1187</v>
      </c>
      <c r="H43" s="26" t="s">
        <v>1187</v>
      </c>
      <c r="I43" s="114">
        <v>1200967</v>
      </c>
    </row>
    <row r="44" spans="1:9" s="260" customFormat="1" ht="38.25" customHeight="1">
      <c r="A44" s="291">
        <v>3720</v>
      </c>
      <c r="B44" s="288" t="s">
        <v>1643</v>
      </c>
      <c r="C44" s="121">
        <v>14559150</v>
      </c>
      <c r="D44" s="26" t="s">
        <v>1187</v>
      </c>
      <c r="E44" s="121">
        <v>7003846</v>
      </c>
      <c r="F44" s="272">
        <v>48.10614630661817</v>
      </c>
      <c r="G44" s="26" t="s">
        <v>1187</v>
      </c>
      <c r="H44" s="26" t="s">
        <v>1187</v>
      </c>
      <c r="I44" s="121">
        <v>1200967</v>
      </c>
    </row>
    <row r="45" spans="1:9" s="260" customFormat="1" ht="12.75" customHeight="1">
      <c r="A45" s="115">
        <v>3900</v>
      </c>
      <c r="B45" s="271" t="s">
        <v>1644</v>
      </c>
      <c r="C45" s="26" t="s">
        <v>1187</v>
      </c>
      <c r="D45" s="26" t="s">
        <v>1187</v>
      </c>
      <c r="E45" s="114">
        <v>18276985</v>
      </c>
      <c r="F45" s="26" t="s">
        <v>1187</v>
      </c>
      <c r="G45" s="26" t="s">
        <v>1187</v>
      </c>
      <c r="H45" s="26" t="s">
        <v>1187</v>
      </c>
      <c r="I45" s="114">
        <v>6191160</v>
      </c>
    </row>
    <row r="46" spans="1:9" s="260" customFormat="1" ht="39" customHeight="1">
      <c r="A46" s="291">
        <v>3921</v>
      </c>
      <c r="B46" s="288" t="s">
        <v>1645</v>
      </c>
      <c r="C46" s="26" t="s">
        <v>1187</v>
      </c>
      <c r="D46" s="26" t="s">
        <v>1187</v>
      </c>
      <c r="E46" s="121">
        <v>7675506</v>
      </c>
      <c r="F46" s="26" t="s">
        <v>1187</v>
      </c>
      <c r="G46" s="26" t="s">
        <v>1187</v>
      </c>
      <c r="H46" s="26" t="s">
        <v>1187</v>
      </c>
      <c r="I46" s="121">
        <v>1005927</v>
      </c>
    </row>
    <row r="47" spans="1:9" s="260" customFormat="1" ht="51.75" customHeight="1">
      <c r="A47" s="291">
        <v>3930</v>
      </c>
      <c r="B47" s="288" t="s">
        <v>1646</v>
      </c>
      <c r="C47" s="26" t="s">
        <v>1187</v>
      </c>
      <c r="D47" s="26" t="s">
        <v>1187</v>
      </c>
      <c r="E47" s="121">
        <v>0</v>
      </c>
      <c r="F47" s="26" t="s">
        <v>1187</v>
      </c>
      <c r="G47" s="26" t="s">
        <v>1187</v>
      </c>
      <c r="H47" s="26" t="s">
        <v>1187</v>
      </c>
      <c r="I47" s="114">
        <v>0</v>
      </c>
    </row>
    <row r="48" spans="1:9" s="260" customFormat="1" ht="12.75" customHeight="1">
      <c r="A48" s="115"/>
      <c r="B48" s="292" t="s">
        <v>1647</v>
      </c>
      <c r="C48" s="107">
        <v>165214619</v>
      </c>
      <c r="D48" s="107">
        <v>76210711</v>
      </c>
      <c r="E48" s="107">
        <v>40380553</v>
      </c>
      <c r="F48" s="268">
        <v>24.44127114441368</v>
      </c>
      <c r="G48" s="268">
        <v>52.985403849597986</v>
      </c>
      <c r="H48" s="107">
        <v>19162764</v>
      </c>
      <c r="I48" s="107">
        <v>9852261</v>
      </c>
    </row>
    <row r="49" spans="1:9" s="260" customFormat="1" ht="12.75" customHeight="1">
      <c r="A49" s="293" t="s">
        <v>1648</v>
      </c>
      <c r="B49" s="294" t="s">
        <v>1649</v>
      </c>
      <c r="C49" s="114">
        <v>70904429</v>
      </c>
      <c r="D49" s="28">
        <v>31397608</v>
      </c>
      <c r="E49" s="114">
        <v>19397829</v>
      </c>
      <c r="F49" s="272">
        <v>27.357711321531124</v>
      </c>
      <c r="G49" s="272">
        <v>61.78123186963796</v>
      </c>
      <c r="H49" s="114">
        <v>6856194</v>
      </c>
      <c r="I49" s="114">
        <v>5129601</v>
      </c>
    </row>
    <row r="50" spans="1:9" s="260" customFormat="1" ht="12" customHeight="1">
      <c r="A50" s="115">
        <v>7000</v>
      </c>
      <c r="B50" s="271" t="s">
        <v>1650</v>
      </c>
      <c r="C50" s="114">
        <v>94310190</v>
      </c>
      <c r="D50" s="28">
        <v>44813103</v>
      </c>
      <c r="E50" s="114">
        <v>20982724</v>
      </c>
      <c r="F50" s="272">
        <v>22.24862870067381</v>
      </c>
      <c r="G50" s="272">
        <v>46.82274289285435</v>
      </c>
      <c r="H50" s="114">
        <v>12306570</v>
      </c>
      <c r="I50" s="114">
        <v>4722660</v>
      </c>
    </row>
    <row r="51" spans="1:9" s="260" customFormat="1" ht="36.75" customHeight="1">
      <c r="A51" s="295">
        <v>7730</v>
      </c>
      <c r="B51" s="296" t="s">
        <v>1651</v>
      </c>
      <c r="C51" s="27">
        <v>4822075</v>
      </c>
      <c r="D51" s="26" t="s">
        <v>1187</v>
      </c>
      <c r="E51" s="121">
        <v>1996032</v>
      </c>
      <c r="F51" s="297">
        <v>41.393632409284386</v>
      </c>
      <c r="G51" s="26" t="s">
        <v>1187</v>
      </c>
      <c r="H51" s="26" t="s">
        <v>1187</v>
      </c>
      <c r="I51" s="121">
        <v>678161</v>
      </c>
    </row>
    <row r="52" spans="1:9" s="260" customFormat="1" ht="30" customHeight="1">
      <c r="A52" s="273">
        <v>8000</v>
      </c>
      <c r="B52" s="267" t="s">
        <v>1652</v>
      </c>
      <c r="C52" s="21">
        <v>-12894882</v>
      </c>
      <c r="D52" s="23" t="s">
        <v>1187</v>
      </c>
      <c r="E52" s="21">
        <v>-9690991</v>
      </c>
      <c r="F52" s="297">
        <v>75.15377806481672</v>
      </c>
      <c r="G52" s="23" t="s">
        <v>1187</v>
      </c>
      <c r="H52" s="23" t="s">
        <v>1187</v>
      </c>
      <c r="I52" s="21">
        <v>524297</v>
      </c>
    </row>
    <row r="53" spans="1:9" s="260" customFormat="1" ht="12.75" customHeight="1">
      <c r="A53" s="115">
        <v>8100</v>
      </c>
      <c r="B53" s="280" t="s">
        <v>1653</v>
      </c>
      <c r="C53" s="114">
        <v>39867747</v>
      </c>
      <c r="D53" s="26" t="s">
        <v>1187</v>
      </c>
      <c r="E53" s="114">
        <v>8468509</v>
      </c>
      <c r="F53" s="272">
        <v>21.241503815101463</v>
      </c>
      <c r="G53" s="26" t="s">
        <v>1187</v>
      </c>
      <c r="H53" s="26" t="s">
        <v>1187</v>
      </c>
      <c r="I53" s="114">
        <v>1703634</v>
      </c>
    </row>
    <row r="54" spans="1:9" s="260" customFormat="1" ht="12.75" customHeight="1">
      <c r="A54" s="115">
        <v>8200</v>
      </c>
      <c r="B54" s="298" t="s">
        <v>1654</v>
      </c>
      <c r="C54" s="114">
        <v>52762629</v>
      </c>
      <c r="D54" s="26" t="s">
        <v>1187</v>
      </c>
      <c r="E54" s="114">
        <v>18159500</v>
      </c>
      <c r="F54" s="272">
        <v>34.41735247877811</v>
      </c>
      <c r="G54" s="26" t="s">
        <v>1187</v>
      </c>
      <c r="H54" s="26" t="s">
        <v>1187</v>
      </c>
      <c r="I54" s="114">
        <v>1179337</v>
      </c>
    </row>
    <row r="55" spans="1:9" s="260" customFormat="1" ht="12.75" customHeight="1">
      <c r="A55" s="295"/>
      <c r="B55" s="279" t="s">
        <v>1655</v>
      </c>
      <c r="C55" s="107">
        <v>-162246628</v>
      </c>
      <c r="D55" s="23" t="s">
        <v>1187</v>
      </c>
      <c r="E55" s="107">
        <v>-40965246</v>
      </c>
      <c r="F55" s="108" t="s">
        <v>1187</v>
      </c>
      <c r="G55" s="108" t="s">
        <v>1187</v>
      </c>
      <c r="H55" s="23" t="s">
        <v>1187</v>
      </c>
      <c r="I55" s="107">
        <v>-34433908</v>
      </c>
    </row>
    <row r="56" spans="1:9" s="260" customFormat="1" ht="12.75" customHeight="1">
      <c r="A56" s="115"/>
      <c r="B56" s="118" t="s">
        <v>1656</v>
      </c>
      <c r="C56" s="107">
        <v>162246628</v>
      </c>
      <c r="D56" s="23" t="s">
        <v>1187</v>
      </c>
      <c r="E56" s="107">
        <v>40965246</v>
      </c>
      <c r="F56" s="23" t="s">
        <v>1187</v>
      </c>
      <c r="G56" s="23" t="s">
        <v>1187</v>
      </c>
      <c r="H56" s="23" t="s">
        <v>1187</v>
      </c>
      <c r="I56" s="107">
        <v>34433908</v>
      </c>
    </row>
    <row r="57" spans="1:9" s="300" customFormat="1" ht="25.5" customHeight="1" hidden="1">
      <c r="A57" s="299" t="s">
        <v>1657</v>
      </c>
      <c r="B57" s="237" t="s">
        <v>1535</v>
      </c>
      <c r="C57" s="238">
        <v>0</v>
      </c>
      <c r="D57" s="239" t="s">
        <v>1187</v>
      </c>
      <c r="E57" s="238">
        <v>360903</v>
      </c>
      <c r="F57" s="239" t="s">
        <v>1187</v>
      </c>
      <c r="G57" s="239" t="s">
        <v>1187</v>
      </c>
      <c r="H57" s="239" t="s">
        <v>1187</v>
      </c>
      <c r="I57" s="238">
        <v>360903</v>
      </c>
    </row>
    <row r="58" spans="1:9" s="260" customFormat="1" ht="12.75" customHeight="1">
      <c r="A58" s="115"/>
      <c r="B58" s="120" t="s">
        <v>1658</v>
      </c>
      <c r="C58" s="114">
        <v>173988701</v>
      </c>
      <c r="D58" s="26" t="s">
        <v>1187</v>
      </c>
      <c r="E58" s="114">
        <v>42249299</v>
      </c>
      <c r="F58" s="301" t="s">
        <v>1187</v>
      </c>
      <c r="G58" s="301" t="s">
        <v>1187</v>
      </c>
      <c r="H58" s="301" t="s">
        <v>1187</v>
      </c>
      <c r="I58" s="114">
        <v>32700189</v>
      </c>
    </row>
    <row r="59" spans="1:9" s="260" customFormat="1" ht="39.75" customHeight="1">
      <c r="A59" s="115"/>
      <c r="B59" s="122" t="s">
        <v>1659</v>
      </c>
      <c r="C59" s="114">
        <v>-2439548</v>
      </c>
      <c r="D59" s="28">
        <v>-2788109</v>
      </c>
      <c r="E59" s="28">
        <v>-2788109</v>
      </c>
      <c r="F59" s="301" t="s">
        <v>1187</v>
      </c>
      <c r="G59" s="301" t="s">
        <v>1187</v>
      </c>
      <c r="H59" s="114">
        <v>-19284</v>
      </c>
      <c r="I59" s="114">
        <v>-19284</v>
      </c>
    </row>
    <row r="60" spans="1:9" s="260" customFormat="1" ht="39" customHeight="1">
      <c r="A60" s="115"/>
      <c r="B60" s="122" t="s">
        <v>1660</v>
      </c>
      <c r="C60" s="114">
        <v>-9302525</v>
      </c>
      <c r="D60" s="302">
        <v>1143153</v>
      </c>
      <c r="E60" s="302">
        <v>1143153</v>
      </c>
      <c r="F60" s="301" t="s">
        <v>1187</v>
      </c>
      <c r="G60" s="301" t="s">
        <v>1187</v>
      </c>
      <c r="H60" s="114">
        <v>1392100</v>
      </c>
      <c r="I60" s="114">
        <v>1392100</v>
      </c>
    </row>
    <row r="61" spans="1:9" s="260" customFormat="1" ht="12.75" customHeight="1">
      <c r="A61" s="303"/>
      <c r="B61" s="304"/>
      <c r="C61" s="305"/>
      <c r="D61" s="306"/>
      <c r="E61" s="305"/>
      <c r="F61" s="307"/>
      <c r="G61" s="307"/>
      <c r="H61" s="305"/>
      <c r="I61" s="305"/>
    </row>
    <row r="62" spans="1:9" s="260" customFormat="1" ht="12.75">
      <c r="A62" s="308"/>
      <c r="B62" s="44" t="s">
        <v>1661</v>
      </c>
      <c r="C62" s="309"/>
      <c r="D62" s="310"/>
      <c r="E62" s="309"/>
      <c r="F62" s="311"/>
      <c r="G62" s="311"/>
      <c r="H62" s="309"/>
      <c r="I62" s="309"/>
    </row>
    <row r="63" spans="1:9" s="260" customFormat="1" ht="26.25" customHeight="1">
      <c r="A63" s="258"/>
      <c r="B63" s="252" t="s">
        <v>1598</v>
      </c>
      <c r="C63" s="253"/>
      <c r="D63" s="253"/>
      <c r="E63" s="253"/>
      <c r="F63" s="253"/>
      <c r="G63" s="253"/>
      <c r="H63" s="253"/>
      <c r="I63" s="253"/>
    </row>
    <row r="64" spans="1:9" s="260" customFormat="1" ht="12.75">
      <c r="A64" s="258"/>
      <c r="B64" s="44"/>
      <c r="C64" s="94"/>
      <c r="D64" s="94"/>
      <c r="E64" s="94"/>
      <c r="F64" s="94"/>
      <c r="G64" s="94"/>
      <c r="H64" s="94"/>
      <c r="I64" s="94"/>
    </row>
    <row r="65" spans="1:9" s="260" customFormat="1" ht="12.75">
      <c r="A65" s="258"/>
      <c r="B65" s="44"/>
      <c r="C65" s="94"/>
      <c r="D65" s="94"/>
      <c r="E65" s="94"/>
      <c r="F65" s="94"/>
      <c r="G65" s="94"/>
      <c r="H65" s="94"/>
      <c r="I65" s="94"/>
    </row>
    <row r="66" spans="1:9" s="260" customFormat="1" ht="12.75">
      <c r="A66" s="258"/>
      <c r="B66" s="94"/>
      <c r="C66" s="94"/>
      <c r="D66" s="94"/>
      <c r="E66" s="94"/>
      <c r="F66" s="94"/>
      <c r="G66" s="94"/>
      <c r="H66" s="94"/>
      <c r="I66" s="94"/>
    </row>
    <row r="67" spans="1:9" s="260" customFormat="1" ht="12.75">
      <c r="A67" s="258"/>
      <c r="B67" s="94"/>
      <c r="C67" s="94"/>
      <c r="D67" s="94"/>
      <c r="E67" s="94"/>
      <c r="F67" s="94"/>
      <c r="G67" s="94"/>
      <c r="H67" s="94"/>
      <c r="I67" s="94"/>
    </row>
    <row r="68" spans="1:9" s="260" customFormat="1" ht="12.75">
      <c r="A68" s="145" t="s">
        <v>1662</v>
      </c>
      <c r="C68" s="94"/>
      <c r="D68" s="146"/>
      <c r="E68" s="146"/>
      <c r="F68" s="94"/>
      <c r="G68" s="94"/>
      <c r="H68" s="94" t="s">
        <v>1225</v>
      </c>
      <c r="I68" s="94"/>
    </row>
    <row r="69" spans="1:8" s="260" customFormat="1" ht="12.75">
      <c r="A69" s="94"/>
      <c r="C69" s="146"/>
      <c r="D69" s="146"/>
      <c r="E69" s="146"/>
      <c r="F69" s="94"/>
      <c r="H69" s="94"/>
    </row>
    <row r="70" spans="1:9" ht="15.75">
      <c r="A70" s="258"/>
      <c r="B70" s="312"/>
      <c r="C70" s="146"/>
      <c r="D70" s="146"/>
      <c r="E70" s="94"/>
      <c r="F70" s="261"/>
      <c r="G70" s="94"/>
      <c r="H70" s="94"/>
      <c r="I70" s="94"/>
    </row>
    <row r="71" spans="1:9" ht="12.75">
      <c r="A71" s="258"/>
      <c r="B71" s="312"/>
      <c r="C71" s="94"/>
      <c r="D71" s="94"/>
      <c r="E71" s="94"/>
      <c r="F71" s="94"/>
      <c r="G71" s="94"/>
      <c r="H71" s="94"/>
      <c r="I71" s="94"/>
    </row>
    <row r="72" spans="1:9" ht="12.75">
      <c r="A72" s="258"/>
      <c r="B72" s="145"/>
      <c r="C72" s="94"/>
      <c r="D72" s="94"/>
      <c r="E72" s="94"/>
      <c r="F72" s="94"/>
      <c r="G72" s="94"/>
      <c r="H72" s="94"/>
      <c r="I72" s="94"/>
    </row>
    <row r="73" spans="1:9" ht="15.75">
      <c r="A73" s="145" t="s">
        <v>1411</v>
      </c>
      <c r="C73" s="261"/>
      <c r="D73" s="261"/>
      <c r="E73" s="146"/>
      <c r="F73" s="262"/>
      <c r="G73" s="262"/>
      <c r="H73" s="313"/>
      <c r="I73" s="314"/>
    </row>
    <row r="74" spans="1:9" ht="12.75">
      <c r="A74" s="94" t="s">
        <v>1227</v>
      </c>
      <c r="C74" s="315"/>
      <c r="D74" s="316"/>
      <c r="E74" s="315"/>
      <c r="F74" s="314"/>
      <c r="G74" s="313"/>
      <c r="H74" s="313"/>
      <c r="I74" s="314"/>
    </row>
  </sheetData>
  <mergeCells count="1">
    <mergeCell ref="B63:I63"/>
  </mergeCells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4" r:id="rId1"/>
  <headerFooter alignWithMargins="0">
    <oddFooter>&amp;R&amp;P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4"/>
      <c r="C1" s="94"/>
      <c r="D1" s="94"/>
      <c r="E1" s="94"/>
      <c r="F1" s="259" t="s">
        <v>1664</v>
      </c>
    </row>
    <row r="2" spans="2:6" ht="15.75">
      <c r="B2" s="264"/>
      <c r="C2" s="261" t="s">
        <v>1175</v>
      </c>
      <c r="D2" s="261"/>
      <c r="E2" s="261"/>
      <c r="F2" s="262"/>
    </row>
    <row r="3" spans="2:6" ht="12.75">
      <c r="B3" s="94"/>
      <c r="C3" s="94"/>
      <c r="D3" s="94"/>
      <c r="E3" s="94"/>
      <c r="F3" s="94"/>
    </row>
    <row r="4" spans="1:6" ht="15.75">
      <c r="A4" s="100" t="s">
        <v>1665</v>
      </c>
      <c r="B4" s="100"/>
      <c r="C4" s="100"/>
      <c r="D4" s="100"/>
      <c r="E4" s="100"/>
      <c r="F4" s="100"/>
    </row>
    <row r="5" spans="1:6" s="260" customFormat="1" ht="15.75">
      <c r="A5" s="99" t="s">
        <v>1604</v>
      </c>
      <c r="B5" s="99"/>
      <c r="C5" s="99"/>
      <c r="D5" s="99"/>
      <c r="E5" s="99"/>
      <c r="F5" s="99"/>
    </row>
    <row r="6" spans="2:6" ht="12.75">
      <c r="B6" s="94"/>
      <c r="C6" s="94"/>
      <c r="D6" s="94"/>
      <c r="E6" s="94"/>
      <c r="F6" s="94"/>
    </row>
    <row r="7" spans="2:6" ht="12.75">
      <c r="B7" s="94"/>
      <c r="C7" s="94"/>
      <c r="D7" s="94"/>
      <c r="E7" s="94"/>
      <c r="F7" s="259" t="s">
        <v>1666</v>
      </c>
    </row>
    <row r="8" spans="1:6" s="260" customFormat="1" ht="51">
      <c r="A8" s="102" t="s">
        <v>1331</v>
      </c>
      <c r="B8" s="317" t="s">
        <v>1180</v>
      </c>
      <c r="C8" s="102" t="s">
        <v>1233</v>
      </c>
      <c r="D8" s="102" t="s">
        <v>1234</v>
      </c>
      <c r="E8" s="102" t="s">
        <v>1418</v>
      </c>
      <c r="F8" s="102" t="s">
        <v>1334</v>
      </c>
    </row>
    <row r="9" spans="1:6" s="260" customFormat="1" ht="12.75">
      <c r="A9" s="317">
        <v>1</v>
      </c>
      <c r="B9" s="317">
        <v>2</v>
      </c>
      <c r="C9" s="102">
        <v>3</v>
      </c>
      <c r="D9" s="102">
        <v>4</v>
      </c>
      <c r="E9" s="102">
        <v>5</v>
      </c>
      <c r="F9" s="102">
        <v>6</v>
      </c>
    </row>
    <row r="10" spans="1:6" s="260" customFormat="1" ht="15" customHeight="1">
      <c r="A10" s="318"/>
      <c r="B10" s="110" t="s">
        <v>1575</v>
      </c>
      <c r="C10" s="107">
        <v>1501474437</v>
      </c>
      <c r="D10" s="107">
        <v>646430469</v>
      </c>
      <c r="E10" s="319">
        <v>43.05304526473267</v>
      </c>
      <c r="F10" s="107">
        <v>131565928</v>
      </c>
    </row>
    <row r="11" spans="1:6" s="260" customFormat="1" ht="15" customHeight="1">
      <c r="A11" s="320" t="s">
        <v>1667</v>
      </c>
      <c r="B11" s="274" t="s">
        <v>1668</v>
      </c>
      <c r="C11" s="114">
        <v>172955539</v>
      </c>
      <c r="D11" s="114">
        <v>55177545</v>
      </c>
      <c r="E11" s="321">
        <v>31.90273368463788</v>
      </c>
      <c r="F11" s="114">
        <v>10640132</v>
      </c>
    </row>
    <row r="12" spans="1:6" s="260" customFormat="1" ht="13.5" customHeight="1">
      <c r="A12" s="320" t="s">
        <v>1669</v>
      </c>
      <c r="B12" s="115" t="s">
        <v>1670</v>
      </c>
      <c r="C12" s="114">
        <v>90220163</v>
      </c>
      <c r="D12" s="114">
        <v>34970596</v>
      </c>
      <c r="E12" s="321">
        <v>38.76139749381743</v>
      </c>
      <c r="F12" s="114">
        <v>7483672</v>
      </c>
    </row>
    <row r="13" spans="1:6" s="260" customFormat="1" ht="24.75" customHeight="1">
      <c r="A13" s="320" t="s">
        <v>1671</v>
      </c>
      <c r="B13" s="122" t="s">
        <v>1672</v>
      </c>
      <c r="C13" s="114">
        <v>155150187</v>
      </c>
      <c r="D13" s="114">
        <v>71158642</v>
      </c>
      <c r="E13" s="321">
        <v>45.86436109161763</v>
      </c>
      <c r="F13" s="114">
        <v>13229143</v>
      </c>
    </row>
    <row r="14" spans="1:6" s="260" customFormat="1" ht="15" customHeight="1">
      <c r="A14" s="320" t="s">
        <v>1673</v>
      </c>
      <c r="B14" s="115" t="s">
        <v>1674</v>
      </c>
      <c r="C14" s="114">
        <v>127667218</v>
      </c>
      <c r="D14" s="114">
        <v>62101887</v>
      </c>
      <c r="E14" s="321">
        <v>48.64356564893582</v>
      </c>
      <c r="F14" s="114">
        <v>13313991</v>
      </c>
    </row>
    <row r="15" spans="1:6" s="260" customFormat="1" ht="15" customHeight="1">
      <c r="A15" s="320" t="s">
        <v>1675</v>
      </c>
      <c r="B15" s="115" t="s">
        <v>1676</v>
      </c>
      <c r="C15" s="114">
        <v>231499412</v>
      </c>
      <c r="D15" s="114">
        <v>108101476</v>
      </c>
      <c r="E15" s="321">
        <v>46.69622055022757</v>
      </c>
      <c r="F15" s="114">
        <v>16265844</v>
      </c>
    </row>
    <row r="16" spans="1:6" s="260" customFormat="1" ht="29.25" customHeight="1">
      <c r="A16" s="320" t="s">
        <v>1677</v>
      </c>
      <c r="B16" s="122" t="s">
        <v>1678</v>
      </c>
      <c r="C16" s="114">
        <v>112939028</v>
      </c>
      <c r="D16" s="114">
        <v>53722374</v>
      </c>
      <c r="E16" s="321">
        <v>47.56759018680416</v>
      </c>
      <c r="F16" s="114">
        <v>9576348</v>
      </c>
    </row>
    <row r="17" spans="1:6" s="260" customFormat="1" ht="27.75" customHeight="1">
      <c r="A17" s="320" t="s">
        <v>1679</v>
      </c>
      <c r="B17" s="122" t="s">
        <v>1680</v>
      </c>
      <c r="C17" s="114">
        <v>48835348</v>
      </c>
      <c r="D17" s="114">
        <v>9529560</v>
      </c>
      <c r="E17" s="321">
        <v>19.51365228317816</v>
      </c>
      <c r="F17" s="114">
        <v>2155371</v>
      </c>
    </row>
    <row r="18" spans="1:6" s="260" customFormat="1" ht="15.75" customHeight="1">
      <c r="A18" s="320" t="s">
        <v>1681</v>
      </c>
      <c r="B18" s="115" t="s">
        <v>1682</v>
      </c>
      <c r="C18" s="114">
        <v>35277233</v>
      </c>
      <c r="D18" s="114">
        <v>17520611</v>
      </c>
      <c r="E18" s="321">
        <v>49.665491054811476</v>
      </c>
      <c r="F18" s="114">
        <v>3555966</v>
      </c>
    </row>
    <row r="19" spans="1:6" s="260" customFormat="1" ht="30" customHeight="1">
      <c r="A19" s="320" t="s">
        <v>1683</v>
      </c>
      <c r="B19" s="122" t="s">
        <v>1684</v>
      </c>
      <c r="C19" s="114">
        <v>79071</v>
      </c>
      <c r="D19" s="114">
        <v>39494</v>
      </c>
      <c r="E19" s="321">
        <v>49.94751552402271</v>
      </c>
      <c r="F19" s="114">
        <v>8555</v>
      </c>
    </row>
    <row r="20" spans="1:6" s="260" customFormat="1" ht="26.25" customHeight="1">
      <c r="A20" s="320" t="s">
        <v>1685</v>
      </c>
      <c r="B20" s="122" t="s">
        <v>1686</v>
      </c>
      <c r="C20" s="114">
        <v>111460045</v>
      </c>
      <c r="D20" s="114">
        <v>49685120</v>
      </c>
      <c r="E20" s="321">
        <v>44.5766193616735</v>
      </c>
      <c r="F20" s="114">
        <v>6586168</v>
      </c>
    </row>
    <row r="21" spans="1:6" s="260" customFormat="1" ht="28.5" customHeight="1">
      <c r="A21" s="320" t="s">
        <v>1687</v>
      </c>
      <c r="B21" s="122" t="s">
        <v>1688</v>
      </c>
      <c r="C21" s="114">
        <v>1974092</v>
      </c>
      <c r="D21" s="114">
        <v>710570</v>
      </c>
      <c r="E21" s="321">
        <v>35.994776332612666</v>
      </c>
      <c r="F21" s="114">
        <v>151286</v>
      </c>
    </row>
    <row r="22" spans="1:6" s="260" customFormat="1" ht="16.5" customHeight="1">
      <c r="A22" s="320" t="s">
        <v>1689</v>
      </c>
      <c r="B22" s="115" t="s">
        <v>1690</v>
      </c>
      <c r="C22" s="114">
        <v>139285951</v>
      </c>
      <c r="D22" s="114">
        <v>50392540</v>
      </c>
      <c r="E22" s="321">
        <v>36.17919800109632</v>
      </c>
      <c r="F22" s="114">
        <v>8737317</v>
      </c>
    </row>
    <row r="23" spans="1:6" s="260" customFormat="1" ht="15.75" customHeight="1">
      <c r="A23" s="320" t="s">
        <v>1691</v>
      </c>
      <c r="B23" s="115" t="s">
        <v>1692</v>
      </c>
      <c r="C23" s="114">
        <v>31024793</v>
      </c>
      <c r="D23" s="114">
        <v>11220964</v>
      </c>
      <c r="E23" s="321">
        <v>36.167732045786735</v>
      </c>
      <c r="F23" s="114">
        <v>2354740</v>
      </c>
    </row>
    <row r="24" spans="1:6" s="260" customFormat="1" ht="28.5" customHeight="1">
      <c r="A24" s="320" t="s">
        <v>1693</v>
      </c>
      <c r="B24" s="122" t="s">
        <v>1694</v>
      </c>
      <c r="C24" s="114">
        <v>243106357</v>
      </c>
      <c r="D24" s="114">
        <v>122099090</v>
      </c>
      <c r="E24" s="321">
        <v>50.22455665361314</v>
      </c>
      <c r="F24" s="114">
        <v>37507395</v>
      </c>
    </row>
    <row r="25" spans="1:6" s="260" customFormat="1" ht="21.75" customHeight="1">
      <c r="A25" s="320"/>
      <c r="B25" s="322" t="s">
        <v>1695</v>
      </c>
      <c r="C25" s="121">
        <v>-12894882</v>
      </c>
      <c r="D25" s="121">
        <v>-9690991</v>
      </c>
      <c r="E25" s="323">
        <v>75.15377806481672</v>
      </c>
      <c r="F25" s="121">
        <v>524297</v>
      </c>
    </row>
    <row r="26" spans="2:6" s="260" customFormat="1" ht="12.75">
      <c r="B26" s="94"/>
      <c r="C26" s="324"/>
      <c r="D26" s="324"/>
      <c r="E26" s="325"/>
      <c r="F26" s="94"/>
    </row>
    <row r="27" spans="1:6" s="260" customFormat="1" ht="12.75">
      <c r="A27" s="95" t="s">
        <v>1661</v>
      </c>
      <c r="B27" s="309"/>
      <c r="C27" s="310"/>
      <c r="D27" s="324"/>
      <c r="E27" s="325"/>
      <c r="F27" s="94"/>
    </row>
    <row r="28" spans="2:6" s="260" customFormat="1" ht="12.75">
      <c r="B28" s="94"/>
      <c r="C28" s="324"/>
      <c r="D28" s="324"/>
      <c r="E28" s="325"/>
      <c r="F28" s="94"/>
    </row>
    <row r="29" spans="1:6" s="260" customFormat="1" ht="12.75">
      <c r="A29" s="145" t="s">
        <v>1662</v>
      </c>
      <c r="C29" s="146"/>
      <c r="E29" s="146" t="s">
        <v>1225</v>
      </c>
      <c r="F29" s="94"/>
    </row>
    <row r="30" spans="1:6" s="260" customFormat="1" ht="12.75">
      <c r="A30" s="94"/>
      <c r="C30" s="324"/>
      <c r="D30" s="324"/>
      <c r="E30" s="325"/>
      <c r="F30" s="94"/>
    </row>
    <row r="31" s="260" customFormat="1" ht="12.75"/>
    <row r="32" s="260" customFormat="1" ht="12.75"/>
    <row r="33" s="260" customFormat="1" ht="12.75"/>
    <row r="34" s="260" customFormat="1" ht="12.75"/>
    <row r="35" s="260" customFormat="1" ht="12.75"/>
    <row r="36" ht="12.75">
      <c r="A36" s="145" t="s">
        <v>1411</v>
      </c>
    </row>
    <row r="37" ht="12.75">
      <c r="A37" s="94" t="s">
        <v>1227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29"/>
  <sheetViews>
    <sheetView zoomScaleSheetLayoutView="90" workbookViewId="0" topLeftCell="B1">
      <selection activeCell="B15" sqref="B15"/>
    </sheetView>
  </sheetViews>
  <sheetFormatPr defaultColWidth="9.140625" defaultRowHeight="17.25" customHeight="1"/>
  <cols>
    <col min="1" max="1" width="6.00390625" style="326" customWidth="1"/>
    <col min="2" max="2" width="40.421875" style="186" customWidth="1"/>
    <col min="3" max="3" width="11.421875" style="201" customWidth="1"/>
    <col min="4" max="4" width="12.00390625" style="201" customWidth="1"/>
    <col min="5" max="5" width="11.7109375" style="201" customWidth="1"/>
    <col min="6" max="6" width="10.140625" style="204" customWidth="1"/>
    <col min="7" max="7" width="11.7109375" style="204" customWidth="1"/>
    <col min="8" max="8" width="10.57421875" style="201" customWidth="1"/>
    <col min="9" max="9" width="11.421875" style="201" bestFit="1" customWidth="1"/>
    <col min="10" max="10" width="6.28125" style="328" customWidth="1"/>
    <col min="11" max="11" width="8.421875" style="328" customWidth="1"/>
    <col min="12" max="12" width="10.57421875" style="329" bestFit="1" customWidth="1"/>
    <col min="13" max="13" width="25.57421875" style="330" customWidth="1"/>
    <col min="14" max="14" width="10.28125" style="330" customWidth="1"/>
    <col min="15" max="15" width="10.140625" style="330" customWidth="1"/>
    <col min="16" max="16" width="9.00390625" style="330" customWidth="1"/>
    <col min="17" max="17" width="7.7109375" style="330" customWidth="1"/>
    <col min="18" max="18" width="8.00390625" style="330" customWidth="1"/>
    <col min="19" max="19" width="12.140625" style="330" customWidth="1"/>
    <col min="20" max="16384" width="9.140625" style="328" customWidth="1"/>
  </cols>
  <sheetData>
    <row r="1" ht="12.75">
      <c r="I1" s="327" t="s">
        <v>1696</v>
      </c>
    </row>
    <row r="2" spans="1:9" s="94" customFormat="1" ht="13.5" customHeight="1">
      <c r="A2" s="331"/>
      <c r="B2" s="254"/>
      <c r="C2" s="161"/>
      <c r="D2" s="256" t="s">
        <v>1697</v>
      </c>
      <c r="E2" s="332"/>
      <c r="F2" s="333"/>
      <c r="G2" s="333"/>
      <c r="H2" s="332"/>
      <c r="I2" s="332"/>
    </row>
    <row r="3" spans="2:4" ht="17.25" customHeight="1">
      <c r="B3" s="157"/>
      <c r="C3" s="334"/>
      <c r="D3" s="334"/>
    </row>
    <row r="4" spans="3:9" ht="17.25" customHeight="1">
      <c r="C4" s="335"/>
      <c r="D4" s="336" t="s">
        <v>1698</v>
      </c>
      <c r="E4" s="335"/>
      <c r="F4" s="337"/>
      <c r="G4" s="337"/>
      <c r="H4" s="335"/>
      <c r="I4" s="335"/>
    </row>
    <row r="5" spans="2:9" ht="17.25" customHeight="1">
      <c r="B5" s="47"/>
      <c r="C5" s="148"/>
      <c r="D5" s="161" t="s">
        <v>1178</v>
      </c>
      <c r="E5" s="161"/>
      <c r="H5" s="161"/>
      <c r="I5" s="161"/>
    </row>
    <row r="6" ht="12.75">
      <c r="I6" s="163" t="s">
        <v>1699</v>
      </c>
    </row>
    <row r="7" spans="1:9" ht="79.5" customHeight="1">
      <c r="A7" s="102" t="s">
        <v>1417</v>
      </c>
      <c r="B7" s="338" t="s">
        <v>1180</v>
      </c>
      <c r="C7" s="339" t="s">
        <v>1233</v>
      </c>
      <c r="D7" s="339" t="s">
        <v>1507</v>
      </c>
      <c r="E7" s="339" t="s">
        <v>1234</v>
      </c>
      <c r="F7" s="340" t="s">
        <v>1700</v>
      </c>
      <c r="G7" s="341" t="s">
        <v>1701</v>
      </c>
      <c r="H7" s="339" t="s">
        <v>1702</v>
      </c>
      <c r="I7" s="339" t="s">
        <v>1334</v>
      </c>
    </row>
    <row r="8" spans="1:9" s="346" customFormat="1" ht="11.25">
      <c r="A8" s="342">
        <v>1</v>
      </c>
      <c r="B8" s="169">
        <v>2</v>
      </c>
      <c r="C8" s="343">
        <v>3</v>
      </c>
      <c r="D8" s="344">
        <v>4</v>
      </c>
      <c r="E8" s="344">
        <v>5</v>
      </c>
      <c r="F8" s="345">
        <v>6</v>
      </c>
      <c r="G8" s="345">
        <v>7</v>
      </c>
      <c r="H8" s="344">
        <v>8</v>
      </c>
      <c r="I8" s="344">
        <v>9</v>
      </c>
    </row>
    <row r="9" spans="1:11" ht="15" customHeight="1">
      <c r="A9" s="347"/>
      <c r="B9" s="188" t="s">
        <v>1703</v>
      </c>
      <c r="C9" s="348">
        <v>617226482</v>
      </c>
      <c r="D9" s="348">
        <v>296298858</v>
      </c>
      <c r="E9" s="348">
        <v>314741718</v>
      </c>
      <c r="F9" s="349">
        <v>50.99290571268781</v>
      </c>
      <c r="G9" s="349">
        <v>106.22441143529484</v>
      </c>
      <c r="H9" s="348">
        <v>53160670</v>
      </c>
      <c r="I9" s="348">
        <v>56444475</v>
      </c>
      <c r="J9" s="45"/>
      <c r="K9" s="45"/>
    </row>
    <row r="10" spans="1:11" ht="14.25" customHeight="1">
      <c r="A10" s="347"/>
      <c r="B10" s="350" t="s">
        <v>1704</v>
      </c>
      <c r="C10" s="181">
        <v>617199250</v>
      </c>
      <c r="D10" s="181">
        <v>296285244</v>
      </c>
      <c r="E10" s="181">
        <v>314731680</v>
      </c>
      <c r="F10" s="351">
        <v>50.99352923711427</v>
      </c>
      <c r="G10" s="351">
        <v>106.22590438557245</v>
      </c>
      <c r="H10" s="352">
        <v>53158401</v>
      </c>
      <c r="I10" s="352">
        <v>56442486</v>
      </c>
      <c r="J10" s="45"/>
      <c r="K10" s="45"/>
    </row>
    <row r="11" spans="1:11" ht="12.75">
      <c r="A11" s="347"/>
      <c r="B11" s="350" t="s">
        <v>1705</v>
      </c>
      <c r="C11" s="181">
        <v>27232</v>
      </c>
      <c r="D11" s="181">
        <v>13614</v>
      </c>
      <c r="E11" s="181">
        <v>10038</v>
      </c>
      <c r="F11" s="351">
        <v>36.861045828437135</v>
      </c>
      <c r="G11" s="351">
        <v>73.73292199206699</v>
      </c>
      <c r="H11" s="352">
        <v>2269</v>
      </c>
      <c r="I11" s="352">
        <v>1989</v>
      </c>
      <c r="J11" s="45"/>
      <c r="K11" s="45"/>
    </row>
    <row r="12" spans="1:12" ht="24.75" customHeight="1">
      <c r="A12" s="347"/>
      <c r="B12" s="188" t="s">
        <v>1706</v>
      </c>
      <c r="C12" s="191">
        <v>592530824</v>
      </c>
      <c r="D12" s="348">
        <v>287482776</v>
      </c>
      <c r="E12" s="348">
        <v>282529542</v>
      </c>
      <c r="F12" s="349">
        <v>47.68183030424085</v>
      </c>
      <c r="G12" s="349">
        <v>98.27703277778284</v>
      </c>
      <c r="H12" s="348">
        <v>48195687</v>
      </c>
      <c r="I12" s="348">
        <v>49906725</v>
      </c>
      <c r="J12" s="45"/>
      <c r="K12" s="45"/>
      <c r="L12" s="353"/>
    </row>
    <row r="13" spans="1:11" ht="14.25" customHeight="1">
      <c r="A13" s="347"/>
      <c r="B13" s="350" t="s">
        <v>1707</v>
      </c>
      <c r="C13" s="183">
        <v>590425524</v>
      </c>
      <c r="D13" s="183">
        <v>286366111</v>
      </c>
      <c r="E13" s="183">
        <v>281693537</v>
      </c>
      <c r="F13" s="351">
        <v>47.71025735669246</v>
      </c>
      <c r="G13" s="351">
        <v>98.3683215923549</v>
      </c>
      <c r="H13" s="352">
        <v>48007956</v>
      </c>
      <c r="I13" s="352">
        <v>49400481</v>
      </c>
      <c r="J13" s="45"/>
      <c r="K13" s="45"/>
    </row>
    <row r="14" spans="1:11" ht="12.75" customHeight="1">
      <c r="A14" s="354">
        <v>1000</v>
      </c>
      <c r="B14" s="355" t="s">
        <v>1708</v>
      </c>
      <c r="C14" s="177">
        <v>33861953</v>
      </c>
      <c r="D14" s="177">
        <v>8080065</v>
      </c>
      <c r="E14" s="177">
        <v>7924485</v>
      </c>
      <c r="F14" s="349">
        <v>23.402327089639513</v>
      </c>
      <c r="G14" s="349">
        <v>98.07452044012021</v>
      </c>
      <c r="H14" s="348">
        <v>855864</v>
      </c>
      <c r="I14" s="348">
        <v>889255</v>
      </c>
      <c r="J14" s="45"/>
      <c r="K14" s="45"/>
    </row>
    <row r="15" spans="1:11" ht="12.75">
      <c r="A15" s="356">
        <v>1100</v>
      </c>
      <c r="B15" s="357" t="s">
        <v>1709</v>
      </c>
      <c r="C15" s="183">
        <v>3676386</v>
      </c>
      <c r="D15" s="183">
        <v>1829153</v>
      </c>
      <c r="E15" s="183">
        <v>1592716</v>
      </c>
      <c r="F15" s="351">
        <v>43.322871972638346</v>
      </c>
      <c r="G15" s="351">
        <v>87.07396264828584</v>
      </c>
      <c r="H15" s="352">
        <v>315864</v>
      </c>
      <c r="I15" s="352">
        <v>375884</v>
      </c>
      <c r="J15" s="45"/>
      <c r="K15" s="45"/>
    </row>
    <row r="16" spans="1:11" ht="25.5">
      <c r="A16" s="356">
        <v>1200</v>
      </c>
      <c r="B16" s="358" t="s">
        <v>1710</v>
      </c>
      <c r="C16" s="359" t="s">
        <v>1187</v>
      </c>
      <c r="D16" s="359" t="s">
        <v>1187</v>
      </c>
      <c r="E16" s="183">
        <v>337042</v>
      </c>
      <c r="F16" s="193" t="s">
        <v>1187</v>
      </c>
      <c r="G16" s="193" t="s">
        <v>1187</v>
      </c>
      <c r="H16" s="359" t="s">
        <v>1187</v>
      </c>
      <c r="I16" s="352">
        <v>75854</v>
      </c>
      <c r="J16" s="45"/>
      <c r="K16" s="45"/>
    </row>
    <row r="17" spans="1:11" ht="64.5" customHeight="1">
      <c r="A17" s="356">
        <v>1210</v>
      </c>
      <c r="B17" s="360" t="s">
        <v>1711</v>
      </c>
      <c r="C17" s="359" t="s">
        <v>1187</v>
      </c>
      <c r="D17" s="359" t="s">
        <v>1187</v>
      </c>
      <c r="E17" s="183">
        <v>337042</v>
      </c>
      <c r="F17" s="193" t="s">
        <v>1187</v>
      </c>
      <c r="G17" s="193" t="s">
        <v>1187</v>
      </c>
      <c r="H17" s="359" t="s">
        <v>1187</v>
      </c>
      <c r="I17" s="352">
        <v>75854</v>
      </c>
      <c r="J17" s="45"/>
      <c r="K17" s="45"/>
    </row>
    <row r="18" spans="1:11" ht="25.5">
      <c r="A18" s="356">
        <v>1230</v>
      </c>
      <c r="B18" s="360" t="s">
        <v>1712</v>
      </c>
      <c r="C18" s="359" t="s">
        <v>1187</v>
      </c>
      <c r="D18" s="359" t="s">
        <v>1187</v>
      </c>
      <c r="E18" s="183">
        <v>0</v>
      </c>
      <c r="F18" s="193" t="s">
        <v>1187</v>
      </c>
      <c r="G18" s="193" t="s">
        <v>1187</v>
      </c>
      <c r="H18" s="359" t="s">
        <v>1187</v>
      </c>
      <c r="I18" s="352">
        <v>0</v>
      </c>
      <c r="J18" s="45"/>
      <c r="K18" s="45"/>
    </row>
    <row r="19" spans="1:11" ht="38.25">
      <c r="A19" s="361" t="s">
        <v>1713</v>
      </c>
      <c r="B19" s="362" t="s">
        <v>1714</v>
      </c>
      <c r="C19" s="359" t="s">
        <v>1187</v>
      </c>
      <c r="D19" s="359" t="s">
        <v>1187</v>
      </c>
      <c r="E19" s="183">
        <v>2630227</v>
      </c>
      <c r="F19" s="193" t="s">
        <v>1187</v>
      </c>
      <c r="G19" s="193" t="s">
        <v>1187</v>
      </c>
      <c r="H19" s="359" t="s">
        <v>1187</v>
      </c>
      <c r="I19" s="352">
        <v>433058</v>
      </c>
      <c r="J19" s="45"/>
      <c r="K19" s="45"/>
    </row>
    <row r="20" spans="1:11" ht="27" customHeight="1">
      <c r="A20" s="361">
        <v>1455</v>
      </c>
      <c r="B20" s="363" t="s">
        <v>1715</v>
      </c>
      <c r="C20" s="359" t="s">
        <v>1187</v>
      </c>
      <c r="D20" s="359" t="s">
        <v>1187</v>
      </c>
      <c r="E20" s="183">
        <v>1411</v>
      </c>
      <c r="F20" s="193" t="s">
        <v>1187</v>
      </c>
      <c r="G20" s="193" t="s">
        <v>1187</v>
      </c>
      <c r="H20" s="359" t="s">
        <v>1187</v>
      </c>
      <c r="I20" s="352">
        <v>151</v>
      </c>
      <c r="J20" s="45"/>
      <c r="K20" s="45"/>
    </row>
    <row r="21" spans="1:11" ht="63.75">
      <c r="A21" s="361">
        <v>1456</v>
      </c>
      <c r="B21" s="363" t="s">
        <v>1716</v>
      </c>
      <c r="C21" s="359" t="s">
        <v>1187</v>
      </c>
      <c r="D21" s="359" t="s">
        <v>1187</v>
      </c>
      <c r="E21" s="183">
        <v>0</v>
      </c>
      <c r="F21" s="193" t="s">
        <v>1187</v>
      </c>
      <c r="G21" s="193" t="s">
        <v>1187</v>
      </c>
      <c r="H21" s="359" t="s">
        <v>1187</v>
      </c>
      <c r="I21" s="352">
        <v>0</v>
      </c>
      <c r="J21" s="45"/>
      <c r="K21" s="45"/>
    </row>
    <row r="22" spans="1:11" ht="12.75">
      <c r="A22" s="361">
        <v>1491</v>
      </c>
      <c r="B22" s="363" t="s">
        <v>1717</v>
      </c>
      <c r="C22" s="359" t="s">
        <v>1187</v>
      </c>
      <c r="D22" s="359" t="s">
        <v>1187</v>
      </c>
      <c r="E22" s="183">
        <v>0</v>
      </c>
      <c r="F22" s="193" t="s">
        <v>1187</v>
      </c>
      <c r="G22" s="193" t="s">
        <v>1187</v>
      </c>
      <c r="H22" s="359" t="s">
        <v>1187</v>
      </c>
      <c r="I22" s="352">
        <v>0</v>
      </c>
      <c r="J22" s="45"/>
      <c r="K22" s="45"/>
    </row>
    <row r="23" spans="1:11" ht="12.75">
      <c r="A23" s="361">
        <v>1492</v>
      </c>
      <c r="B23" s="363" t="s">
        <v>1718</v>
      </c>
      <c r="C23" s="359" t="s">
        <v>1187</v>
      </c>
      <c r="D23" s="359" t="s">
        <v>1187</v>
      </c>
      <c r="E23" s="183">
        <v>0</v>
      </c>
      <c r="F23" s="193" t="s">
        <v>1187</v>
      </c>
      <c r="G23" s="193" t="s">
        <v>1187</v>
      </c>
      <c r="H23" s="359" t="s">
        <v>1187</v>
      </c>
      <c r="I23" s="352">
        <v>0</v>
      </c>
      <c r="J23" s="45"/>
      <c r="K23" s="45"/>
    </row>
    <row r="24" spans="1:11" ht="12.75">
      <c r="A24" s="361">
        <v>1493</v>
      </c>
      <c r="B24" s="363" t="s">
        <v>1719</v>
      </c>
      <c r="C24" s="359" t="s">
        <v>1187</v>
      </c>
      <c r="D24" s="359" t="s">
        <v>1187</v>
      </c>
      <c r="E24" s="183">
        <v>665</v>
      </c>
      <c r="F24" s="193" t="s">
        <v>1187</v>
      </c>
      <c r="G24" s="193" t="s">
        <v>1187</v>
      </c>
      <c r="H24" s="359" t="s">
        <v>1187</v>
      </c>
      <c r="I24" s="352">
        <v>0</v>
      </c>
      <c r="J24" s="45"/>
      <c r="K24" s="45"/>
    </row>
    <row r="25" spans="1:11" ht="38.25">
      <c r="A25" s="361">
        <v>1494</v>
      </c>
      <c r="B25" s="363" t="s">
        <v>1720</v>
      </c>
      <c r="C25" s="359" t="s">
        <v>1187</v>
      </c>
      <c r="D25" s="359" t="s">
        <v>1187</v>
      </c>
      <c r="E25" s="183">
        <v>0</v>
      </c>
      <c r="F25" s="193" t="s">
        <v>1187</v>
      </c>
      <c r="G25" s="193" t="s">
        <v>1187</v>
      </c>
      <c r="H25" s="359" t="s">
        <v>1187</v>
      </c>
      <c r="I25" s="352">
        <v>0</v>
      </c>
      <c r="J25" s="45"/>
      <c r="K25" s="45"/>
    </row>
    <row r="26" spans="1:11" ht="12.75">
      <c r="A26" s="361">
        <v>1499</v>
      </c>
      <c r="B26" s="363" t="s">
        <v>1721</v>
      </c>
      <c r="C26" s="359" t="s">
        <v>1187</v>
      </c>
      <c r="D26" s="359" t="s">
        <v>1187</v>
      </c>
      <c r="E26" s="183">
        <v>2870</v>
      </c>
      <c r="F26" s="193" t="s">
        <v>1187</v>
      </c>
      <c r="G26" s="193" t="s">
        <v>1187</v>
      </c>
      <c r="H26" s="359" t="s">
        <v>1187</v>
      </c>
      <c r="I26" s="352">
        <v>11</v>
      </c>
      <c r="J26" s="45"/>
      <c r="K26" s="45"/>
    </row>
    <row r="27" spans="1:11" ht="36">
      <c r="A27" s="361" t="s">
        <v>1722</v>
      </c>
      <c r="B27" s="358" t="s">
        <v>1723</v>
      </c>
      <c r="C27" s="359" t="s">
        <v>1187</v>
      </c>
      <c r="D27" s="359" t="s">
        <v>1187</v>
      </c>
      <c r="E27" s="364">
        <v>26250</v>
      </c>
      <c r="F27" s="193" t="s">
        <v>1187</v>
      </c>
      <c r="G27" s="193" t="s">
        <v>1187</v>
      </c>
      <c r="H27" s="359" t="s">
        <v>1187</v>
      </c>
      <c r="I27" s="352">
        <v>4459</v>
      </c>
      <c r="J27" s="45"/>
      <c r="K27" s="45"/>
    </row>
    <row r="28" spans="1:9" ht="12.75">
      <c r="A28" s="356">
        <v>1800</v>
      </c>
      <c r="B28" s="358" t="s">
        <v>1724</v>
      </c>
      <c r="C28" s="183">
        <v>23718294</v>
      </c>
      <c r="D28" s="365">
        <v>3000000</v>
      </c>
      <c r="E28" s="365">
        <v>3338250</v>
      </c>
      <c r="F28" s="351">
        <v>14.074578888346693</v>
      </c>
      <c r="G28" s="351">
        <v>111.275</v>
      </c>
      <c r="H28" s="193">
        <v>0</v>
      </c>
      <c r="I28" s="352">
        <v>0</v>
      </c>
    </row>
    <row r="29" spans="1:9" ht="12.75">
      <c r="A29" s="356">
        <v>2000</v>
      </c>
      <c r="B29" s="350" t="s">
        <v>1725</v>
      </c>
      <c r="C29" s="183">
        <v>5606430</v>
      </c>
      <c r="D29" s="183">
        <v>2481104</v>
      </c>
      <c r="E29" s="183">
        <v>2253714</v>
      </c>
      <c r="F29" s="351">
        <v>40.19873609409196</v>
      </c>
      <c r="G29" s="351">
        <v>90.83512823323811</v>
      </c>
      <c r="H29" s="352">
        <v>0</v>
      </c>
      <c r="I29" s="352">
        <v>0</v>
      </c>
    </row>
    <row r="30" spans="1:9" ht="12.75">
      <c r="A30" s="356">
        <v>3000</v>
      </c>
      <c r="B30" s="350" t="s">
        <v>1726</v>
      </c>
      <c r="C30" s="183">
        <v>550957141</v>
      </c>
      <c r="D30" s="183">
        <v>275804942</v>
      </c>
      <c r="E30" s="183">
        <v>271515338</v>
      </c>
      <c r="F30" s="351">
        <v>49.28066410160205</v>
      </c>
      <c r="G30" s="351">
        <v>98.44469646957957</v>
      </c>
      <c r="H30" s="352">
        <v>47152092</v>
      </c>
      <c r="I30" s="352">
        <v>48511226</v>
      </c>
    </row>
    <row r="31" spans="1:9" ht="25.5" customHeight="1">
      <c r="A31" s="356">
        <v>3400</v>
      </c>
      <c r="B31" s="358" t="s">
        <v>1727</v>
      </c>
      <c r="C31" s="183">
        <v>2541000</v>
      </c>
      <c r="D31" s="183">
        <v>1506351</v>
      </c>
      <c r="E31" s="183">
        <v>1263931</v>
      </c>
      <c r="F31" s="351">
        <v>49.74147973238882</v>
      </c>
      <c r="G31" s="351">
        <v>83.90680525322452</v>
      </c>
      <c r="H31" s="352">
        <v>232616</v>
      </c>
      <c r="I31" s="352">
        <v>307167</v>
      </c>
    </row>
    <row r="32" spans="1:9" ht="13.5" customHeight="1">
      <c r="A32" s="356">
        <v>3500</v>
      </c>
      <c r="B32" s="358" t="s">
        <v>1728</v>
      </c>
      <c r="C32" s="183">
        <v>548416141</v>
      </c>
      <c r="D32" s="183">
        <v>274298591</v>
      </c>
      <c r="E32" s="183">
        <v>270251407</v>
      </c>
      <c r="F32" s="351">
        <v>49.27852898479879</v>
      </c>
      <c r="G32" s="351">
        <v>98.52453343444262</v>
      </c>
      <c r="H32" s="352">
        <v>46919476</v>
      </c>
      <c r="I32" s="352">
        <v>48204059</v>
      </c>
    </row>
    <row r="33" spans="1:9" ht="13.5" customHeight="1">
      <c r="A33" s="356"/>
      <c r="B33" s="366" t="s">
        <v>1729</v>
      </c>
      <c r="C33" s="359" t="s">
        <v>1187</v>
      </c>
      <c r="D33" s="359" t="s">
        <v>1187</v>
      </c>
      <c r="E33" s="367">
        <v>236090106</v>
      </c>
      <c r="F33" s="193" t="s">
        <v>1187</v>
      </c>
      <c r="G33" s="193" t="s">
        <v>1187</v>
      </c>
      <c r="H33" s="359" t="s">
        <v>1187</v>
      </c>
      <c r="I33" s="352">
        <v>43063615</v>
      </c>
    </row>
    <row r="34" spans="1:9" ht="13.5" customHeight="1">
      <c r="A34" s="368"/>
      <c r="B34" s="369" t="s">
        <v>1730</v>
      </c>
      <c r="C34" s="359" t="s">
        <v>1187</v>
      </c>
      <c r="D34" s="359" t="s">
        <v>1187</v>
      </c>
      <c r="E34" s="367">
        <v>32778225</v>
      </c>
      <c r="F34" s="193" t="s">
        <v>1187</v>
      </c>
      <c r="G34" s="193" t="s">
        <v>1187</v>
      </c>
      <c r="H34" s="359" t="s">
        <v>1187</v>
      </c>
      <c r="I34" s="352">
        <v>5150690</v>
      </c>
    </row>
    <row r="35" spans="1:9" ht="13.5" customHeight="1">
      <c r="A35" s="347"/>
      <c r="B35" s="369" t="s">
        <v>1731</v>
      </c>
      <c r="C35" s="359" t="s">
        <v>1187</v>
      </c>
      <c r="D35" s="359" t="s">
        <v>1187</v>
      </c>
      <c r="E35" s="367">
        <v>270821</v>
      </c>
      <c r="F35" s="193" t="s">
        <v>1187</v>
      </c>
      <c r="G35" s="193" t="s">
        <v>1187</v>
      </c>
      <c r="H35" s="359" t="s">
        <v>1187</v>
      </c>
      <c r="I35" s="352">
        <v>32938</v>
      </c>
    </row>
    <row r="36" spans="1:9" ht="13.5" customHeight="1">
      <c r="A36" s="347"/>
      <c r="B36" s="369" t="s">
        <v>1732</v>
      </c>
      <c r="C36" s="359" t="s">
        <v>1187</v>
      </c>
      <c r="D36" s="359" t="s">
        <v>1187</v>
      </c>
      <c r="E36" s="367">
        <v>1416879</v>
      </c>
      <c r="F36" s="193" t="s">
        <v>1187</v>
      </c>
      <c r="G36" s="193" t="s">
        <v>1187</v>
      </c>
      <c r="H36" s="359" t="s">
        <v>1187</v>
      </c>
      <c r="I36" s="352">
        <v>261440</v>
      </c>
    </row>
    <row r="37" spans="1:11" ht="25.5">
      <c r="A37" s="370" t="s">
        <v>1733</v>
      </c>
      <c r="B37" s="188" t="s">
        <v>1528</v>
      </c>
      <c r="C37" s="177">
        <v>2204400</v>
      </c>
      <c r="D37" s="177">
        <v>1116665</v>
      </c>
      <c r="E37" s="177">
        <v>836005</v>
      </c>
      <c r="F37" s="349">
        <v>37.924378515695885</v>
      </c>
      <c r="G37" s="349">
        <v>74.86623114362857</v>
      </c>
      <c r="H37" s="348">
        <v>187731</v>
      </c>
      <c r="I37" s="348">
        <v>506244</v>
      </c>
      <c r="J37" s="45"/>
      <c r="K37" s="45"/>
    </row>
    <row r="38" spans="1:11" ht="25.5">
      <c r="A38" s="368" t="s">
        <v>1734</v>
      </c>
      <c r="B38" s="350" t="s">
        <v>1735</v>
      </c>
      <c r="C38" s="183">
        <v>21365</v>
      </c>
      <c r="D38" s="183">
        <v>7300</v>
      </c>
      <c r="E38" s="183">
        <v>0</v>
      </c>
      <c r="F38" s="351">
        <v>0</v>
      </c>
      <c r="G38" s="351">
        <v>0</v>
      </c>
      <c r="H38" s="352">
        <v>1900</v>
      </c>
      <c r="I38" s="352">
        <v>0</v>
      </c>
      <c r="J38" s="45"/>
      <c r="K38" s="45"/>
    </row>
    <row r="39" spans="1:11" ht="14.25" customHeight="1">
      <c r="A39" s="347">
        <v>7000</v>
      </c>
      <c r="B39" s="350" t="s">
        <v>1736</v>
      </c>
      <c r="C39" s="183">
        <v>2183035</v>
      </c>
      <c r="D39" s="183">
        <v>1109365</v>
      </c>
      <c r="E39" s="183">
        <v>836005</v>
      </c>
      <c r="F39" s="351">
        <v>38.2955380926096</v>
      </c>
      <c r="G39" s="351">
        <v>75.35887647437949</v>
      </c>
      <c r="H39" s="352">
        <v>185831</v>
      </c>
      <c r="I39" s="352">
        <v>506244</v>
      </c>
      <c r="J39" s="45"/>
      <c r="K39" s="45"/>
    </row>
    <row r="40" spans="1:11" ht="12.75">
      <c r="A40" s="347"/>
      <c r="B40" s="350" t="s">
        <v>1533</v>
      </c>
      <c r="C40" s="352">
        <v>24596558</v>
      </c>
      <c r="D40" s="183">
        <v>8816082</v>
      </c>
      <c r="E40" s="183">
        <v>32212176</v>
      </c>
      <c r="F40" s="351" t="s">
        <v>1187</v>
      </c>
      <c r="G40" s="351" t="s">
        <v>1187</v>
      </c>
      <c r="H40" s="352">
        <v>4964983</v>
      </c>
      <c r="I40" s="352">
        <v>6537750</v>
      </c>
      <c r="J40" s="45"/>
      <c r="K40" s="45"/>
    </row>
    <row r="41" spans="1:11" ht="25.5">
      <c r="A41" s="347"/>
      <c r="B41" s="350" t="s">
        <v>1737</v>
      </c>
      <c r="C41" s="352">
        <v>-24596558</v>
      </c>
      <c r="D41" s="183">
        <v>-8816082</v>
      </c>
      <c r="E41" s="183">
        <v>-32212176</v>
      </c>
      <c r="F41" s="351" t="s">
        <v>1187</v>
      </c>
      <c r="G41" s="351" t="s">
        <v>1187</v>
      </c>
      <c r="H41" s="352">
        <v>-4964983</v>
      </c>
      <c r="I41" s="352">
        <v>-6537750</v>
      </c>
      <c r="J41" s="45"/>
      <c r="K41" s="45"/>
    </row>
    <row r="42" spans="1:9" ht="19.5" customHeight="1">
      <c r="A42" s="347"/>
      <c r="B42" s="371" t="s">
        <v>1738</v>
      </c>
      <c r="C42" s="352"/>
      <c r="D42" s="352"/>
      <c r="E42" s="352"/>
      <c r="F42" s="349"/>
      <c r="G42" s="349"/>
      <c r="H42" s="348"/>
      <c r="I42" s="348"/>
    </row>
    <row r="43" spans="1:9" ht="17.25" customHeight="1">
      <c r="A43" s="347"/>
      <c r="B43" s="372" t="s">
        <v>1739</v>
      </c>
      <c r="C43" s="352"/>
      <c r="D43" s="352"/>
      <c r="E43" s="352"/>
      <c r="F43" s="349"/>
      <c r="G43" s="349"/>
      <c r="H43" s="348"/>
      <c r="I43" s="348"/>
    </row>
    <row r="44" spans="1:9" s="373" customFormat="1" ht="13.5" customHeight="1">
      <c r="A44" s="354"/>
      <c r="B44" s="188" t="s">
        <v>1511</v>
      </c>
      <c r="C44" s="348">
        <v>617127382</v>
      </c>
      <c r="D44" s="348">
        <v>296298858</v>
      </c>
      <c r="E44" s="348">
        <v>314741718</v>
      </c>
      <c r="F44" s="349">
        <v>51.001094292717674</v>
      </c>
      <c r="G44" s="349">
        <v>106.22441143529484</v>
      </c>
      <c r="H44" s="348">
        <v>53160670</v>
      </c>
      <c r="I44" s="348">
        <v>56444475</v>
      </c>
    </row>
    <row r="45" spans="1:9" ht="13.5" customHeight="1">
      <c r="A45" s="347"/>
      <c r="B45" s="350" t="s">
        <v>1740</v>
      </c>
      <c r="C45" s="352">
        <v>617100150</v>
      </c>
      <c r="D45" s="193">
        <v>296285244</v>
      </c>
      <c r="E45" s="193">
        <v>314731680</v>
      </c>
      <c r="F45" s="351">
        <v>51.0017182786295</v>
      </c>
      <c r="G45" s="351">
        <v>106.22590438557245</v>
      </c>
      <c r="H45" s="352">
        <v>53158401</v>
      </c>
      <c r="I45" s="352">
        <v>56442486</v>
      </c>
    </row>
    <row r="46" spans="1:9" ht="38.25" customHeight="1">
      <c r="A46" s="347">
        <v>500</v>
      </c>
      <c r="B46" s="350" t="s">
        <v>1741</v>
      </c>
      <c r="C46" s="352">
        <v>602541000</v>
      </c>
      <c r="D46" s="359" t="s">
        <v>1187</v>
      </c>
      <c r="E46" s="365">
        <v>307727834</v>
      </c>
      <c r="F46" s="351">
        <v>51.071683752640894</v>
      </c>
      <c r="G46" s="193" t="s">
        <v>1187</v>
      </c>
      <c r="H46" s="359" t="s">
        <v>1187</v>
      </c>
      <c r="I46" s="352">
        <v>55241519</v>
      </c>
    </row>
    <row r="47" spans="1:9" ht="12.75" customHeight="1">
      <c r="A47" s="347">
        <v>520</v>
      </c>
      <c r="B47" s="374" t="s">
        <v>1742</v>
      </c>
      <c r="C47" s="352">
        <v>601480000</v>
      </c>
      <c r="D47" s="375" t="s">
        <v>1187</v>
      </c>
      <c r="E47" s="365">
        <v>307018016</v>
      </c>
      <c r="F47" s="351">
        <v>51.04376138857485</v>
      </c>
      <c r="G47" s="365" t="s">
        <v>1187</v>
      </c>
      <c r="H47" s="359" t="s">
        <v>1187</v>
      </c>
      <c r="I47" s="352">
        <v>55049720</v>
      </c>
    </row>
    <row r="48" spans="1:9" ht="26.25" customHeight="1">
      <c r="A48" s="347">
        <v>521</v>
      </c>
      <c r="B48" s="374" t="s">
        <v>1743</v>
      </c>
      <c r="C48" s="183">
        <v>463034250</v>
      </c>
      <c r="D48" s="375" t="s">
        <v>1187</v>
      </c>
      <c r="E48" s="365">
        <v>235765849</v>
      </c>
      <c r="F48" s="351">
        <v>50.9175830945551</v>
      </c>
      <c r="G48" s="365" t="s">
        <v>1187</v>
      </c>
      <c r="H48" s="359" t="s">
        <v>1187</v>
      </c>
      <c r="I48" s="352">
        <v>42327943</v>
      </c>
    </row>
    <row r="49" spans="1:9" ht="38.25" customHeight="1">
      <c r="A49" s="347">
        <v>522</v>
      </c>
      <c r="B49" s="374" t="s">
        <v>1744</v>
      </c>
      <c r="C49" s="183">
        <v>34270539</v>
      </c>
      <c r="D49" s="375" t="s">
        <v>1187</v>
      </c>
      <c r="E49" s="365">
        <v>17634081</v>
      </c>
      <c r="F49" s="351">
        <v>51.45551110240781</v>
      </c>
      <c r="G49" s="365" t="s">
        <v>1187</v>
      </c>
      <c r="H49" s="359" t="s">
        <v>1187</v>
      </c>
      <c r="I49" s="352">
        <v>3148696</v>
      </c>
    </row>
    <row r="50" spans="1:9" ht="37.5" customHeight="1">
      <c r="A50" s="347">
        <v>523</v>
      </c>
      <c r="B50" s="374" t="s">
        <v>1745</v>
      </c>
      <c r="C50" s="183">
        <v>1661229</v>
      </c>
      <c r="D50" s="359" t="s">
        <v>1187</v>
      </c>
      <c r="E50" s="193">
        <v>854794</v>
      </c>
      <c r="F50" s="351">
        <v>51.45551877555713</v>
      </c>
      <c r="G50" s="193" t="s">
        <v>1187</v>
      </c>
      <c r="H50" s="359" t="s">
        <v>1187</v>
      </c>
      <c r="I50" s="352">
        <v>152630</v>
      </c>
    </row>
    <row r="51" spans="1:9" ht="39" customHeight="1">
      <c r="A51" s="347">
        <v>524</v>
      </c>
      <c r="B51" s="374" t="s">
        <v>1746</v>
      </c>
      <c r="C51" s="183">
        <v>102503982</v>
      </c>
      <c r="D51" s="359" t="s">
        <v>1187</v>
      </c>
      <c r="E51" s="193">
        <v>52743947</v>
      </c>
      <c r="F51" s="351">
        <v>51.45551028446875</v>
      </c>
      <c r="G51" s="193" t="s">
        <v>1187</v>
      </c>
      <c r="H51" s="359" t="s">
        <v>1187</v>
      </c>
      <c r="I51" s="352">
        <v>9417822</v>
      </c>
    </row>
    <row r="52" spans="1:9" ht="24.75" customHeight="1">
      <c r="A52" s="347">
        <v>525</v>
      </c>
      <c r="B52" s="374" t="s">
        <v>1747</v>
      </c>
      <c r="C52" s="183">
        <v>10000</v>
      </c>
      <c r="D52" s="359" t="s">
        <v>1187</v>
      </c>
      <c r="E52" s="193">
        <v>4093</v>
      </c>
      <c r="F52" s="351">
        <v>40.93</v>
      </c>
      <c r="G52" s="193" t="s">
        <v>1187</v>
      </c>
      <c r="H52" s="359" t="s">
        <v>1187</v>
      </c>
      <c r="I52" s="352">
        <v>572</v>
      </c>
    </row>
    <row r="53" spans="1:9" ht="24.75" customHeight="1">
      <c r="A53" s="347">
        <v>560</v>
      </c>
      <c r="B53" s="350" t="s">
        <v>1748</v>
      </c>
      <c r="C53" s="183">
        <v>201000</v>
      </c>
      <c r="D53" s="359" t="s">
        <v>1187</v>
      </c>
      <c r="E53" s="193">
        <v>173988</v>
      </c>
      <c r="F53" s="351">
        <v>86.56119402985074</v>
      </c>
      <c r="G53" s="193" t="s">
        <v>1187</v>
      </c>
      <c r="H53" s="359" t="s">
        <v>1187</v>
      </c>
      <c r="I53" s="352">
        <v>81852</v>
      </c>
    </row>
    <row r="54" spans="1:9" ht="12.75" customHeight="1">
      <c r="A54" s="347">
        <v>561</v>
      </c>
      <c r="B54" s="374" t="s">
        <v>1749</v>
      </c>
      <c r="C54" s="183">
        <v>91000</v>
      </c>
      <c r="D54" s="359" t="s">
        <v>1187</v>
      </c>
      <c r="E54" s="193">
        <v>69537</v>
      </c>
      <c r="F54" s="351">
        <v>76.41428571428571</v>
      </c>
      <c r="G54" s="193" t="s">
        <v>1187</v>
      </c>
      <c r="H54" s="359" t="s">
        <v>1187</v>
      </c>
      <c r="I54" s="352">
        <v>8817</v>
      </c>
    </row>
    <row r="55" spans="1:9" ht="24.75" customHeight="1">
      <c r="A55" s="347">
        <v>562</v>
      </c>
      <c r="B55" s="374" t="s">
        <v>1750</v>
      </c>
      <c r="C55" s="183">
        <v>110000</v>
      </c>
      <c r="D55" s="359" t="s">
        <v>1187</v>
      </c>
      <c r="E55" s="193">
        <v>104451</v>
      </c>
      <c r="F55" s="351">
        <v>94.95545454545454</v>
      </c>
      <c r="G55" s="193" t="s">
        <v>1187</v>
      </c>
      <c r="H55" s="359" t="s">
        <v>1187</v>
      </c>
      <c r="I55" s="352">
        <v>73035</v>
      </c>
    </row>
    <row r="56" spans="1:9" ht="25.5" customHeight="1">
      <c r="A56" s="347">
        <v>590</v>
      </c>
      <c r="B56" s="350" t="s">
        <v>1751</v>
      </c>
      <c r="C56" s="183">
        <v>860000</v>
      </c>
      <c r="D56" s="359" t="s">
        <v>1187</v>
      </c>
      <c r="E56" s="193">
        <v>369668</v>
      </c>
      <c r="F56" s="351">
        <v>42.9846511627907</v>
      </c>
      <c r="G56" s="193" t="s">
        <v>1187</v>
      </c>
      <c r="H56" s="359" t="s">
        <v>1187</v>
      </c>
      <c r="I56" s="352">
        <v>60975</v>
      </c>
    </row>
    <row r="57" spans="1:9" ht="25.5" customHeight="1">
      <c r="A57" s="347">
        <v>592</v>
      </c>
      <c r="B57" s="374" t="s">
        <v>1752</v>
      </c>
      <c r="C57" s="183">
        <v>5000</v>
      </c>
      <c r="D57" s="359" t="s">
        <v>1187</v>
      </c>
      <c r="E57" s="193">
        <v>5124</v>
      </c>
      <c r="F57" s="351">
        <v>102.48</v>
      </c>
      <c r="G57" s="193" t="s">
        <v>1187</v>
      </c>
      <c r="H57" s="359" t="s">
        <v>1187</v>
      </c>
      <c r="I57" s="352">
        <v>0</v>
      </c>
    </row>
    <row r="58" spans="1:9" ht="13.5" customHeight="1">
      <c r="A58" s="347">
        <v>593</v>
      </c>
      <c r="B58" s="374" t="s">
        <v>1753</v>
      </c>
      <c r="C58" s="183">
        <v>210000</v>
      </c>
      <c r="D58" s="359" t="s">
        <v>1187</v>
      </c>
      <c r="E58" s="193">
        <v>66327</v>
      </c>
      <c r="F58" s="351">
        <v>31.584285714285716</v>
      </c>
      <c r="G58" s="193" t="s">
        <v>1187</v>
      </c>
      <c r="H58" s="359" t="s">
        <v>1187</v>
      </c>
      <c r="I58" s="352">
        <v>1062</v>
      </c>
    </row>
    <row r="59" spans="1:9" ht="27.75" customHeight="1">
      <c r="A59" s="347">
        <v>594</v>
      </c>
      <c r="B59" s="374" t="s">
        <v>1754</v>
      </c>
      <c r="C59" s="183">
        <v>300000</v>
      </c>
      <c r="D59" s="359" t="s">
        <v>1187</v>
      </c>
      <c r="E59" s="193">
        <v>32986</v>
      </c>
      <c r="F59" s="351">
        <v>10.995333333333333</v>
      </c>
      <c r="G59" s="193" t="s">
        <v>1187</v>
      </c>
      <c r="H59" s="359" t="s">
        <v>1187</v>
      </c>
      <c r="I59" s="352">
        <v>-420</v>
      </c>
    </row>
    <row r="60" spans="1:9" ht="26.25" customHeight="1">
      <c r="A60" s="347">
        <v>599</v>
      </c>
      <c r="B60" s="374" t="s">
        <v>1755</v>
      </c>
      <c r="C60" s="183">
        <v>345000</v>
      </c>
      <c r="D60" s="359" t="s">
        <v>1187</v>
      </c>
      <c r="E60" s="193">
        <v>265231</v>
      </c>
      <c r="F60" s="351">
        <v>76.87855072463769</v>
      </c>
      <c r="G60" s="193" t="s">
        <v>1187</v>
      </c>
      <c r="H60" s="359" t="s">
        <v>1187</v>
      </c>
      <c r="I60" s="352">
        <v>60333</v>
      </c>
    </row>
    <row r="61" spans="1:9" ht="15" customHeight="1">
      <c r="A61" s="376">
        <v>700</v>
      </c>
      <c r="B61" s="350" t="s">
        <v>1756</v>
      </c>
      <c r="C61" s="183">
        <v>14559150</v>
      </c>
      <c r="D61" s="359" t="s">
        <v>1187</v>
      </c>
      <c r="E61" s="193">
        <v>7003846</v>
      </c>
      <c r="F61" s="351">
        <v>48.10614630661817</v>
      </c>
      <c r="G61" s="193" t="s">
        <v>1187</v>
      </c>
      <c r="H61" s="359" t="s">
        <v>1187</v>
      </c>
      <c r="I61" s="352">
        <v>1200967</v>
      </c>
    </row>
    <row r="62" spans="1:9" ht="13.5" customHeight="1">
      <c r="A62" s="376">
        <v>740</v>
      </c>
      <c r="B62" s="350" t="s">
        <v>1757</v>
      </c>
      <c r="C62" s="183">
        <v>14559150</v>
      </c>
      <c r="D62" s="359" t="s">
        <v>1187</v>
      </c>
      <c r="E62" s="193">
        <v>7003846</v>
      </c>
      <c r="F62" s="351">
        <v>48.10614630661817</v>
      </c>
      <c r="G62" s="193" t="s">
        <v>1187</v>
      </c>
      <c r="H62" s="359" t="s">
        <v>1187</v>
      </c>
      <c r="I62" s="352">
        <v>1200967</v>
      </c>
    </row>
    <row r="63" spans="1:9" ht="50.25" customHeight="1">
      <c r="A63" s="376">
        <v>742</v>
      </c>
      <c r="B63" s="374" t="s">
        <v>1758</v>
      </c>
      <c r="C63" s="183">
        <v>1857709</v>
      </c>
      <c r="D63" s="359" t="s">
        <v>1187</v>
      </c>
      <c r="E63" s="193">
        <v>928854</v>
      </c>
      <c r="F63" s="351">
        <v>49.999973085127976</v>
      </c>
      <c r="G63" s="193" t="s">
        <v>1187</v>
      </c>
      <c r="H63" s="359" t="s">
        <v>1187</v>
      </c>
      <c r="I63" s="352">
        <v>154809</v>
      </c>
    </row>
    <row r="64" spans="1:9" ht="26.25" customHeight="1">
      <c r="A64" s="376">
        <v>743</v>
      </c>
      <c r="B64" s="374" t="s">
        <v>1759</v>
      </c>
      <c r="C64" s="183">
        <v>3291341</v>
      </c>
      <c r="D64" s="359" t="s">
        <v>1187</v>
      </c>
      <c r="E64" s="193">
        <v>1448495</v>
      </c>
      <c r="F64" s="351">
        <v>44.009265524295415</v>
      </c>
      <c r="G64" s="193" t="s">
        <v>1187</v>
      </c>
      <c r="H64" s="359" t="s">
        <v>1187</v>
      </c>
      <c r="I64" s="352">
        <v>304412</v>
      </c>
    </row>
    <row r="65" spans="1:9" ht="24.75" customHeight="1">
      <c r="A65" s="376">
        <v>744</v>
      </c>
      <c r="B65" s="374" t="s">
        <v>1760</v>
      </c>
      <c r="C65" s="183">
        <v>324488</v>
      </c>
      <c r="D65" s="359" t="s">
        <v>1187</v>
      </c>
      <c r="E65" s="193">
        <v>95857</v>
      </c>
      <c r="F65" s="351">
        <v>29.540999975345777</v>
      </c>
      <c r="G65" s="193" t="s">
        <v>1187</v>
      </c>
      <c r="H65" s="359" t="s">
        <v>1187</v>
      </c>
      <c r="I65" s="352">
        <v>-15389</v>
      </c>
    </row>
    <row r="66" spans="1:9" ht="24.75" customHeight="1">
      <c r="A66" s="376">
        <v>745</v>
      </c>
      <c r="B66" s="374" t="s">
        <v>1761</v>
      </c>
      <c r="C66" s="183">
        <v>216600</v>
      </c>
      <c r="D66" s="359" t="s">
        <v>1187</v>
      </c>
      <c r="E66" s="193">
        <v>108300</v>
      </c>
      <c r="F66" s="351">
        <v>50</v>
      </c>
      <c r="G66" s="193" t="s">
        <v>1187</v>
      </c>
      <c r="H66" s="359" t="s">
        <v>1187</v>
      </c>
      <c r="I66" s="352">
        <v>18050</v>
      </c>
    </row>
    <row r="67" spans="1:9" ht="24.75" customHeight="1">
      <c r="A67" s="376">
        <v>746</v>
      </c>
      <c r="B67" s="374" t="s">
        <v>1762</v>
      </c>
      <c r="C67" s="183">
        <v>430080</v>
      </c>
      <c r="D67" s="359" t="s">
        <v>1187</v>
      </c>
      <c r="E67" s="193">
        <v>212992</v>
      </c>
      <c r="F67" s="351">
        <v>49.523809523809526</v>
      </c>
      <c r="G67" s="193" t="s">
        <v>1187</v>
      </c>
      <c r="H67" s="359" t="s">
        <v>1187</v>
      </c>
      <c r="I67" s="352">
        <v>35840</v>
      </c>
    </row>
    <row r="68" spans="1:9" ht="37.5" customHeight="1">
      <c r="A68" s="376">
        <v>747</v>
      </c>
      <c r="B68" s="374" t="s">
        <v>1763</v>
      </c>
      <c r="C68" s="183">
        <v>23000</v>
      </c>
      <c r="D68" s="359" t="s">
        <v>1187</v>
      </c>
      <c r="E68" s="193">
        <v>11502</v>
      </c>
      <c r="F68" s="351">
        <v>50.00869565217392</v>
      </c>
      <c r="G68" s="193" t="s">
        <v>1187</v>
      </c>
      <c r="H68" s="359" t="s">
        <v>1187</v>
      </c>
      <c r="I68" s="352">
        <v>1917</v>
      </c>
    </row>
    <row r="69" spans="1:9" ht="13.5" customHeight="1">
      <c r="A69" s="376">
        <v>749</v>
      </c>
      <c r="B69" s="374" t="s">
        <v>1764</v>
      </c>
      <c r="C69" s="183">
        <v>8515032</v>
      </c>
      <c r="D69" s="359" t="s">
        <v>1187</v>
      </c>
      <c r="E69" s="193">
        <v>4197846</v>
      </c>
      <c r="F69" s="351">
        <v>49.299239274732024</v>
      </c>
      <c r="G69" s="193" t="s">
        <v>1187</v>
      </c>
      <c r="H69" s="359" t="s">
        <v>1187</v>
      </c>
      <c r="I69" s="352">
        <v>701328</v>
      </c>
    </row>
    <row r="70" spans="1:9" ht="13.5" customHeight="1">
      <c r="A70" s="347"/>
      <c r="B70" s="350" t="s">
        <v>1765</v>
      </c>
      <c r="C70" s="183">
        <v>27232</v>
      </c>
      <c r="D70" s="193">
        <v>13614</v>
      </c>
      <c r="E70" s="193">
        <v>10038</v>
      </c>
      <c r="F70" s="351">
        <v>36.861045828437135</v>
      </c>
      <c r="G70" s="351">
        <v>73.73292199206699</v>
      </c>
      <c r="H70" s="352">
        <v>2269</v>
      </c>
      <c r="I70" s="352">
        <v>1989</v>
      </c>
    </row>
    <row r="71" spans="1:9" s="373" customFormat="1" ht="13.5" customHeight="1">
      <c r="A71" s="354"/>
      <c r="B71" s="188" t="s">
        <v>1546</v>
      </c>
      <c r="C71" s="348">
        <v>592629924</v>
      </c>
      <c r="D71" s="348">
        <v>287482776</v>
      </c>
      <c r="E71" s="348">
        <v>282529542</v>
      </c>
      <c r="F71" s="349">
        <v>47.673856914454426</v>
      </c>
      <c r="G71" s="349">
        <v>98.27703277778284</v>
      </c>
      <c r="H71" s="348">
        <v>48195687</v>
      </c>
      <c r="I71" s="348">
        <v>49906725</v>
      </c>
    </row>
    <row r="72" spans="1:9" ht="13.5" customHeight="1">
      <c r="A72" s="347"/>
      <c r="B72" s="350" t="s">
        <v>1548</v>
      </c>
      <c r="C72" s="183">
        <v>590425524</v>
      </c>
      <c r="D72" s="183">
        <v>286366111</v>
      </c>
      <c r="E72" s="183">
        <v>281693537</v>
      </c>
      <c r="F72" s="351">
        <v>47.71025735669246</v>
      </c>
      <c r="G72" s="351">
        <v>98.3683215923549</v>
      </c>
      <c r="H72" s="352">
        <v>48007956</v>
      </c>
      <c r="I72" s="352">
        <v>49400481</v>
      </c>
    </row>
    <row r="73" spans="1:9" ht="13.5" customHeight="1">
      <c r="A73" s="347">
        <v>1000</v>
      </c>
      <c r="B73" s="350" t="s">
        <v>1766</v>
      </c>
      <c r="C73" s="183">
        <v>33861953</v>
      </c>
      <c r="D73" s="183">
        <v>8080065</v>
      </c>
      <c r="E73" s="183">
        <v>7924485</v>
      </c>
      <c r="F73" s="351">
        <v>23.402327089639513</v>
      </c>
      <c r="G73" s="351">
        <v>98.07452044012021</v>
      </c>
      <c r="H73" s="352">
        <v>855864</v>
      </c>
      <c r="I73" s="352">
        <v>889255</v>
      </c>
    </row>
    <row r="74" spans="1:9" ht="13.5" customHeight="1">
      <c r="A74" s="347">
        <v>1100</v>
      </c>
      <c r="B74" s="374" t="s">
        <v>1767</v>
      </c>
      <c r="C74" s="183">
        <v>3676386</v>
      </c>
      <c r="D74" s="183">
        <v>1829153</v>
      </c>
      <c r="E74" s="183">
        <v>1592716</v>
      </c>
      <c r="F74" s="351">
        <v>43.322871972638346</v>
      </c>
      <c r="G74" s="351">
        <v>87.07396264828584</v>
      </c>
      <c r="H74" s="352">
        <v>315864</v>
      </c>
      <c r="I74" s="352">
        <v>375884</v>
      </c>
    </row>
    <row r="75" spans="1:9" ht="13.5" customHeight="1">
      <c r="A75" s="347">
        <v>1800</v>
      </c>
      <c r="B75" s="374" t="s">
        <v>1768</v>
      </c>
      <c r="C75" s="183">
        <v>23718294</v>
      </c>
      <c r="D75" s="193">
        <v>3000000</v>
      </c>
      <c r="E75" s="193">
        <v>3338250</v>
      </c>
      <c r="F75" s="351">
        <v>14.074578888346693</v>
      </c>
      <c r="G75" s="351">
        <v>111.275</v>
      </c>
      <c r="H75" s="352">
        <v>-367000</v>
      </c>
      <c r="I75" s="352">
        <v>0</v>
      </c>
    </row>
    <row r="76" spans="1:9" ht="13.5" customHeight="1">
      <c r="A76" s="347">
        <v>2000</v>
      </c>
      <c r="B76" s="350" t="s">
        <v>1725</v>
      </c>
      <c r="C76" s="183">
        <v>5606430</v>
      </c>
      <c r="D76" s="183">
        <v>2481104</v>
      </c>
      <c r="E76" s="183">
        <v>2253714</v>
      </c>
      <c r="F76" s="351">
        <v>40.19873609409196</v>
      </c>
      <c r="G76" s="351">
        <v>90.83512823323811</v>
      </c>
      <c r="H76" s="352">
        <v>0</v>
      </c>
      <c r="I76" s="352">
        <v>0</v>
      </c>
    </row>
    <row r="77" spans="1:9" ht="13.5" customHeight="1">
      <c r="A77" s="347">
        <v>3000</v>
      </c>
      <c r="B77" s="350" t="s">
        <v>1726</v>
      </c>
      <c r="C77" s="183">
        <v>550957141</v>
      </c>
      <c r="D77" s="183">
        <v>275804942</v>
      </c>
      <c r="E77" s="183">
        <v>271515338</v>
      </c>
      <c r="F77" s="351">
        <v>49.28066410160205</v>
      </c>
      <c r="G77" s="351">
        <v>98.44469646957957</v>
      </c>
      <c r="H77" s="352">
        <v>47152092</v>
      </c>
      <c r="I77" s="352">
        <v>48511226</v>
      </c>
    </row>
    <row r="78" spans="1:9" ht="26.25" customHeight="1">
      <c r="A78" s="347">
        <v>3400</v>
      </c>
      <c r="B78" s="374" t="s">
        <v>1769</v>
      </c>
      <c r="C78" s="183">
        <v>2541000</v>
      </c>
      <c r="D78" s="364">
        <v>1506351</v>
      </c>
      <c r="E78" s="364">
        <v>1263931</v>
      </c>
      <c r="F78" s="351">
        <v>49.74147973238882</v>
      </c>
      <c r="G78" s="351">
        <v>83.90680525322452</v>
      </c>
      <c r="H78" s="352">
        <v>232616</v>
      </c>
      <c r="I78" s="352">
        <v>307167</v>
      </c>
    </row>
    <row r="79" spans="1:9" ht="13.5" customHeight="1">
      <c r="A79" s="347">
        <v>3500</v>
      </c>
      <c r="B79" s="374" t="s">
        <v>1770</v>
      </c>
      <c r="C79" s="183">
        <v>548416141</v>
      </c>
      <c r="D79" s="364">
        <v>274298591</v>
      </c>
      <c r="E79" s="364">
        <v>270251407</v>
      </c>
      <c r="F79" s="351">
        <v>49.27852898479879</v>
      </c>
      <c r="G79" s="351">
        <v>98.52453343444262</v>
      </c>
      <c r="H79" s="352">
        <v>46919476</v>
      </c>
      <c r="I79" s="352">
        <v>48204059</v>
      </c>
    </row>
    <row r="80" spans="1:9" ht="25.5">
      <c r="A80" s="368" t="s">
        <v>1733</v>
      </c>
      <c r="B80" s="350" t="s">
        <v>1528</v>
      </c>
      <c r="C80" s="183">
        <v>2204400</v>
      </c>
      <c r="D80" s="183">
        <v>1116665</v>
      </c>
      <c r="E80" s="183">
        <v>836005</v>
      </c>
      <c r="F80" s="351">
        <v>37.924378515695885</v>
      </c>
      <c r="G80" s="351">
        <v>74.86623114362857</v>
      </c>
      <c r="H80" s="352">
        <v>187731</v>
      </c>
      <c r="I80" s="352">
        <v>506244</v>
      </c>
    </row>
    <row r="81" spans="1:9" ht="25.5">
      <c r="A81" s="368" t="s">
        <v>1734</v>
      </c>
      <c r="B81" s="350" t="s">
        <v>1771</v>
      </c>
      <c r="C81" s="183">
        <v>21365</v>
      </c>
      <c r="D81" s="183">
        <v>7300</v>
      </c>
      <c r="E81" s="183">
        <v>0</v>
      </c>
      <c r="F81" s="351">
        <v>0</v>
      </c>
      <c r="G81" s="351">
        <v>0</v>
      </c>
      <c r="H81" s="352">
        <v>1900</v>
      </c>
      <c r="I81" s="352">
        <v>0</v>
      </c>
    </row>
    <row r="82" spans="1:9" ht="13.5" customHeight="1">
      <c r="A82" s="347">
        <v>7000</v>
      </c>
      <c r="B82" s="350" t="s">
        <v>1736</v>
      </c>
      <c r="C82" s="183">
        <v>2183035</v>
      </c>
      <c r="D82" s="183">
        <v>1109365</v>
      </c>
      <c r="E82" s="183">
        <v>836005</v>
      </c>
      <c r="F82" s="351">
        <v>38.2955380926096</v>
      </c>
      <c r="G82" s="351">
        <v>75.35887647437949</v>
      </c>
      <c r="H82" s="352">
        <v>185831</v>
      </c>
      <c r="I82" s="352">
        <v>506244</v>
      </c>
    </row>
    <row r="83" spans="1:9" ht="13.5" customHeight="1">
      <c r="A83" s="347"/>
      <c r="B83" s="350" t="s">
        <v>1533</v>
      </c>
      <c r="C83" s="183">
        <v>24596558</v>
      </c>
      <c r="D83" s="183">
        <v>8816082</v>
      </c>
      <c r="E83" s="183">
        <v>32212176</v>
      </c>
      <c r="F83" s="351" t="s">
        <v>1187</v>
      </c>
      <c r="G83" s="351" t="s">
        <v>1187</v>
      </c>
      <c r="H83" s="352">
        <v>4964983</v>
      </c>
      <c r="I83" s="352">
        <v>6537750</v>
      </c>
    </row>
    <row r="84" spans="1:9" ht="27" customHeight="1">
      <c r="A84" s="347"/>
      <c r="B84" s="350" t="s">
        <v>1737</v>
      </c>
      <c r="C84" s="183">
        <v>-24596558</v>
      </c>
      <c r="D84" s="193">
        <v>-8816082</v>
      </c>
      <c r="E84" s="193">
        <v>-32212176</v>
      </c>
      <c r="F84" s="351" t="s">
        <v>1187</v>
      </c>
      <c r="G84" s="351" t="s">
        <v>1187</v>
      </c>
      <c r="H84" s="352">
        <v>-4964983</v>
      </c>
      <c r="I84" s="352">
        <v>-6537750</v>
      </c>
    </row>
    <row r="85" spans="1:9" ht="21.75" customHeight="1">
      <c r="A85" s="347"/>
      <c r="B85" s="372" t="s">
        <v>1772</v>
      </c>
      <c r="C85" s="352"/>
      <c r="D85" s="352"/>
      <c r="E85" s="352"/>
      <c r="F85" s="349"/>
      <c r="G85" s="349"/>
      <c r="H85" s="348"/>
      <c r="I85" s="348"/>
    </row>
    <row r="86" spans="1:9" ht="13.5" customHeight="1">
      <c r="A86" s="347"/>
      <c r="B86" s="188" t="s">
        <v>1511</v>
      </c>
      <c r="C86" s="348">
        <v>495700787</v>
      </c>
      <c r="D86" s="348">
        <v>237699732</v>
      </c>
      <c r="E86" s="348">
        <v>251189519</v>
      </c>
      <c r="F86" s="349">
        <v>50.67361714719246</v>
      </c>
      <c r="G86" s="349">
        <v>105.67513765644465</v>
      </c>
      <c r="H86" s="348">
        <v>42647346</v>
      </c>
      <c r="I86" s="348">
        <v>45131869</v>
      </c>
    </row>
    <row r="87" spans="1:9" ht="13.5" customHeight="1">
      <c r="A87" s="347"/>
      <c r="B87" s="350" t="s">
        <v>1740</v>
      </c>
      <c r="C87" s="352">
        <v>495700787</v>
      </c>
      <c r="D87" s="193">
        <v>237699732</v>
      </c>
      <c r="E87" s="193">
        <v>251189519</v>
      </c>
      <c r="F87" s="351">
        <v>50.67361714719246</v>
      </c>
      <c r="G87" s="351">
        <v>105.67513765644465</v>
      </c>
      <c r="H87" s="352">
        <v>42647346</v>
      </c>
      <c r="I87" s="352">
        <v>45131869</v>
      </c>
    </row>
    <row r="88" spans="1:9" ht="39.75" customHeight="1">
      <c r="A88" s="347">
        <v>500</v>
      </c>
      <c r="B88" s="350" t="s">
        <v>1773</v>
      </c>
      <c r="C88" s="183">
        <v>463317000</v>
      </c>
      <c r="D88" s="375" t="s">
        <v>1187</v>
      </c>
      <c r="E88" s="365">
        <v>236015120</v>
      </c>
      <c r="F88" s="351">
        <v>50.94031084549023</v>
      </c>
      <c r="G88" s="365" t="s">
        <v>1187</v>
      </c>
      <c r="H88" s="359" t="s">
        <v>1187</v>
      </c>
      <c r="I88" s="352">
        <v>42403619</v>
      </c>
    </row>
    <row r="89" spans="1:9" ht="12.75" customHeight="1">
      <c r="A89" s="347">
        <v>520</v>
      </c>
      <c r="B89" s="374" t="s">
        <v>1774</v>
      </c>
      <c r="C89" s="183">
        <v>463044250</v>
      </c>
      <c r="D89" s="375" t="s">
        <v>1187</v>
      </c>
      <c r="E89" s="365">
        <v>235785194</v>
      </c>
      <c r="F89" s="351">
        <v>50.920661254296974</v>
      </c>
      <c r="G89" s="365" t="s">
        <v>1187</v>
      </c>
      <c r="H89" s="359" t="s">
        <v>1187</v>
      </c>
      <c r="I89" s="352">
        <v>42330572</v>
      </c>
    </row>
    <row r="90" spans="1:9" ht="27" customHeight="1">
      <c r="A90" s="347">
        <v>521</v>
      </c>
      <c r="B90" s="374" t="s">
        <v>1775</v>
      </c>
      <c r="C90" s="183">
        <v>463034250</v>
      </c>
      <c r="D90" s="375" t="s">
        <v>1187</v>
      </c>
      <c r="E90" s="365">
        <v>235765849</v>
      </c>
      <c r="F90" s="351">
        <v>50.9175830945551</v>
      </c>
      <c r="G90" s="365" t="s">
        <v>1187</v>
      </c>
      <c r="H90" s="359" t="s">
        <v>1187</v>
      </c>
      <c r="I90" s="352">
        <v>42327943</v>
      </c>
    </row>
    <row r="91" spans="1:9" ht="24.75" customHeight="1">
      <c r="A91" s="347">
        <v>525</v>
      </c>
      <c r="B91" s="374" t="s">
        <v>1747</v>
      </c>
      <c r="C91" s="183">
        <v>10000</v>
      </c>
      <c r="D91" s="375" t="s">
        <v>1187</v>
      </c>
      <c r="E91" s="365">
        <v>4093</v>
      </c>
      <c r="F91" s="351">
        <v>40.93</v>
      </c>
      <c r="G91" s="365" t="s">
        <v>1187</v>
      </c>
      <c r="H91" s="359" t="s">
        <v>1187</v>
      </c>
      <c r="I91" s="352">
        <v>572</v>
      </c>
    </row>
    <row r="92" spans="1:9" ht="27" customHeight="1">
      <c r="A92" s="347">
        <v>560</v>
      </c>
      <c r="B92" s="350" t="s">
        <v>1748</v>
      </c>
      <c r="C92" s="183">
        <v>110000</v>
      </c>
      <c r="D92" s="375" t="s">
        <v>1187</v>
      </c>
      <c r="E92" s="365">
        <v>104451</v>
      </c>
      <c r="F92" s="351">
        <v>94.95545454545454</v>
      </c>
      <c r="G92" s="365" t="s">
        <v>1187</v>
      </c>
      <c r="H92" s="359" t="s">
        <v>1187</v>
      </c>
      <c r="I92" s="352">
        <v>73035</v>
      </c>
    </row>
    <row r="93" spans="1:9" ht="25.5" customHeight="1">
      <c r="A93" s="347">
        <v>562</v>
      </c>
      <c r="B93" s="374" t="s">
        <v>1750</v>
      </c>
      <c r="C93" s="183">
        <v>110000</v>
      </c>
      <c r="D93" s="375" t="s">
        <v>1187</v>
      </c>
      <c r="E93" s="365">
        <v>104451</v>
      </c>
      <c r="F93" s="351">
        <v>94.95545454545454</v>
      </c>
      <c r="G93" s="365" t="s">
        <v>1187</v>
      </c>
      <c r="H93" s="359" t="s">
        <v>1187</v>
      </c>
      <c r="I93" s="352">
        <v>73035</v>
      </c>
    </row>
    <row r="94" spans="1:9" ht="27" customHeight="1">
      <c r="A94" s="347">
        <v>590</v>
      </c>
      <c r="B94" s="350" t="s">
        <v>1776</v>
      </c>
      <c r="C94" s="183">
        <v>162750</v>
      </c>
      <c r="D94" s="375" t="s">
        <v>1187</v>
      </c>
      <c r="E94" s="365">
        <v>49341</v>
      </c>
      <c r="F94" s="351">
        <v>30.31705069124424</v>
      </c>
      <c r="G94" s="365" t="s">
        <v>1187</v>
      </c>
      <c r="H94" s="359" t="s">
        <v>1187</v>
      </c>
      <c r="I94" s="352">
        <v>0</v>
      </c>
    </row>
    <row r="95" spans="1:9" ht="13.5" customHeight="1">
      <c r="A95" s="347">
        <v>593</v>
      </c>
      <c r="B95" s="374" t="s">
        <v>1753</v>
      </c>
      <c r="C95" s="183">
        <v>162750</v>
      </c>
      <c r="D95" s="375" t="s">
        <v>1187</v>
      </c>
      <c r="E95" s="365">
        <v>49341</v>
      </c>
      <c r="F95" s="351">
        <v>30.31705069124424</v>
      </c>
      <c r="G95" s="365" t="s">
        <v>1187</v>
      </c>
      <c r="H95" s="359" t="s">
        <v>1187</v>
      </c>
      <c r="I95" s="352">
        <v>0</v>
      </c>
    </row>
    <row r="96" spans="1:9" ht="16.5" customHeight="1">
      <c r="A96" s="347">
        <v>700</v>
      </c>
      <c r="B96" s="350" t="s">
        <v>1756</v>
      </c>
      <c r="C96" s="183">
        <v>32383787</v>
      </c>
      <c r="D96" s="375" t="s">
        <v>1187</v>
      </c>
      <c r="E96" s="365">
        <v>15174399</v>
      </c>
      <c r="F96" s="351">
        <v>46.858012622180354</v>
      </c>
      <c r="G96" s="365" t="s">
        <v>1187</v>
      </c>
      <c r="H96" s="359" t="s">
        <v>1187</v>
      </c>
      <c r="I96" s="352">
        <v>2728250</v>
      </c>
    </row>
    <row r="97" spans="1:9" ht="27" customHeight="1">
      <c r="A97" s="347">
        <v>720</v>
      </c>
      <c r="B97" s="374" t="s">
        <v>1777</v>
      </c>
      <c r="C97" s="183">
        <v>20029834</v>
      </c>
      <c r="D97" s="375" t="s">
        <v>1187</v>
      </c>
      <c r="E97" s="365">
        <v>9206766</v>
      </c>
      <c r="F97" s="351">
        <v>45.96526361626362</v>
      </c>
      <c r="G97" s="365" t="s">
        <v>1187</v>
      </c>
      <c r="H97" s="359" t="s">
        <v>1187</v>
      </c>
      <c r="I97" s="352">
        <v>1668620</v>
      </c>
    </row>
    <row r="98" spans="1:9" ht="27" customHeight="1">
      <c r="A98" s="347">
        <v>721</v>
      </c>
      <c r="B98" s="374" t="s">
        <v>1778</v>
      </c>
      <c r="C98" s="183">
        <v>5100000</v>
      </c>
      <c r="D98" s="375" t="s">
        <v>1187</v>
      </c>
      <c r="E98" s="365">
        <v>2562000</v>
      </c>
      <c r="F98" s="351">
        <v>50.23529411764706</v>
      </c>
      <c r="G98" s="365" t="s">
        <v>1187</v>
      </c>
      <c r="H98" s="359" t="s">
        <v>1187</v>
      </c>
      <c r="I98" s="352">
        <v>434000</v>
      </c>
    </row>
    <row r="99" spans="1:9" ht="24" customHeight="1">
      <c r="A99" s="347">
        <v>722</v>
      </c>
      <c r="B99" s="374" t="s">
        <v>1779</v>
      </c>
      <c r="C99" s="183">
        <v>311672</v>
      </c>
      <c r="D99" s="375" t="s">
        <v>1187</v>
      </c>
      <c r="E99" s="365">
        <v>92914</v>
      </c>
      <c r="F99" s="351">
        <v>29.811468466849767</v>
      </c>
      <c r="G99" s="365" t="s">
        <v>1187</v>
      </c>
      <c r="H99" s="359" t="s">
        <v>1187</v>
      </c>
      <c r="I99" s="352">
        <v>19081</v>
      </c>
    </row>
    <row r="100" spans="1:9" ht="24.75" customHeight="1">
      <c r="A100" s="347">
        <v>723</v>
      </c>
      <c r="B100" s="374" t="s">
        <v>1780</v>
      </c>
      <c r="C100" s="183">
        <v>14618162</v>
      </c>
      <c r="D100" s="375" t="s">
        <v>1187</v>
      </c>
      <c r="E100" s="365">
        <v>6551852</v>
      </c>
      <c r="F100" s="351">
        <v>44.81994384793382</v>
      </c>
      <c r="G100" s="365" t="s">
        <v>1187</v>
      </c>
      <c r="H100" s="359" t="s">
        <v>1187</v>
      </c>
      <c r="I100" s="352">
        <v>1215539</v>
      </c>
    </row>
    <row r="101" spans="1:9" ht="13.5" customHeight="1">
      <c r="A101" s="347">
        <v>740</v>
      </c>
      <c r="B101" s="374" t="s">
        <v>1757</v>
      </c>
      <c r="C101" s="183">
        <v>12353953</v>
      </c>
      <c r="D101" s="375" t="s">
        <v>1187</v>
      </c>
      <c r="E101" s="365">
        <v>5967633</v>
      </c>
      <c r="F101" s="351">
        <v>48.30545332332088</v>
      </c>
      <c r="G101" s="365" t="s">
        <v>1187</v>
      </c>
      <c r="H101" s="359" t="s">
        <v>1187</v>
      </c>
      <c r="I101" s="352">
        <v>1059630</v>
      </c>
    </row>
    <row r="102" spans="1:9" ht="24.75" customHeight="1">
      <c r="A102" s="347">
        <v>743</v>
      </c>
      <c r="B102" s="374" t="s">
        <v>1759</v>
      </c>
      <c r="C102" s="183">
        <v>3291341</v>
      </c>
      <c r="D102" s="375" t="s">
        <v>1187</v>
      </c>
      <c r="E102" s="365">
        <v>1448495</v>
      </c>
      <c r="F102" s="351">
        <v>44.009265524295415</v>
      </c>
      <c r="G102" s="365" t="s">
        <v>1187</v>
      </c>
      <c r="H102" s="359" t="s">
        <v>1187</v>
      </c>
      <c r="I102" s="352">
        <v>304412</v>
      </c>
    </row>
    <row r="103" spans="1:9" ht="24" customHeight="1">
      <c r="A103" s="347">
        <v>745</v>
      </c>
      <c r="B103" s="374" t="s">
        <v>1761</v>
      </c>
      <c r="C103" s="183">
        <v>216600</v>
      </c>
      <c r="D103" s="375" t="s">
        <v>1187</v>
      </c>
      <c r="E103" s="365">
        <v>108300</v>
      </c>
      <c r="F103" s="351">
        <v>50</v>
      </c>
      <c r="G103" s="365" t="s">
        <v>1187</v>
      </c>
      <c r="H103" s="359" t="s">
        <v>1187</v>
      </c>
      <c r="I103" s="352">
        <v>18050</v>
      </c>
    </row>
    <row r="104" spans="1:9" ht="24" customHeight="1">
      <c r="A104" s="347">
        <v>746</v>
      </c>
      <c r="B104" s="374" t="s">
        <v>1762</v>
      </c>
      <c r="C104" s="183">
        <v>430080</v>
      </c>
      <c r="D104" s="375" t="s">
        <v>1187</v>
      </c>
      <c r="E104" s="365">
        <v>212992</v>
      </c>
      <c r="F104" s="351">
        <v>49.523809523809526</v>
      </c>
      <c r="G104" s="365" t="s">
        <v>1187</v>
      </c>
      <c r="H104" s="359" t="s">
        <v>1187</v>
      </c>
      <c r="I104" s="352">
        <v>35840</v>
      </c>
    </row>
    <row r="105" spans="1:9" ht="12" customHeight="1">
      <c r="A105" s="347">
        <v>749</v>
      </c>
      <c r="B105" s="374" t="s">
        <v>1764</v>
      </c>
      <c r="C105" s="183">
        <v>8415932</v>
      </c>
      <c r="D105" s="375" t="s">
        <v>1187</v>
      </c>
      <c r="E105" s="365">
        <v>4197846</v>
      </c>
      <c r="F105" s="351">
        <v>49.87975188012451</v>
      </c>
      <c r="G105" s="365" t="s">
        <v>1187</v>
      </c>
      <c r="H105" s="359" t="s">
        <v>1187</v>
      </c>
      <c r="I105" s="352">
        <v>701328</v>
      </c>
    </row>
    <row r="106" spans="1:9" s="373" customFormat="1" ht="12.75" customHeight="1">
      <c r="A106" s="354"/>
      <c r="B106" s="188" t="s">
        <v>1546</v>
      </c>
      <c r="C106" s="348">
        <v>472577817</v>
      </c>
      <c r="D106" s="348">
        <v>219380523</v>
      </c>
      <c r="E106" s="348">
        <v>216389652</v>
      </c>
      <c r="F106" s="349">
        <v>45.789210626448</v>
      </c>
      <c r="G106" s="349">
        <v>98.63667432318046</v>
      </c>
      <c r="H106" s="348">
        <v>37216974</v>
      </c>
      <c r="I106" s="348">
        <v>39162504</v>
      </c>
    </row>
    <row r="107" spans="1:9" ht="12.75" customHeight="1">
      <c r="A107" s="347"/>
      <c r="B107" s="350" t="s">
        <v>1548</v>
      </c>
      <c r="C107" s="183">
        <v>472577817</v>
      </c>
      <c r="D107" s="183">
        <v>219380523</v>
      </c>
      <c r="E107" s="183">
        <v>216389652</v>
      </c>
      <c r="F107" s="351">
        <v>45.789210626448</v>
      </c>
      <c r="G107" s="351">
        <v>98.63667432318046</v>
      </c>
      <c r="H107" s="352">
        <v>37216974</v>
      </c>
      <c r="I107" s="352">
        <v>39162504</v>
      </c>
    </row>
    <row r="108" spans="1:9" ht="12.75" customHeight="1">
      <c r="A108" s="347">
        <v>1000</v>
      </c>
      <c r="B108" s="350" t="s">
        <v>1766</v>
      </c>
      <c r="C108" s="183">
        <v>20988282</v>
      </c>
      <c r="D108" s="183">
        <v>3000000</v>
      </c>
      <c r="E108" s="183">
        <v>3000000</v>
      </c>
      <c r="F108" s="351">
        <v>14.293690164826259</v>
      </c>
      <c r="G108" s="351">
        <v>100</v>
      </c>
      <c r="H108" s="352">
        <v>0</v>
      </c>
      <c r="I108" s="352">
        <v>0</v>
      </c>
    </row>
    <row r="109" spans="1:9" ht="12.75" customHeight="1">
      <c r="A109" s="347">
        <v>1800</v>
      </c>
      <c r="B109" s="374" t="s">
        <v>1768</v>
      </c>
      <c r="C109" s="183">
        <v>20988282</v>
      </c>
      <c r="D109" s="193">
        <v>3000000</v>
      </c>
      <c r="E109" s="193">
        <v>3000000</v>
      </c>
      <c r="F109" s="351">
        <v>14.293690164826259</v>
      </c>
      <c r="G109" s="351">
        <v>100</v>
      </c>
      <c r="H109" s="352">
        <v>0</v>
      </c>
      <c r="I109" s="352">
        <v>0</v>
      </c>
    </row>
    <row r="110" spans="1:9" ht="12.75" customHeight="1">
      <c r="A110" s="347">
        <v>2000</v>
      </c>
      <c r="B110" s="350" t="s">
        <v>1725</v>
      </c>
      <c r="C110" s="183">
        <v>4067485</v>
      </c>
      <c r="D110" s="183">
        <v>1755297</v>
      </c>
      <c r="E110" s="183">
        <v>1656907</v>
      </c>
      <c r="F110" s="351">
        <v>40.735417586051334</v>
      </c>
      <c r="G110" s="351">
        <v>94.39468078621452</v>
      </c>
      <c r="H110" s="352">
        <v>0</v>
      </c>
      <c r="I110" s="352">
        <v>0</v>
      </c>
    </row>
    <row r="111" spans="1:9" ht="12.75" customHeight="1">
      <c r="A111" s="347">
        <v>3000</v>
      </c>
      <c r="B111" s="350" t="s">
        <v>1726</v>
      </c>
      <c r="C111" s="183">
        <v>447522050</v>
      </c>
      <c r="D111" s="183">
        <v>214625226</v>
      </c>
      <c r="E111" s="183">
        <v>211732745</v>
      </c>
      <c r="F111" s="351">
        <v>47.312248636687286</v>
      </c>
      <c r="G111" s="351">
        <v>98.65231079593599</v>
      </c>
      <c r="H111" s="352">
        <v>37216974</v>
      </c>
      <c r="I111" s="352">
        <v>39162504</v>
      </c>
    </row>
    <row r="112" spans="1:9" ht="12.75">
      <c r="A112" s="347">
        <v>3500</v>
      </c>
      <c r="B112" s="374" t="s">
        <v>1781</v>
      </c>
      <c r="C112" s="183">
        <v>438997875</v>
      </c>
      <c r="D112" s="364">
        <v>210571773</v>
      </c>
      <c r="E112" s="364">
        <v>208051495</v>
      </c>
      <c r="F112" s="351">
        <v>47.3923694960938</v>
      </c>
      <c r="G112" s="351">
        <v>98.80312638104634</v>
      </c>
      <c r="H112" s="352">
        <v>36553691</v>
      </c>
      <c r="I112" s="352">
        <v>38263504</v>
      </c>
    </row>
    <row r="113" spans="1:9" ht="12.75" customHeight="1">
      <c r="A113" s="347"/>
      <c r="B113" s="350" t="s">
        <v>1533</v>
      </c>
      <c r="C113" s="183">
        <v>23122970</v>
      </c>
      <c r="D113" s="183">
        <v>18319209</v>
      </c>
      <c r="E113" s="183">
        <v>34799867</v>
      </c>
      <c r="F113" s="351" t="s">
        <v>1187</v>
      </c>
      <c r="G113" s="351" t="s">
        <v>1187</v>
      </c>
      <c r="H113" s="352">
        <v>5430372</v>
      </c>
      <c r="I113" s="352">
        <v>5969365</v>
      </c>
    </row>
    <row r="114" spans="1:9" ht="38.25">
      <c r="A114" s="347"/>
      <c r="B114" s="350" t="s">
        <v>1782</v>
      </c>
      <c r="C114" s="183">
        <v>-23122970</v>
      </c>
      <c r="D114" s="193">
        <v>-18319209</v>
      </c>
      <c r="E114" s="193">
        <v>-34799866</v>
      </c>
      <c r="F114" s="351" t="s">
        <v>1187</v>
      </c>
      <c r="G114" s="351" t="s">
        <v>1187</v>
      </c>
      <c r="H114" s="352">
        <v>-5430372</v>
      </c>
      <c r="I114" s="352">
        <v>-5969364</v>
      </c>
    </row>
    <row r="115" spans="1:9" ht="20.25" customHeight="1">
      <c r="A115" s="347"/>
      <c r="B115" s="372" t="s">
        <v>1783</v>
      </c>
      <c r="C115" s="352"/>
      <c r="D115" s="352"/>
      <c r="E115" s="352"/>
      <c r="F115" s="349"/>
      <c r="G115" s="349"/>
      <c r="H115" s="348"/>
      <c r="I115" s="348"/>
    </row>
    <row r="116" spans="1:9" s="373" customFormat="1" ht="12.75" customHeight="1">
      <c r="A116" s="354"/>
      <c r="B116" s="188" t="s">
        <v>1703</v>
      </c>
      <c r="C116" s="348">
        <v>35274030</v>
      </c>
      <c r="D116" s="348">
        <v>16885194</v>
      </c>
      <c r="E116" s="348">
        <v>18020404</v>
      </c>
      <c r="F116" s="349">
        <v>51.08688743531714</v>
      </c>
      <c r="G116" s="349">
        <v>106.72310901491566</v>
      </c>
      <c r="H116" s="348">
        <v>3028770</v>
      </c>
      <c r="I116" s="348">
        <v>3204099</v>
      </c>
    </row>
    <row r="117" spans="1:9" ht="12.75" customHeight="1">
      <c r="A117" s="347"/>
      <c r="B117" s="350" t="s">
        <v>1740</v>
      </c>
      <c r="C117" s="352">
        <v>35274030</v>
      </c>
      <c r="D117" s="193">
        <v>16885194</v>
      </c>
      <c r="E117" s="193">
        <v>18020404</v>
      </c>
      <c r="F117" s="351">
        <v>51.08688743531714</v>
      </c>
      <c r="G117" s="351">
        <v>106.72310901491566</v>
      </c>
      <c r="H117" s="352">
        <v>3028770</v>
      </c>
      <c r="I117" s="352">
        <v>3204099</v>
      </c>
    </row>
    <row r="118" spans="1:9" ht="38.25" customHeight="1">
      <c r="A118" s="347">
        <v>500</v>
      </c>
      <c r="B118" s="350" t="s">
        <v>1784</v>
      </c>
      <c r="C118" s="352">
        <v>34587236</v>
      </c>
      <c r="D118" s="359" t="s">
        <v>1187</v>
      </c>
      <c r="E118" s="193">
        <v>17754180</v>
      </c>
      <c r="F118" s="351">
        <v>51.33159527404849</v>
      </c>
      <c r="G118" s="193" t="s">
        <v>1187</v>
      </c>
      <c r="H118" s="359" t="s">
        <v>1187</v>
      </c>
      <c r="I118" s="352">
        <v>3197236</v>
      </c>
    </row>
    <row r="119" spans="1:9" ht="12.75" customHeight="1">
      <c r="A119" s="347">
        <v>520</v>
      </c>
      <c r="B119" s="374" t="s">
        <v>1742</v>
      </c>
      <c r="C119" s="352">
        <v>34270539</v>
      </c>
      <c r="D119" s="375" t="s">
        <v>1187</v>
      </c>
      <c r="E119" s="365">
        <v>17634081</v>
      </c>
      <c r="F119" s="351">
        <v>51.45551110240781</v>
      </c>
      <c r="G119" s="365" t="s">
        <v>1187</v>
      </c>
      <c r="H119" s="359" t="s">
        <v>1187</v>
      </c>
      <c r="I119" s="352">
        <v>3148696</v>
      </c>
    </row>
    <row r="120" spans="1:9" ht="40.5" customHeight="1">
      <c r="A120" s="347">
        <v>522</v>
      </c>
      <c r="B120" s="374" t="s">
        <v>1744</v>
      </c>
      <c r="C120" s="183">
        <v>34270539</v>
      </c>
      <c r="D120" s="375" t="s">
        <v>1187</v>
      </c>
      <c r="E120" s="365">
        <v>17634081</v>
      </c>
      <c r="F120" s="351">
        <v>51.45551110240781</v>
      </c>
      <c r="G120" s="365" t="s">
        <v>1187</v>
      </c>
      <c r="H120" s="359" t="s">
        <v>1187</v>
      </c>
      <c r="I120" s="352">
        <v>3148696</v>
      </c>
    </row>
    <row r="121" spans="1:9" ht="25.5" customHeight="1">
      <c r="A121" s="347">
        <v>590</v>
      </c>
      <c r="B121" s="350" t="s">
        <v>1751</v>
      </c>
      <c r="C121" s="183">
        <v>316697</v>
      </c>
      <c r="D121" s="359" t="s">
        <v>1187</v>
      </c>
      <c r="E121" s="193">
        <v>42241</v>
      </c>
      <c r="F121" s="351">
        <v>13.337985519281837</v>
      </c>
      <c r="G121" s="193" t="s">
        <v>1187</v>
      </c>
      <c r="H121" s="359" t="s">
        <v>1187</v>
      </c>
      <c r="I121" s="352">
        <v>-420</v>
      </c>
    </row>
    <row r="122" spans="1:9" ht="24.75" customHeight="1">
      <c r="A122" s="347">
        <v>592</v>
      </c>
      <c r="B122" s="374" t="s">
        <v>1752</v>
      </c>
      <c r="C122" s="183">
        <v>5000</v>
      </c>
      <c r="D122" s="359" t="s">
        <v>1187</v>
      </c>
      <c r="E122" s="193">
        <v>5124</v>
      </c>
      <c r="F122" s="351">
        <v>102.48</v>
      </c>
      <c r="G122" s="193" t="s">
        <v>1187</v>
      </c>
      <c r="H122" s="359" t="s">
        <v>1187</v>
      </c>
      <c r="I122" s="352">
        <v>0</v>
      </c>
    </row>
    <row r="123" spans="1:9" ht="12.75" customHeight="1">
      <c r="A123" s="347">
        <v>593</v>
      </c>
      <c r="B123" s="374" t="s">
        <v>1753</v>
      </c>
      <c r="C123" s="183">
        <v>11697</v>
      </c>
      <c r="D123" s="359" t="s">
        <v>1187</v>
      </c>
      <c r="E123" s="193">
        <v>4131</v>
      </c>
      <c r="F123" s="351">
        <v>35.31674788407284</v>
      </c>
      <c r="G123" s="193" t="s">
        <v>1187</v>
      </c>
      <c r="H123" s="359" t="s">
        <v>1187</v>
      </c>
      <c r="I123" s="352">
        <v>0</v>
      </c>
    </row>
    <row r="124" spans="1:9" ht="25.5" customHeight="1">
      <c r="A124" s="347">
        <v>594</v>
      </c>
      <c r="B124" s="374" t="s">
        <v>1754</v>
      </c>
      <c r="C124" s="183">
        <v>300000</v>
      </c>
      <c r="D124" s="359" t="s">
        <v>1187</v>
      </c>
      <c r="E124" s="193">
        <v>32986</v>
      </c>
      <c r="F124" s="351">
        <v>10.995333333333333</v>
      </c>
      <c r="G124" s="193" t="s">
        <v>1187</v>
      </c>
      <c r="H124" s="359" t="s">
        <v>1187</v>
      </c>
      <c r="I124" s="352">
        <v>-420</v>
      </c>
    </row>
    <row r="125" spans="1:9" ht="12.75" customHeight="1">
      <c r="A125" s="347">
        <v>700</v>
      </c>
      <c r="B125" s="350" t="s">
        <v>1756</v>
      </c>
      <c r="C125" s="183">
        <v>686794</v>
      </c>
      <c r="D125" s="359" t="s">
        <v>1187</v>
      </c>
      <c r="E125" s="193">
        <v>266224</v>
      </c>
      <c r="F125" s="351">
        <v>38.76329729147314</v>
      </c>
      <c r="G125" s="193" t="s">
        <v>1187</v>
      </c>
      <c r="H125" s="359" t="s">
        <v>1187</v>
      </c>
      <c r="I125" s="352">
        <v>6863</v>
      </c>
    </row>
    <row r="126" spans="1:9" ht="25.5">
      <c r="A126" s="347">
        <v>720</v>
      </c>
      <c r="B126" s="350" t="s">
        <v>1785</v>
      </c>
      <c r="C126" s="183">
        <v>263206</v>
      </c>
      <c r="D126" s="359" t="s">
        <v>1187</v>
      </c>
      <c r="E126" s="193">
        <v>170367</v>
      </c>
      <c r="F126" s="351">
        <v>64.72762778964005</v>
      </c>
      <c r="G126" s="193" t="s">
        <v>1187</v>
      </c>
      <c r="H126" s="359" t="s">
        <v>1187</v>
      </c>
      <c r="I126" s="352">
        <v>22252</v>
      </c>
    </row>
    <row r="127" spans="1:9" ht="24" customHeight="1">
      <c r="A127" s="347">
        <v>724</v>
      </c>
      <c r="B127" s="374" t="s">
        <v>1786</v>
      </c>
      <c r="C127" s="183">
        <v>6015</v>
      </c>
      <c r="D127" s="375" t="s">
        <v>1187</v>
      </c>
      <c r="E127" s="365">
        <v>6015</v>
      </c>
      <c r="F127" s="351">
        <v>100</v>
      </c>
      <c r="G127" s="365" t="s">
        <v>1187</v>
      </c>
      <c r="H127" s="359" t="s">
        <v>1187</v>
      </c>
      <c r="I127" s="352">
        <v>1440</v>
      </c>
    </row>
    <row r="128" spans="1:9" ht="37.5" customHeight="1">
      <c r="A128" s="347">
        <v>725</v>
      </c>
      <c r="B128" s="374" t="s">
        <v>1787</v>
      </c>
      <c r="C128" s="183">
        <v>257191</v>
      </c>
      <c r="D128" s="375" t="s">
        <v>1187</v>
      </c>
      <c r="E128" s="365">
        <v>164352</v>
      </c>
      <c r="F128" s="351">
        <v>63.90270266066853</v>
      </c>
      <c r="G128" s="365" t="s">
        <v>1187</v>
      </c>
      <c r="H128" s="359" t="s">
        <v>1187</v>
      </c>
      <c r="I128" s="352">
        <v>20812</v>
      </c>
    </row>
    <row r="129" spans="1:9" ht="12.75" customHeight="1">
      <c r="A129" s="347">
        <v>740</v>
      </c>
      <c r="B129" s="350" t="s">
        <v>1788</v>
      </c>
      <c r="C129" s="183">
        <v>423588</v>
      </c>
      <c r="D129" s="359" t="s">
        <v>1187</v>
      </c>
      <c r="E129" s="193">
        <v>95857</v>
      </c>
      <c r="F129" s="351">
        <v>22.629772325939356</v>
      </c>
      <c r="G129" s="193" t="s">
        <v>1187</v>
      </c>
      <c r="H129" s="359" t="s">
        <v>1187</v>
      </c>
      <c r="I129" s="352">
        <v>-15389</v>
      </c>
    </row>
    <row r="130" spans="1:9" ht="25.5" customHeight="1">
      <c r="A130" s="347">
        <v>744</v>
      </c>
      <c r="B130" s="374" t="s">
        <v>1789</v>
      </c>
      <c r="C130" s="183">
        <v>324488</v>
      </c>
      <c r="D130" s="359" t="s">
        <v>1187</v>
      </c>
      <c r="E130" s="193">
        <v>95857</v>
      </c>
      <c r="F130" s="351">
        <v>29.540999975345777</v>
      </c>
      <c r="G130" s="193" t="s">
        <v>1187</v>
      </c>
      <c r="H130" s="359" t="s">
        <v>1187</v>
      </c>
      <c r="I130" s="352">
        <v>-15389</v>
      </c>
    </row>
    <row r="131" spans="1:9" ht="12.75">
      <c r="A131" s="347">
        <v>749</v>
      </c>
      <c r="B131" s="374" t="s">
        <v>1790</v>
      </c>
      <c r="C131" s="183">
        <v>99100</v>
      </c>
      <c r="D131" s="359" t="s">
        <v>1187</v>
      </c>
      <c r="E131" s="193">
        <v>0</v>
      </c>
      <c r="F131" s="351">
        <v>0</v>
      </c>
      <c r="G131" s="193" t="s">
        <v>1187</v>
      </c>
      <c r="H131" s="359" t="s">
        <v>1187</v>
      </c>
      <c r="I131" s="352">
        <v>0</v>
      </c>
    </row>
    <row r="132" spans="1:9" s="373" customFormat="1" ht="12.75" customHeight="1">
      <c r="A132" s="354"/>
      <c r="B132" s="188" t="s">
        <v>1546</v>
      </c>
      <c r="C132" s="348">
        <v>34393661</v>
      </c>
      <c r="D132" s="348">
        <v>18139809</v>
      </c>
      <c r="E132" s="348">
        <v>17681974</v>
      </c>
      <c r="F132" s="349">
        <v>51.41056080072429</v>
      </c>
      <c r="G132" s="349">
        <v>97.47607596088801</v>
      </c>
      <c r="H132" s="348">
        <v>3041456</v>
      </c>
      <c r="I132" s="348">
        <v>2967204</v>
      </c>
    </row>
    <row r="133" spans="1:9" ht="12.75" customHeight="1">
      <c r="A133" s="347"/>
      <c r="B133" s="350" t="s">
        <v>1548</v>
      </c>
      <c r="C133" s="183">
        <v>34294561</v>
      </c>
      <c r="D133" s="183">
        <v>18139809</v>
      </c>
      <c r="E133" s="183">
        <v>17681974</v>
      </c>
      <c r="F133" s="351">
        <v>51.55912040979326</v>
      </c>
      <c r="G133" s="351">
        <v>97.47607596088801</v>
      </c>
      <c r="H133" s="352">
        <v>3041456</v>
      </c>
      <c r="I133" s="352">
        <v>2967204</v>
      </c>
    </row>
    <row r="134" spans="1:9" ht="12.75" customHeight="1">
      <c r="A134" s="347">
        <v>3000</v>
      </c>
      <c r="B134" s="350" t="s">
        <v>1726</v>
      </c>
      <c r="C134" s="183">
        <v>34294561</v>
      </c>
      <c r="D134" s="183">
        <v>18139809</v>
      </c>
      <c r="E134" s="183">
        <v>17681974</v>
      </c>
      <c r="F134" s="351">
        <v>51.55912040979326</v>
      </c>
      <c r="G134" s="351">
        <v>97.47607596088801</v>
      </c>
      <c r="H134" s="352">
        <v>3041456</v>
      </c>
      <c r="I134" s="352">
        <v>2967204</v>
      </c>
    </row>
    <row r="135" spans="1:9" ht="26.25" customHeight="1">
      <c r="A135" s="347">
        <v>3400</v>
      </c>
      <c r="B135" s="374" t="s">
        <v>1791</v>
      </c>
      <c r="C135" s="183">
        <v>2491000</v>
      </c>
      <c r="D135" s="364">
        <v>1482351</v>
      </c>
      <c r="E135" s="364">
        <v>1259758</v>
      </c>
      <c r="F135" s="351">
        <v>50.57238057005219</v>
      </c>
      <c r="G135" s="351">
        <v>84.98378589146564</v>
      </c>
      <c r="H135" s="352">
        <v>229616</v>
      </c>
      <c r="I135" s="352">
        <v>306386</v>
      </c>
    </row>
    <row r="136" spans="1:9" ht="12.75">
      <c r="A136" s="347">
        <v>3500</v>
      </c>
      <c r="B136" s="374" t="s">
        <v>1792</v>
      </c>
      <c r="C136" s="183">
        <v>26090920</v>
      </c>
      <c r="D136" s="364">
        <v>13804134</v>
      </c>
      <c r="E136" s="364">
        <v>13595641</v>
      </c>
      <c r="F136" s="351">
        <v>52.10870678381598</v>
      </c>
      <c r="G136" s="351">
        <v>98.48963361265545</v>
      </c>
      <c r="H136" s="352">
        <v>2338169</v>
      </c>
      <c r="I136" s="352">
        <v>2162206</v>
      </c>
    </row>
    <row r="137" spans="1:9" ht="25.5">
      <c r="A137" s="368" t="s">
        <v>1733</v>
      </c>
      <c r="B137" s="350" t="s">
        <v>1793</v>
      </c>
      <c r="C137" s="183">
        <v>99100</v>
      </c>
      <c r="D137" s="183">
        <v>0</v>
      </c>
      <c r="E137" s="183">
        <v>0</v>
      </c>
      <c r="F137" s="351">
        <v>0</v>
      </c>
      <c r="G137" s="351">
        <v>0</v>
      </c>
      <c r="H137" s="352">
        <v>0</v>
      </c>
      <c r="I137" s="352">
        <v>0</v>
      </c>
    </row>
    <row r="138" spans="1:9" ht="12.75" customHeight="1">
      <c r="A138" s="347">
        <v>7000</v>
      </c>
      <c r="B138" s="350" t="s">
        <v>1794</v>
      </c>
      <c r="C138" s="183">
        <v>99100</v>
      </c>
      <c r="D138" s="183">
        <v>0</v>
      </c>
      <c r="E138" s="183">
        <v>0</v>
      </c>
      <c r="F138" s="351">
        <v>0</v>
      </c>
      <c r="G138" s="351">
        <v>0</v>
      </c>
      <c r="H138" s="352">
        <v>0</v>
      </c>
      <c r="I138" s="352">
        <v>0</v>
      </c>
    </row>
    <row r="139" spans="1:9" ht="12.75" customHeight="1">
      <c r="A139" s="347"/>
      <c r="B139" s="350" t="s">
        <v>1533</v>
      </c>
      <c r="C139" s="183">
        <v>880369</v>
      </c>
      <c r="D139" s="183">
        <v>-1254615</v>
      </c>
      <c r="E139" s="183">
        <v>338430</v>
      </c>
      <c r="F139" s="351" t="s">
        <v>1187</v>
      </c>
      <c r="G139" s="351" t="s">
        <v>1187</v>
      </c>
      <c r="H139" s="352">
        <v>-12686</v>
      </c>
      <c r="I139" s="352">
        <v>236895</v>
      </c>
    </row>
    <row r="140" spans="1:9" ht="25.5">
      <c r="A140" s="347"/>
      <c r="B140" s="350" t="s">
        <v>1737</v>
      </c>
      <c r="C140" s="183">
        <v>-880369</v>
      </c>
      <c r="D140" s="193">
        <v>1254615</v>
      </c>
      <c r="E140" s="193">
        <v>-338430</v>
      </c>
      <c r="F140" s="351" t="s">
        <v>1187</v>
      </c>
      <c r="G140" s="351" t="s">
        <v>1187</v>
      </c>
      <c r="H140" s="352">
        <v>12686</v>
      </c>
      <c r="I140" s="352">
        <v>-236895</v>
      </c>
    </row>
    <row r="141" spans="1:9" ht="20.25" customHeight="1">
      <c r="A141" s="347"/>
      <c r="B141" s="372" t="s">
        <v>1795</v>
      </c>
      <c r="C141" s="183"/>
      <c r="D141" s="193"/>
      <c r="E141" s="193"/>
      <c r="F141" s="351"/>
      <c r="G141" s="351"/>
      <c r="H141" s="352"/>
      <c r="I141" s="352"/>
    </row>
    <row r="142" spans="1:9" s="373" customFormat="1" ht="12.75" customHeight="1">
      <c r="A142" s="354"/>
      <c r="B142" s="188" t="s">
        <v>1511</v>
      </c>
      <c r="C142" s="348">
        <v>1662796</v>
      </c>
      <c r="D142" s="348">
        <v>798222</v>
      </c>
      <c r="E142" s="348">
        <v>857741</v>
      </c>
      <c r="F142" s="349">
        <v>51.5842592837606</v>
      </c>
      <c r="G142" s="349">
        <v>107.45644695335383</v>
      </c>
      <c r="H142" s="348">
        <v>143356</v>
      </c>
      <c r="I142" s="348">
        <v>152630</v>
      </c>
    </row>
    <row r="143" spans="1:9" ht="12.75" customHeight="1">
      <c r="A143" s="347"/>
      <c r="B143" s="350" t="s">
        <v>1740</v>
      </c>
      <c r="C143" s="352">
        <v>1662796</v>
      </c>
      <c r="D143" s="193">
        <v>798222</v>
      </c>
      <c r="E143" s="193">
        <v>857741</v>
      </c>
      <c r="F143" s="351">
        <v>51.5842592837606</v>
      </c>
      <c r="G143" s="351">
        <v>107.45644695335383</v>
      </c>
      <c r="H143" s="352">
        <v>143356</v>
      </c>
      <c r="I143" s="352">
        <v>152630</v>
      </c>
    </row>
    <row r="144" spans="1:9" ht="38.25" customHeight="1">
      <c r="A144" s="347">
        <v>500</v>
      </c>
      <c r="B144" s="350" t="s">
        <v>1773</v>
      </c>
      <c r="C144" s="352">
        <v>1662796</v>
      </c>
      <c r="D144" s="359" t="s">
        <v>1187</v>
      </c>
      <c r="E144" s="193">
        <v>857741</v>
      </c>
      <c r="F144" s="351">
        <v>51.5842592837606</v>
      </c>
      <c r="G144" s="193" t="s">
        <v>1187</v>
      </c>
      <c r="H144" s="359" t="s">
        <v>1187</v>
      </c>
      <c r="I144" s="352">
        <v>152630</v>
      </c>
    </row>
    <row r="145" spans="1:9" ht="12.75" customHeight="1">
      <c r="A145" s="347">
        <v>520</v>
      </c>
      <c r="B145" s="374" t="s">
        <v>1742</v>
      </c>
      <c r="C145" s="352">
        <v>1661229</v>
      </c>
      <c r="D145" s="375" t="s">
        <v>1187</v>
      </c>
      <c r="E145" s="365">
        <v>854794</v>
      </c>
      <c r="F145" s="351">
        <v>51.45551877555713</v>
      </c>
      <c r="G145" s="365" t="s">
        <v>1187</v>
      </c>
      <c r="H145" s="375" t="s">
        <v>1187</v>
      </c>
      <c r="I145" s="352">
        <v>152630</v>
      </c>
    </row>
    <row r="146" spans="1:9" ht="40.5" customHeight="1">
      <c r="A146" s="347">
        <v>523</v>
      </c>
      <c r="B146" s="374" t="s">
        <v>1796</v>
      </c>
      <c r="C146" s="183">
        <v>1661229</v>
      </c>
      <c r="D146" s="375" t="s">
        <v>1187</v>
      </c>
      <c r="E146" s="365">
        <v>854794</v>
      </c>
      <c r="F146" s="351">
        <v>51.45551877555713</v>
      </c>
      <c r="G146" s="365" t="s">
        <v>1187</v>
      </c>
      <c r="H146" s="375" t="s">
        <v>1187</v>
      </c>
      <c r="I146" s="352">
        <v>152630</v>
      </c>
    </row>
    <row r="147" spans="1:9" ht="26.25" customHeight="1">
      <c r="A147" s="347">
        <v>560</v>
      </c>
      <c r="B147" s="350" t="s">
        <v>1748</v>
      </c>
      <c r="C147" s="183">
        <v>1000</v>
      </c>
      <c r="D147" s="359" t="s">
        <v>1187</v>
      </c>
      <c r="E147" s="193">
        <v>6</v>
      </c>
      <c r="F147" s="351">
        <v>0.6</v>
      </c>
      <c r="G147" s="193" t="s">
        <v>1187</v>
      </c>
      <c r="H147" s="359" t="s">
        <v>1187</v>
      </c>
      <c r="I147" s="352">
        <v>0</v>
      </c>
    </row>
    <row r="148" spans="1:9" ht="12.75" customHeight="1">
      <c r="A148" s="347">
        <v>561</v>
      </c>
      <c r="B148" s="374" t="s">
        <v>1749</v>
      </c>
      <c r="C148" s="183">
        <v>1000</v>
      </c>
      <c r="D148" s="375" t="s">
        <v>1187</v>
      </c>
      <c r="E148" s="365">
        <v>6</v>
      </c>
      <c r="F148" s="351">
        <v>0.6</v>
      </c>
      <c r="G148" s="365" t="s">
        <v>1187</v>
      </c>
      <c r="H148" s="375" t="s">
        <v>1187</v>
      </c>
      <c r="I148" s="352">
        <v>0</v>
      </c>
    </row>
    <row r="149" spans="1:9" ht="26.25" customHeight="1">
      <c r="A149" s="347">
        <v>590</v>
      </c>
      <c r="B149" s="350" t="s">
        <v>1751</v>
      </c>
      <c r="C149" s="183">
        <v>567</v>
      </c>
      <c r="D149" s="359" t="s">
        <v>1187</v>
      </c>
      <c r="E149" s="193">
        <v>150</v>
      </c>
      <c r="F149" s="351">
        <v>26.455026455026452</v>
      </c>
      <c r="G149" s="193" t="s">
        <v>1187</v>
      </c>
      <c r="H149" s="359" t="s">
        <v>1187</v>
      </c>
      <c r="I149" s="352">
        <v>0</v>
      </c>
    </row>
    <row r="150" spans="1:9" ht="12.75" customHeight="1">
      <c r="A150" s="347">
        <v>593</v>
      </c>
      <c r="B150" s="374" t="s">
        <v>1753</v>
      </c>
      <c r="C150" s="183">
        <v>567</v>
      </c>
      <c r="D150" s="359" t="s">
        <v>1187</v>
      </c>
      <c r="E150" s="193">
        <v>150</v>
      </c>
      <c r="F150" s="351">
        <v>26.455026455026452</v>
      </c>
      <c r="G150" s="193" t="s">
        <v>1187</v>
      </c>
      <c r="H150" s="359" t="s">
        <v>1187</v>
      </c>
      <c r="I150" s="352">
        <v>0</v>
      </c>
    </row>
    <row r="151" spans="1:9" s="373" customFormat="1" ht="12.75" customHeight="1">
      <c r="A151" s="354"/>
      <c r="B151" s="188" t="s">
        <v>1546</v>
      </c>
      <c r="C151" s="348">
        <v>2025668</v>
      </c>
      <c r="D151" s="348">
        <v>1395802</v>
      </c>
      <c r="E151" s="348">
        <v>1290881</v>
      </c>
      <c r="F151" s="349">
        <v>63.72618810190021</v>
      </c>
      <c r="G151" s="349">
        <v>92.48310290428012</v>
      </c>
      <c r="H151" s="348">
        <v>215324</v>
      </c>
      <c r="I151" s="348">
        <v>222346</v>
      </c>
    </row>
    <row r="152" spans="1:9" ht="12.75" customHeight="1">
      <c r="A152" s="347"/>
      <c r="B152" s="350" t="s">
        <v>1548</v>
      </c>
      <c r="C152" s="183">
        <v>2025668</v>
      </c>
      <c r="D152" s="183">
        <v>1395802</v>
      </c>
      <c r="E152" s="183">
        <v>1290881</v>
      </c>
      <c r="F152" s="351">
        <v>63.72618810190021</v>
      </c>
      <c r="G152" s="351">
        <v>92.48310290428012</v>
      </c>
      <c r="H152" s="352">
        <v>215324</v>
      </c>
      <c r="I152" s="352">
        <v>222346</v>
      </c>
    </row>
    <row r="153" spans="1:9" ht="12.75" customHeight="1">
      <c r="A153" s="347">
        <v>3000</v>
      </c>
      <c r="B153" s="350" t="s">
        <v>1726</v>
      </c>
      <c r="C153" s="183">
        <v>2025668</v>
      </c>
      <c r="D153" s="183">
        <v>1395802</v>
      </c>
      <c r="E153" s="183">
        <v>1290881</v>
      </c>
      <c r="F153" s="351">
        <v>63.72618810190021</v>
      </c>
      <c r="G153" s="351">
        <v>92.48310290428012</v>
      </c>
      <c r="H153" s="352">
        <v>215324</v>
      </c>
      <c r="I153" s="352">
        <v>222346</v>
      </c>
    </row>
    <row r="154" spans="1:9" ht="26.25" customHeight="1">
      <c r="A154" s="347">
        <v>3400</v>
      </c>
      <c r="B154" s="374" t="s">
        <v>1791</v>
      </c>
      <c r="C154" s="183">
        <v>50000</v>
      </c>
      <c r="D154" s="364">
        <v>24000</v>
      </c>
      <c r="E154" s="364">
        <v>4173</v>
      </c>
      <c r="F154" s="351">
        <v>8.346</v>
      </c>
      <c r="G154" s="351">
        <v>17.3875</v>
      </c>
      <c r="H154" s="352">
        <v>3000</v>
      </c>
      <c r="I154" s="352">
        <v>781</v>
      </c>
    </row>
    <row r="155" spans="1:9" ht="12.75">
      <c r="A155" s="347">
        <v>3500</v>
      </c>
      <c r="B155" s="374" t="s">
        <v>1792</v>
      </c>
      <c r="C155" s="183">
        <v>1628284</v>
      </c>
      <c r="D155" s="364">
        <v>1157622</v>
      </c>
      <c r="E155" s="364">
        <v>1174954</v>
      </c>
      <c r="F155" s="351">
        <v>72.15903368208494</v>
      </c>
      <c r="G155" s="351">
        <v>101.49720720580639</v>
      </c>
      <c r="H155" s="352">
        <v>177816</v>
      </c>
      <c r="I155" s="352">
        <v>197912</v>
      </c>
    </row>
    <row r="156" spans="1:9" ht="12.75" customHeight="1">
      <c r="A156" s="347"/>
      <c r="B156" s="350" t="s">
        <v>1533</v>
      </c>
      <c r="C156" s="183">
        <v>-362872</v>
      </c>
      <c r="D156" s="183">
        <v>-597580</v>
      </c>
      <c r="E156" s="183">
        <v>-433140</v>
      </c>
      <c r="F156" s="351" t="s">
        <v>1187</v>
      </c>
      <c r="G156" s="351" t="s">
        <v>1187</v>
      </c>
      <c r="H156" s="352">
        <v>-71968</v>
      </c>
      <c r="I156" s="352">
        <v>-69716</v>
      </c>
    </row>
    <row r="157" spans="1:9" ht="25.5">
      <c r="A157" s="347"/>
      <c r="B157" s="350" t="s">
        <v>1737</v>
      </c>
      <c r="C157" s="183">
        <v>362872</v>
      </c>
      <c r="D157" s="193">
        <v>597580</v>
      </c>
      <c r="E157" s="193">
        <v>433160</v>
      </c>
      <c r="F157" s="351" t="s">
        <v>1187</v>
      </c>
      <c r="G157" s="351" t="s">
        <v>1187</v>
      </c>
      <c r="H157" s="352">
        <v>71968</v>
      </c>
      <c r="I157" s="352">
        <v>69736</v>
      </c>
    </row>
    <row r="158" spans="1:9" ht="30" customHeight="1">
      <c r="A158" s="347"/>
      <c r="B158" s="372" t="s">
        <v>1797</v>
      </c>
      <c r="C158" s="377"/>
      <c r="D158" s="377"/>
      <c r="E158" s="377"/>
      <c r="F158" s="349"/>
      <c r="G158" s="349"/>
      <c r="H158" s="348"/>
      <c r="I158" s="348"/>
    </row>
    <row r="159" spans="1:9" ht="15" customHeight="1">
      <c r="A159" s="347"/>
      <c r="B159" s="188" t="s">
        <v>1511</v>
      </c>
      <c r="C159" s="177">
        <v>102628968</v>
      </c>
      <c r="D159" s="177">
        <v>49267503</v>
      </c>
      <c r="E159" s="177">
        <v>52835562</v>
      </c>
      <c r="F159" s="349">
        <v>51.482113704972654</v>
      </c>
      <c r="G159" s="349">
        <v>107.2422160303111</v>
      </c>
      <c r="H159" s="348">
        <v>8847996</v>
      </c>
      <c r="I159" s="348">
        <v>9427701</v>
      </c>
    </row>
    <row r="160" spans="1:9" ht="12.75">
      <c r="A160" s="347"/>
      <c r="B160" s="350" t="s">
        <v>1740</v>
      </c>
      <c r="C160" s="183">
        <v>102628968</v>
      </c>
      <c r="D160" s="183">
        <v>49267503</v>
      </c>
      <c r="E160" s="183">
        <v>52835562</v>
      </c>
      <c r="F160" s="351">
        <v>51.482113704972654</v>
      </c>
      <c r="G160" s="351">
        <v>107.2422160303111</v>
      </c>
      <c r="H160" s="352">
        <v>8847996</v>
      </c>
      <c r="I160" s="352">
        <v>9427701</v>
      </c>
    </row>
    <row r="161" spans="1:9" ht="38.25" customHeight="1">
      <c r="A161" s="347">
        <v>500</v>
      </c>
      <c r="B161" s="350" t="s">
        <v>1773</v>
      </c>
      <c r="C161" s="183">
        <v>102628968</v>
      </c>
      <c r="D161" s="359" t="s">
        <v>1187</v>
      </c>
      <c r="E161" s="183">
        <v>52835562</v>
      </c>
      <c r="F161" s="351">
        <v>51.482113704972654</v>
      </c>
      <c r="G161" s="193" t="s">
        <v>1187</v>
      </c>
      <c r="H161" s="359" t="s">
        <v>1187</v>
      </c>
      <c r="I161" s="352">
        <v>9427701</v>
      </c>
    </row>
    <row r="162" spans="1:9" ht="12.75" customHeight="1">
      <c r="A162" s="347">
        <v>520</v>
      </c>
      <c r="B162" s="374" t="s">
        <v>1742</v>
      </c>
      <c r="C162" s="183">
        <v>102503982</v>
      </c>
      <c r="D162" s="359" t="s">
        <v>1187</v>
      </c>
      <c r="E162" s="183">
        <v>52743947</v>
      </c>
      <c r="F162" s="351">
        <v>51.45551028446875</v>
      </c>
      <c r="G162" s="193" t="s">
        <v>1187</v>
      </c>
      <c r="H162" s="359" t="s">
        <v>1187</v>
      </c>
      <c r="I162" s="352">
        <v>9417822</v>
      </c>
    </row>
    <row r="163" spans="1:9" ht="38.25" customHeight="1">
      <c r="A163" s="347">
        <v>524</v>
      </c>
      <c r="B163" s="374" t="s">
        <v>1798</v>
      </c>
      <c r="C163" s="183">
        <v>102503982</v>
      </c>
      <c r="D163" s="359" t="s">
        <v>1187</v>
      </c>
      <c r="E163" s="183">
        <v>52743947</v>
      </c>
      <c r="F163" s="351">
        <v>51.45551028446875</v>
      </c>
      <c r="G163" s="193" t="s">
        <v>1187</v>
      </c>
      <c r="H163" s="359" t="s">
        <v>1187</v>
      </c>
      <c r="I163" s="352">
        <v>9417822</v>
      </c>
    </row>
    <row r="164" spans="1:9" ht="27" customHeight="1">
      <c r="A164" s="347">
        <v>560</v>
      </c>
      <c r="B164" s="350" t="s">
        <v>1748</v>
      </c>
      <c r="C164" s="183">
        <v>90000</v>
      </c>
      <c r="D164" s="359" t="s">
        <v>1187</v>
      </c>
      <c r="E164" s="183">
        <v>69531</v>
      </c>
      <c r="F164" s="351">
        <v>77.25666666666666</v>
      </c>
      <c r="G164" s="193" t="s">
        <v>1187</v>
      </c>
      <c r="H164" s="359" t="s">
        <v>1187</v>
      </c>
      <c r="I164" s="352">
        <v>8817</v>
      </c>
    </row>
    <row r="165" spans="1:9" ht="13.5" customHeight="1">
      <c r="A165" s="347">
        <v>561</v>
      </c>
      <c r="B165" s="374" t="s">
        <v>1749</v>
      </c>
      <c r="C165" s="183">
        <v>90000</v>
      </c>
      <c r="D165" s="359" t="s">
        <v>1187</v>
      </c>
      <c r="E165" s="183">
        <v>69531</v>
      </c>
      <c r="F165" s="351">
        <v>77.25666666666666</v>
      </c>
      <c r="G165" s="193" t="s">
        <v>1187</v>
      </c>
      <c r="H165" s="359" t="s">
        <v>1187</v>
      </c>
      <c r="I165" s="352">
        <v>8817</v>
      </c>
    </row>
    <row r="166" spans="1:9" ht="27" customHeight="1">
      <c r="A166" s="347">
        <v>590</v>
      </c>
      <c r="B166" s="350" t="s">
        <v>1751</v>
      </c>
      <c r="C166" s="183">
        <v>34986</v>
      </c>
      <c r="D166" s="359" t="s">
        <v>1187</v>
      </c>
      <c r="E166" s="183">
        <v>12705</v>
      </c>
      <c r="F166" s="351">
        <v>36.31452581032413</v>
      </c>
      <c r="G166" s="193" t="s">
        <v>1187</v>
      </c>
      <c r="H166" s="359" t="s">
        <v>1187</v>
      </c>
      <c r="I166" s="352">
        <v>1062</v>
      </c>
    </row>
    <row r="167" spans="1:9" ht="12.75" customHeight="1">
      <c r="A167" s="347">
        <v>593</v>
      </c>
      <c r="B167" s="374" t="s">
        <v>1753</v>
      </c>
      <c r="C167" s="183">
        <v>34986</v>
      </c>
      <c r="D167" s="359" t="s">
        <v>1187</v>
      </c>
      <c r="E167" s="183">
        <v>12705</v>
      </c>
      <c r="F167" s="351">
        <v>36.31452581032413</v>
      </c>
      <c r="G167" s="193" t="s">
        <v>1187</v>
      </c>
      <c r="H167" s="359" t="s">
        <v>1187</v>
      </c>
      <c r="I167" s="352">
        <v>1062</v>
      </c>
    </row>
    <row r="168" spans="1:9" ht="17.25" customHeight="1">
      <c r="A168" s="347"/>
      <c r="B168" s="188" t="s">
        <v>1546</v>
      </c>
      <c r="C168" s="177">
        <v>101672877</v>
      </c>
      <c r="D168" s="177">
        <v>56918435</v>
      </c>
      <c r="E168" s="177">
        <v>55411585</v>
      </c>
      <c r="F168" s="349">
        <v>54.49986922274266</v>
      </c>
      <c r="G168" s="349">
        <v>97.35261519400524</v>
      </c>
      <c r="H168" s="348">
        <v>9228731</v>
      </c>
      <c r="I168" s="348">
        <v>9010043</v>
      </c>
    </row>
    <row r="169" spans="1:9" ht="14.25" customHeight="1">
      <c r="A169" s="347"/>
      <c r="B169" s="350" t="s">
        <v>1548</v>
      </c>
      <c r="C169" s="183">
        <v>101672877</v>
      </c>
      <c r="D169" s="183">
        <v>56918435</v>
      </c>
      <c r="E169" s="183">
        <v>55411585</v>
      </c>
      <c r="F169" s="351">
        <v>54.49986922274266</v>
      </c>
      <c r="G169" s="351">
        <v>97.35261519400524</v>
      </c>
      <c r="H169" s="352">
        <v>9228731</v>
      </c>
      <c r="I169" s="352">
        <v>9010043</v>
      </c>
    </row>
    <row r="170" spans="1:9" ht="14.25" customHeight="1">
      <c r="A170" s="347">
        <v>1000</v>
      </c>
      <c r="B170" s="350" t="s">
        <v>1766</v>
      </c>
      <c r="C170" s="183">
        <v>2032094</v>
      </c>
      <c r="D170" s="183">
        <v>0</v>
      </c>
      <c r="E170" s="183">
        <v>0</v>
      </c>
      <c r="F170" s="351">
        <v>0</v>
      </c>
      <c r="G170" s="351" t="s">
        <v>1187</v>
      </c>
      <c r="H170" s="352">
        <v>0</v>
      </c>
      <c r="I170" s="352">
        <v>0</v>
      </c>
    </row>
    <row r="171" spans="1:9" ht="12.75" customHeight="1">
      <c r="A171" s="347">
        <v>1800</v>
      </c>
      <c r="B171" s="374" t="s">
        <v>1768</v>
      </c>
      <c r="C171" s="183">
        <v>2032094</v>
      </c>
      <c r="D171" s="183">
        <v>0</v>
      </c>
      <c r="E171" s="183">
        <v>0</v>
      </c>
      <c r="F171" s="351">
        <v>0</v>
      </c>
      <c r="G171" s="351" t="s">
        <v>1187</v>
      </c>
      <c r="H171" s="352">
        <v>0</v>
      </c>
      <c r="I171" s="352">
        <v>0</v>
      </c>
    </row>
    <row r="172" spans="1:9" ht="13.5" customHeight="1">
      <c r="A172" s="347">
        <v>2000</v>
      </c>
      <c r="B172" s="350" t="s">
        <v>1725</v>
      </c>
      <c r="C172" s="183">
        <v>1233945</v>
      </c>
      <c r="D172" s="183">
        <v>565807</v>
      </c>
      <c r="E172" s="183">
        <v>474714</v>
      </c>
      <c r="F172" s="351">
        <v>38.47124466649648</v>
      </c>
      <c r="G172" s="351">
        <v>83.90034057549659</v>
      </c>
      <c r="H172" s="352">
        <v>0</v>
      </c>
      <c r="I172" s="352">
        <v>0</v>
      </c>
    </row>
    <row r="173" spans="1:9" ht="13.5" customHeight="1">
      <c r="A173" s="347">
        <v>3000</v>
      </c>
      <c r="B173" s="350" t="s">
        <v>1726</v>
      </c>
      <c r="C173" s="183">
        <v>98406838</v>
      </c>
      <c r="D173" s="183">
        <v>56352628</v>
      </c>
      <c r="E173" s="183">
        <v>54936871</v>
      </c>
      <c r="F173" s="351">
        <v>55.82627398311487</v>
      </c>
      <c r="G173" s="351">
        <v>97.48768238457308</v>
      </c>
      <c r="H173" s="352">
        <v>9228731</v>
      </c>
      <c r="I173" s="352">
        <v>9010043</v>
      </c>
    </row>
    <row r="174" spans="1:9" ht="13.5" customHeight="1">
      <c r="A174" s="347">
        <v>3500</v>
      </c>
      <c r="B174" s="374" t="s">
        <v>1770</v>
      </c>
      <c r="C174" s="183">
        <v>81699062</v>
      </c>
      <c r="D174" s="183">
        <v>48765062</v>
      </c>
      <c r="E174" s="183">
        <v>47429317</v>
      </c>
      <c r="F174" s="351">
        <v>58.05368609984776</v>
      </c>
      <c r="G174" s="351">
        <v>97.26085655340702</v>
      </c>
      <c r="H174" s="352">
        <v>7849800</v>
      </c>
      <c r="I174" s="352">
        <v>7580437</v>
      </c>
    </row>
    <row r="175" spans="1:9" ht="12.75">
      <c r="A175" s="347"/>
      <c r="B175" s="350" t="s">
        <v>1533</v>
      </c>
      <c r="C175" s="183">
        <v>956091</v>
      </c>
      <c r="D175" s="183">
        <v>-7650932</v>
      </c>
      <c r="E175" s="183">
        <v>-2576023</v>
      </c>
      <c r="F175" s="351" t="s">
        <v>1187</v>
      </c>
      <c r="G175" s="351" t="s">
        <v>1187</v>
      </c>
      <c r="H175" s="352">
        <v>-380735</v>
      </c>
      <c r="I175" s="352">
        <v>417658</v>
      </c>
    </row>
    <row r="176" spans="1:9" ht="26.25" customHeight="1">
      <c r="A176" s="347"/>
      <c r="B176" s="350" t="s">
        <v>1737</v>
      </c>
      <c r="C176" s="183">
        <v>-956091</v>
      </c>
      <c r="D176" s="183">
        <v>7650932</v>
      </c>
      <c r="E176" s="183">
        <v>2576023</v>
      </c>
      <c r="F176" s="351" t="s">
        <v>1187</v>
      </c>
      <c r="G176" s="351" t="s">
        <v>1187</v>
      </c>
      <c r="H176" s="352">
        <v>380735</v>
      </c>
      <c r="I176" s="352">
        <v>-417658</v>
      </c>
    </row>
    <row r="177" spans="1:9" ht="27" customHeight="1">
      <c r="A177" s="347"/>
      <c r="B177" s="372" t="s">
        <v>1799</v>
      </c>
      <c r="D177" s="183"/>
      <c r="E177" s="183"/>
      <c r="F177" s="349"/>
      <c r="G177" s="349"/>
      <c r="H177" s="348"/>
      <c r="I177" s="348"/>
    </row>
    <row r="178" spans="1:9" ht="17.25" customHeight="1">
      <c r="A178" s="347"/>
      <c r="B178" s="188" t="s">
        <v>1511</v>
      </c>
      <c r="C178" s="177">
        <v>13251877</v>
      </c>
      <c r="D178" s="177">
        <v>6356730</v>
      </c>
      <c r="E178" s="177">
        <v>5965625</v>
      </c>
      <c r="F178" s="349">
        <v>45.017207751022745</v>
      </c>
      <c r="G178" s="349">
        <v>93.84738694265764</v>
      </c>
      <c r="H178" s="348">
        <v>1043595</v>
      </c>
      <c r="I178" s="348">
        <v>1379048</v>
      </c>
    </row>
    <row r="179" spans="1:9" ht="15" customHeight="1">
      <c r="A179" s="347"/>
      <c r="B179" s="350" t="s">
        <v>1740</v>
      </c>
      <c r="C179" s="183">
        <v>13224645</v>
      </c>
      <c r="D179" s="183">
        <v>6343116</v>
      </c>
      <c r="E179" s="183">
        <v>5955587</v>
      </c>
      <c r="F179" s="351">
        <v>45.034002803099824</v>
      </c>
      <c r="G179" s="351">
        <v>93.89055788984467</v>
      </c>
      <c r="H179" s="352">
        <v>1041326</v>
      </c>
      <c r="I179" s="352">
        <v>1377059</v>
      </c>
    </row>
    <row r="180" spans="1:9" ht="38.25" customHeight="1">
      <c r="A180" s="347">
        <v>500</v>
      </c>
      <c r="B180" s="350" t="s">
        <v>1773</v>
      </c>
      <c r="C180" s="183">
        <v>345000</v>
      </c>
      <c r="D180" s="359" t="s">
        <v>1187</v>
      </c>
      <c r="E180" s="183">
        <v>265231</v>
      </c>
      <c r="F180" s="351">
        <v>76.87855072463769</v>
      </c>
      <c r="G180" s="193" t="s">
        <v>1187</v>
      </c>
      <c r="H180" s="359" t="s">
        <v>1187</v>
      </c>
      <c r="I180" s="352">
        <v>60333</v>
      </c>
    </row>
    <row r="181" spans="1:9" ht="24.75" customHeight="1">
      <c r="A181" s="347">
        <v>590</v>
      </c>
      <c r="B181" s="350" t="s">
        <v>1751</v>
      </c>
      <c r="C181" s="183">
        <v>345000</v>
      </c>
      <c r="D181" s="359" t="s">
        <v>1187</v>
      </c>
      <c r="E181" s="183">
        <v>265231</v>
      </c>
      <c r="F181" s="351">
        <v>76.87855072463769</v>
      </c>
      <c r="G181" s="193" t="s">
        <v>1187</v>
      </c>
      <c r="H181" s="359" t="s">
        <v>1187</v>
      </c>
      <c r="I181" s="352">
        <v>60333</v>
      </c>
    </row>
    <row r="182" spans="1:9" ht="26.25" customHeight="1">
      <c r="A182" s="347">
        <v>599</v>
      </c>
      <c r="B182" s="350" t="s">
        <v>1800</v>
      </c>
      <c r="C182" s="183">
        <v>345000</v>
      </c>
      <c r="D182" s="359" t="s">
        <v>1187</v>
      </c>
      <c r="E182" s="183">
        <v>265231</v>
      </c>
      <c r="F182" s="351">
        <v>76.87855072463769</v>
      </c>
      <c r="G182" s="193" t="s">
        <v>1187</v>
      </c>
      <c r="H182" s="359" t="s">
        <v>1187</v>
      </c>
      <c r="I182" s="352">
        <v>60333</v>
      </c>
    </row>
    <row r="183" spans="1:9" ht="12.75" customHeight="1">
      <c r="A183" s="347">
        <v>700</v>
      </c>
      <c r="B183" s="350" t="s">
        <v>1756</v>
      </c>
      <c r="C183" s="183">
        <v>12879645</v>
      </c>
      <c r="D183" s="359" t="s">
        <v>1187</v>
      </c>
      <c r="E183" s="183">
        <v>5690356</v>
      </c>
      <c r="F183" s="351">
        <v>44.181000330366246</v>
      </c>
      <c r="G183" s="193" t="s">
        <v>1187</v>
      </c>
      <c r="H183" s="359" t="s">
        <v>1187</v>
      </c>
      <c r="I183" s="352">
        <v>1316726</v>
      </c>
    </row>
    <row r="184" spans="1:9" ht="27" customHeight="1">
      <c r="A184" s="347">
        <v>720</v>
      </c>
      <c r="B184" s="350" t="s">
        <v>1777</v>
      </c>
      <c r="C184" s="183">
        <v>10998936</v>
      </c>
      <c r="D184" s="359" t="s">
        <v>1187</v>
      </c>
      <c r="E184" s="183">
        <v>4750000</v>
      </c>
      <c r="F184" s="351">
        <v>43.18599544537762</v>
      </c>
      <c r="G184" s="193" t="s">
        <v>1187</v>
      </c>
      <c r="H184" s="359" t="s">
        <v>1187</v>
      </c>
      <c r="I184" s="352">
        <v>1160000</v>
      </c>
    </row>
    <row r="185" spans="1:9" ht="26.25" customHeight="1">
      <c r="A185" s="347">
        <v>726</v>
      </c>
      <c r="B185" s="374" t="s">
        <v>1801</v>
      </c>
      <c r="C185" s="183">
        <v>8524175</v>
      </c>
      <c r="D185" s="359" t="s">
        <v>1187</v>
      </c>
      <c r="E185" s="183">
        <v>3681250</v>
      </c>
      <c r="F185" s="351">
        <v>43.18599747189611</v>
      </c>
      <c r="G185" s="193" t="s">
        <v>1187</v>
      </c>
      <c r="H185" s="359" t="s">
        <v>1187</v>
      </c>
      <c r="I185" s="352">
        <v>899000</v>
      </c>
    </row>
    <row r="186" spans="1:9" ht="26.25" customHeight="1">
      <c r="A186" s="347">
        <v>727</v>
      </c>
      <c r="B186" s="374" t="s">
        <v>1802</v>
      </c>
      <c r="C186" s="183">
        <v>612641</v>
      </c>
      <c r="D186" s="359" t="s">
        <v>1187</v>
      </c>
      <c r="E186" s="183">
        <v>264575</v>
      </c>
      <c r="F186" s="351">
        <v>43.18597677922307</v>
      </c>
      <c r="G186" s="193" t="s">
        <v>1187</v>
      </c>
      <c r="H186" s="359" t="s">
        <v>1187</v>
      </c>
      <c r="I186" s="352">
        <v>64612</v>
      </c>
    </row>
    <row r="187" spans="1:9" ht="38.25" customHeight="1">
      <c r="A187" s="347">
        <v>728</v>
      </c>
      <c r="B187" s="374" t="s">
        <v>1803</v>
      </c>
      <c r="C187" s="183">
        <v>29697</v>
      </c>
      <c r="D187" s="359" t="s">
        <v>1187</v>
      </c>
      <c r="E187" s="183">
        <v>12825</v>
      </c>
      <c r="F187" s="351">
        <v>43.186180422264876</v>
      </c>
      <c r="G187" s="193" t="s">
        <v>1187</v>
      </c>
      <c r="H187" s="359" t="s">
        <v>1187</v>
      </c>
      <c r="I187" s="352">
        <v>3132</v>
      </c>
    </row>
    <row r="188" spans="1:9" ht="37.5" customHeight="1">
      <c r="A188" s="347">
        <v>729</v>
      </c>
      <c r="B188" s="374" t="s">
        <v>1804</v>
      </c>
      <c r="C188" s="183">
        <v>1832423</v>
      </c>
      <c r="D188" s="359" t="s">
        <v>1187</v>
      </c>
      <c r="E188" s="183">
        <v>791350</v>
      </c>
      <c r="F188" s="351">
        <v>43.18598926121316</v>
      </c>
      <c r="G188" s="193" t="s">
        <v>1187</v>
      </c>
      <c r="H188" s="359" t="s">
        <v>1187</v>
      </c>
      <c r="I188" s="352">
        <v>193256</v>
      </c>
    </row>
    <row r="189" spans="1:9" ht="14.25" customHeight="1">
      <c r="A189" s="347">
        <v>740</v>
      </c>
      <c r="B189" s="350" t="s">
        <v>1805</v>
      </c>
      <c r="C189" s="183">
        <v>1880709</v>
      </c>
      <c r="D189" s="359" t="s">
        <v>1187</v>
      </c>
      <c r="E189" s="183">
        <v>940356</v>
      </c>
      <c r="F189" s="351">
        <v>50.00007975715541</v>
      </c>
      <c r="G189" s="193" t="s">
        <v>1187</v>
      </c>
      <c r="H189" s="359" t="s">
        <v>1187</v>
      </c>
      <c r="I189" s="352">
        <v>156726</v>
      </c>
    </row>
    <row r="190" spans="1:9" ht="52.5" customHeight="1">
      <c r="A190" s="347">
        <v>742</v>
      </c>
      <c r="B190" s="374" t="s">
        <v>1806</v>
      </c>
      <c r="C190" s="183">
        <v>1857709</v>
      </c>
      <c r="D190" s="359" t="s">
        <v>1187</v>
      </c>
      <c r="E190" s="183">
        <v>928854</v>
      </c>
      <c r="F190" s="351">
        <v>49.999973085127976</v>
      </c>
      <c r="G190" s="193" t="s">
        <v>1187</v>
      </c>
      <c r="H190" s="359" t="s">
        <v>1187</v>
      </c>
      <c r="I190" s="352">
        <v>154809</v>
      </c>
    </row>
    <row r="191" spans="1:9" ht="37.5" customHeight="1">
      <c r="A191" s="347">
        <v>747</v>
      </c>
      <c r="B191" s="374" t="s">
        <v>1807</v>
      </c>
      <c r="C191" s="183">
        <v>23000</v>
      </c>
      <c r="D191" s="359" t="s">
        <v>1187</v>
      </c>
      <c r="E191" s="183">
        <v>11502</v>
      </c>
      <c r="F191" s="351">
        <v>50.00869565217392</v>
      </c>
      <c r="G191" s="193" t="s">
        <v>1187</v>
      </c>
      <c r="H191" s="359" t="s">
        <v>1187</v>
      </c>
      <c r="I191" s="352">
        <v>1917</v>
      </c>
    </row>
    <row r="192" spans="1:9" ht="12.75">
      <c r="A192" s="347"/>
      <c r="B192" s="350" t="s">
        <v>1765</v>
      </c>
      <c r="C192" s="183">
        <v>27232</v>
      </c>
      <c r="D192" s="183">
        <v>13614</v>
      </c>
      <c r="E192" s="183">
        <v>10038</v>
      </c>
      <c r="F192" s="351">
        <v>36.861045828437135</v>
      </c>
      <c r="G192" s="351">
        <v>73.73292199206699</v>
      </c>
      <c r="H192" s="352">
        <v>2269</v>
      </c>
      <c r="I192" s="352">
        <v>1989</v>
      </c>
    </row>
    <row r="193" spans="1:9" ht="15.75" customHeight="1">
      <c r="A193" s="347"/>
      <c r="B193" s="188" t="s">
        <v>1546</v>
      </c>
      <c r="C193" s="177">
        <v>13251877</v>
      </c>
      <c r="D193" s="177">
        <v>6356730</v>
      </c>
      <c r="E193" s="177">
        <v>5882583</v>
      </c>
      <c r="F193" s="349">
        <v>44.39056444607809</v>
      </c>
      <c r="G193" s="349">
        <v>92.54102345073646</v>
      </c>
      <c r="H193" s="348">
        <v>1043595</v>
      </c>
      <c r="I193" s="348">
        <v>1395499</v>
      </c>
    </row>
    <row r="194" spans="1:9" ht="13.5" customHeight="1">
      <c r="A194" s="347"/>
      <c r="B194" s="350" t="s">
        <v>1548</v>
      </c>
      <c r="C194" s="183">
        <v>11146577</v>
      </c>
      <c r="D194" s="183">
        <v>5240065</v>
      </c>
      <c r="E194" s="183">
        <v>5046578</v>
      </c>
      <c r="F194" s="351">
        <v>45.2746883639704</v>
      </c>
      <c r="G194" s="351">
        <v>96.30754580334404</v>
      </c>
      <c r="H194" s="352">
        <v>855864</v>
      </c>
      <c r="I194" s="352">
        <v>889255</v>
      </c>
    </row>
    <row r="195" spans="1:9" ht="14.25" customHeight="1">
      <c r="A195" s="347">
        <v>1000</v>
      </c>
      <c r="B195" s="350" t="s">
        <v>1766</v>
      </c>
      <c r="C195" s="183">
        <v>10841577</v>
      </c>
      <c r="D195" s="183">
        <v>5080065</v>
      </c>
      <c r="E195" s="183">
        <v>4924485</v>
      </c>
      <c r="F195" s="351">
        <v>45.42222040206882</v>
      </c>
      <c r="G195" s="351">
        <v>96.93744076109262</v>
      </c>
      <c r="H195" s="352">
        <v>855864</v>
      </c>
      <c r="I195" s="352">
        <v>889255</v>
      </c>
    </row>
    <row r="196" spans="1:9" ht="12.75" customHeight="1">
      <c r="A196" s="347">
        <v>1100</v>
      </c>
      <c r="B196" s="374" t="s">
        <v>1767</v>
      </c>
      <c r="C196" s="183">
        <v>3676386</v>
      </c>
      <c r="D196" s="183">
        <v>1829153</v>
      </c>
      <c r="E196" s="183">
        <v>1592716</v>
      </c>
      <c r="F196" s="351">
        <v>43.322871972638346</v>
      </c>
      <c r="G196" s="351">
        <v>87.07396264828584</v>
      </c>
      <c r="H196" s="352">
        <v>315864</v>
      </c>
      <c r="I196" s="352">
        <v>375884</v>
      </c>
    </row>
    <row r="197" spans="1:9" ht="14.25" customHeight="1">
      <c r="A197" s="347">
        <v>1800</v>
      </c>
      <c r="B197" s="374" t="s">
        <v>1768</v>
      </c>
      <c r="C197" s="183">
        <v>697918</v>
      </c>
      <c r="D197" s="193" t="s">
        <v>1187</v>
      </c>
      <c r="E197" s="183">
        <v>338250</v>
      </c>
      <c r="F197" s="351">
        <v>48.46557905083405</v>
      </c>
      <c r="G197" s="351" t="s">
        <v>1187</v>
      </c>
      <c r="H197" s="193" t="s">
        <v>1187</v>
      </c>
      <c r="I197" s="352">
        <v>0</v>
      </c>
    </row>
    <row r="198" spans="1:9" ht="15" customHeight="1">
      <c r="A198" s="347">
        <v>2000</v>
      </c>
      <c r="B198" s="350" t="s">
        <v>1725</v>
      </c>
      <c r="C198" s="183">
        <v>305000</v>
      </c>
      <c r="D198" s="183">
        <v>160000</v>
      </c>
      <c r="E198" s="183">
        <v>122093</v>
      </c>
      <c r="F198" s="351">
        <v>40.03049180327869</v>
      </c>
      <c r="G198" s="351" t="s">
        <v>1187</v>
      </c>
      <c r="H198" s="352">
        <v>0</v>
      </c>
      <c r="I198" s="352">
        <v>0</v>
      </c>
    </row>
    <row r="199" spans="1:9" ht="25.5">
      <c r="A199" s="368" t="s">
        <v>1733</v>
      </c>
      <c r="B199" s="350" t="s">
        <v>1793</v>
      </c>
      <c r="C199" s="183">
        <v>2105300</v>
      </c>
      <c r="D199" s="183">
        <v>1116665</v>
      </c>
      <c r="E199" s="183">
        <v>836005</v>
      </c>
      <c r="F199" s="351">
        <v>39.7095425830048</v>
      </c>
      <c r="G199" s="351">
        <v>74.86623114362857</v>
      </c>
      <c r="H199" s="352">
        <v>187731</v>
      </c>
      <c r="I199" s="352">
        <v>506244</v>
      </c>
    </row>
    <row r="200" spans="1:9" ht="25.5">
      <c r="A200" s="368" t="s">
        <v>1734</v>
      </c>
      <c r="B200" s="350" t="s">
        <v>1808</v>
      </c>
      <c r="C200" s="183">
        <v>21365</v>
      </c>
      <c r="D200" s="183">
        <v>7300</v>
      </c>
      <c r="E200" s="183">
        <v>0</v>
      </c>
      <c r="F200" s="351">
        <v>0</v>
      </c>
      <c r="G200" s="351">
        <v>0</v>
      </c>
      <c r="H200" s="352">
        <v>1900</v>
      </c>
      <c r="I200" s="352">
        <v>0</v>
      </c>
    </row>
    <row r="201" spans="1:9" ht="12.75" customHeight="1">
      <c r="A201" s="347">
        <v>7000</v>
      </c>
      <c r="B201" s="350" t="s">
        <v>1794</v>
      </c>
      <c r="C201" s="183">
        <v>2083935</v>
      </c>
      <c r="D201" s="183">
        <v>1109365</v>
      </c>
      <c r="E201" s="183">
        <v>836005</v>
      </c>
      <c r="F201" s="351">
        <v>40.116654310235205</v>
      </c>
      <c r="G201" s="351">
        <v>75.35887647437949</v>
      </c>
      <c r="H201" s="352">
        <v>185831</v>
      </c>
      <c r="I201" s="352">
        <v>506244</v>
      </c>
    </row>
    <row r="202" spans="1:9" ht="12.75">
      <c r="A202" s="347"/>
      <c r="B202" s="350" t="s">
        <v>1533</v>
      </c>
      <c r="C202" s="183">
        <v>0</v>
      </c>
      <c r="D202" s="183">
        <v>0</v>
      </c>
      <c r="E202" s="183">
        <v>83042</v>
      </c>
      <c r="F202" s="351" t="s">
        <v>1187</v>
      </c>
      <c r="G202" s="351" t="s">
        <v>1187</v>
      </c>
      <c r="H202" s="352">
        <v>0</v>
      </c>
      <c r="I202" s="352">
        <v>-16451</v>
      </c>
    </row>
    <row r="203" spans="1:9" ht="25.5">
      <c r="A203" s="347"/>
      <c r="B203" s="350" t="s">
        <v>1737</v>
      </c>
      <c r="C203" s="183">
        <v>0</v>
      </c>
      <c r="D203" s="183">
        <v>0</v>
      </c>
      <c r="E203" s="183">
        <v>-83042</v>
      </c>
      <c r="F203" s="351" t="s">
        <v>1187</v>
      </c>
      <c r="G203" s="351" t="s">
        <v>1187</v>
      </c>
      <c r="H203" s="352">
        <v>0</v>
      </c>
      <c r="I203" s="352">
        <v>16451</v>
      </c>
    </row>
    <row r="204" spans="1:9" ht="11.25" customHeight="1">
      <c r="A204" s="378"/>
      <c r="B204" s="379"/>
      <c r="C204" s="380"/>
      <c r="D204" s="380"/>
      <c r="E204" s="380"/>
      <c r="F204" s="381"/>
      <c r="G204" s="381"/>
      <c r="H204" s="382"/>
      <c r="I204" s="383"/>
    </row>
    <row r="205" spans="1:9" ht="12.75" customHeight="1">
      <c r="A205" s="378"/>
      <c r="B205" s="384" t="s">
        <v>1809</v>
      </c>
      <c r="C205" s="385"/>
      <c r="D205" s="385"/>
      <c r="E205" s="385"/>
      <c r="F205" s="386"/>
      <c r="G205" s="386"/>
      <c r="H205" s="385"/>
      <c r="I205" s="387"/>
    </row>
    <row r="206" spans="1:8" ht="12.75">
      <c r="A206" s="378"/>
      <c r="B206" s="388" t="s">
        <v>1810</v>
      </c>
      <c r="C206" s="389"/>
      <c r="D206" s="389"/>
      <c r="E206" s="389"/>
      <c r="F206" s="389"/>
      <c r="G206" s="389"/>
      <c r="H206" s="389"/>
    </row>
    <row r="207" spans="1:8" ht="12.75" customHeight="1">
      <c r="A207" s="378"/>
      <c r="B207" s="390" t="s">
        <v>1811</v>
      </c>
      <c r="C207" s="391"/>
      <c r="D207" s="391"/>
      <c r="E207" s="391"/>
      <c r="F207" s="391"/>
      <c r="G207" s="391"/>
      <c r="H207" s="391"/>
    </row>
    <row r="208" spans="2:8" ht="12.75" customHeight="1">
      <c r="B208" s="390" t="s">
        <v>1812</v>
      </c>
      <c r="C208" s="391"/>
      <c r="D208" s="391"/>
      <c r="E208" s="391"/>
      <c r="F208" s="391"/>
      <c r="G208" s="391"/>
      <c r="H208" s="391"/>
    </row>
    <row r="209" spans="2:8" ht="12.75" customHeight="1">
      <c r="B209" s="390" t="s">
        <v>1813</v>
      </c>
      <c r="C209" s="391"/>
      <c r="D209" s="391"/>
      <c r="E209" s="391"/>
      <c r="F209" s="391"/>
      <c r="G209" s="391"/>
      <c r="H209" s="391"/>
    </row>
    <row r="210" spans="2:8" ht="12.75" customHeight="1">
      <c r="B210" s="392" t="s">
        <v>1814</v>
      </c>
      <c r="C210" s="393"/>
      <c r="D210" s="393"/>
      <c r="E210" s="393"/>
      <c r="F210" s="393"/>
      <c r="G210" s="393"/>
      <c r="H210" s="393"/>
    </row>
    <row r="211" spans="2:8" ht="12.75">
      <c r="B211" s="394" t="s">
        <v>1815</v>
      </c>
      <c r="C211" s="387"/>
      <c r="D211" s="387"/>
      <c r="E211" s="395">
        <f>SUM(E97,E126,E184)</f>
        <v>14127133</v>
      </c>
      <c r="F211" s="396" t="s">
        <v>1816</v>
      </c>
      <c r="G211" s="397"/>
      <c r="H211" s="398">
        <v>15252</v>
      </c>
    </row>
    <row r="212" spans="2:8" ht="14.25" customHeight="1">
      <c r="B212" s="399" t="s">
        <v>1817</v>
      </c>
      <c r="C212" s="400">
        <v>9591647</v>
      </c>
      <c r="D212" s="387"/>
      <c r="E212" s="387"/>
      <c r="F212" s="401"/>
      <c r="G212" s="401"/>
      <c r="H212" s="387"/>
    </row>
    <row r="213" spans="2:8" ht="12.75">
      <c r="B213" s="402" t="s">
        <v>1818</v>
      </c>
      <c r="C213" s="403"/>
      <c r="D213" s="400"/>
      <c r="E213" s="387"/>
      <c r="F213" s="401"/>
      <c r="G213" s="401"/>
      <c r="H213" s="387"/>
    </row>
    <row r="214" spans="2:4" ht="22.5" customHeight="1">
      <c r="B214" s="404" t="s">
        <v>1819</v>
      </c>
      <c r="C214" s="404"/>
      <c r="D214" s="404"/>
    </row>
    <row r="215" spans="2:4" ht="12.75">
      <c r="B215" s="405"/>
      <c r="C215" s="406"/>
      <c r="D215" s="400"/>
    </row>
    <row r="216" spans="2:4" ht="12.75">
      <c r="B216" s="405"/>
      <c r="C216" s="406"/>
      <c r="D216" s="400"/>
    </row>
    <row r="217" spans="2:4" ht="12.75">
      <c r="B217" s="405"/>
      <c r="C217" s="406"/>
      <c r="D217" s="400"/>
    </row>
    <row r="218" ht="12.75"/>
    <row r="219" ht="12.75"/>
    <row r="220" ht="12.75"/>
    <row r="221" ht="12.75"/>
    <row r="222" spans="1:19" s="148" customFormat="1" ht="12.75" customHeight="1">
      <c r="A222" s="199" t="s">
        <v>1224</v>
      </c>
      <c r="B222" s="186"/>
      <c r="C222" s="201"/>
      <c r="D222" s="201"/>
      <c r="E222" s="201"/>
      <c r="F222" s="204"/>
      <c r="G222" s="204" t="s">
        <v>1225</v>
      </c>
      <c r="H222" s="201"/>
      <c r="I222" s="201"/>
      <c r="L222" s="203"/>
      <c r="M222" s="167"/>
      <c r="N222" s="167"/>
      <c r="O222" s="167"/>
      <c r="P222" s="167"/>
      <c r="Q222" s="167"/>
      <c r="R222" s="167"/>
      <c r="S222" s="167"/>
    </row>
    <row r="223" ht="12.75"/>
    <row r="224" spans="1:10" s="346" customFormat="1" ht="12.75">
      <c r="A224" s="326"/>
      <c r="B224" s="186"/>
      <c r="C224" s="201"/>
      <c r="D224" s="201"/>
      <c r="E224" s="201"/>
      <c r="F224" s="204"/>
      <c r="G224" s="204"/>
      <c r="H224" s="201"/>
      <c r="I224" s="171"/>
      <c r="J224" s="407"/>
    </row>
    <row r="225" spans="1:10" s="346" customFormat="1" ht="12.75">
      <c r="A225" s="326"/>
      <c r="B225" s="186"/>
      <c r="C225" s="201"/>
      <c r="D225" s="201"/>
      <c r="E225" s="201"/>
      <c r="F225" s="204"/>
      <c r="G225" s="204"/>
      <c r="H225" s="201"/>
      <c r="I225" s="171"/>
      <c r="J225" s="407"/>
    </row>
    <row r="226" ht="12.75"/>
    <row r="227" ht="17.25" customHeight="1">
      <c r="A227" s="408" t="s">
        <v>1327</v>
      </c>
    </row>
    <row r="228" spans="1:8" ht="12.75" customHeight="1">
      <c r="A228" s="346" t="s">
        <v>1227</v>
      </c>
      <c r="B228" s="172"/>
      <c r="C228" s="172"/>
      <c r="D228" s="172"/>
      <c r="E228" s="172"/>
      <c r="F228" s="386"/>
      <c r="G228" s="386"/>
      <c r="H228" s="171"/>
    </row>
    <row r="229" spans="2:8" ht="12" customHeight="1">
      <c r="B229" s="172"/>
      <c r="C229" s="172"/>
      <c r="D229" s="172"/>
      <c r="E229" s="172"/>
      <c r="F229" s="409"/>
      <c r="G229" s="409"/>
      <c r="H229" s="172"/>
    </row>
  </sheetData>
  <mergeCells count="6">
    <mergeCell ref="B214:D214"/>
    <mergeCell ref="B207:H207"/>
    <mergeCell ref="B208:H208"/>
    <mergeCell ref="B213:C213"/>
    <mergeCell ref="B210:H210"/>
    <mergeCell ref="B209:H209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F337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37.00390625" style="0" customWidth="1"/>
    <col min="2" max="6" width="11.7109375" style="0" customWidth="1"/>
  </cols>
  <sheetData>
    <row r="1" spans="1:6" ht="12.75">
      <c r="A1" s="254"/>
      <c r="B1" s="53"/>
      <c r="C1" s="53"/>
      <c r="D1" s="410"/>
      <c r="E1" s="49"/>
      <c r="F1" s="327" t="s">
        <v>1820</v>
      </c>
    </row>
    <row r="2" spans="1:6" ht="12.75">
      <c r="A2" s="411"/>
      <c r="B2" s="412" t="s">
        <v>1503</v>
      </c>
      <c r="C2" s="412"/>
      <c r="D2" s="413"/>
      <c r="E2" s="412"/>
      <c r="F2" s="412"/>
    </row>
    <row r="3" spans="1:6" ht="12.75">
      <c r="A3" s="414"/>
      <c r="B3" s="332"/>
      <c r="C3" s="332"/>
      <c r="D3" s="410"/>
      <c r="E3" s="332"/>
      <c r="F3" s="332"/>
    </row>
    <row r="4" spans="1:6" ht="15.75">
      <c r="A4" s="415" t="s">
        <v>1821</v>
      </c>
      <c r="B4" s="415"/>
      <c r="C4" s="415"/>
      <c r="D4" s="415"/>
      <c r="E4" s="415"/>
      <c r="F4" s="415"/>
    </row>
    <row r="5" spans="1:6" ht="12.75">
      <c r="A5" s="415" t="s">
        <v>1822</v>
      </c>
      <c r="B5" s="416"/>
      <c r="C5" s="416"/>
      <c r="D5" s="416"/>
      <c r="E5" s="416"/>
      <c r="F5" s="416"/>
    </row>
    <row r="6" spans="1:6" ht="12.75">
      <c r="A6" s="414"/>
      <c r="B6" s="332" t="s">
        <v>1178</v>
      </c>
      <c r="C6" s="332"/>
      <c r="D6" s="55"/>
      <c r="E6" s="332"/>
      <c r="F6" s="332"/>
    </row>
    <row r="7" spans="1:6" ht="12.75">
      <c r="A7" s="417"/>
      <c r="B7" s="418"/>
      <c r="C7" s="418"/>
      <c r="D7" s="419"/>
      <c r="E7" s="49"/>
      <c r="F7" s="55" t="s">
        <v>1232</v>
      </c>
    </row>
    <row r="8" spans="1:6" ht="51">
      <c r="A8" s="70" t="s">
        <v>1180</v>
      </c>
      <c r="B8" s="71" t="s">
        <v>1823</v>
      </c>
      <c r="C8" s="71" t="s">
        <v>1234</v>
      </c>
      <c r="D8" s="420" t="s">
        <v>1824</v>
      </c>
      <c r="E8" s="71" t="s">
        <v>1825</v>
      </c>
      <c r="F8" s="70" t="s">
        <v>1334</v>
      </c>
    </row>
    <row r="9" spans="1:6" ht="12.75">
      <c r="A9" s="169">
        <v>1</v>
      </c>
      <c r="B9" s="421">
        <v>2</v>
      </c>
      <c r="C9" s="421">
        <v>3</v>
      </c>
      <c r="D9" s="421">
        <v>4</v>
      </c>
      <c r="E9" s="421">
        <v>5</v>
      </c>
      <c r="F9" s="421">
        <v>6</v>
      </c>
    </row>
    <row r="10" spans="1:6" ht="12.75">
      <c r="A10" s="218" t="s">
        <v>1826</v>
      </c>
      <c r="B10" s="217">
        <v>6133869</v>
      </c>
      <c r="C10" s="217">
        <v>4140364</v>
      </c>
      <c r="D10" s="349">
        <v>67.50003953459066</v>
      </c>
      <c r="E10" s="422">
        <v>771978</v>
      </c>
      <c r="F10" s="175">
        <v>341686</v>
      </c>
    </row>
    <row r="11" spans="1:6" ht="12" customHeight="1">
      <c r="A11" s="423" t="s">
        <v>1546</v>
      </c>
      <c r="B11" s="424">
        <v>6777929</v>
      </c>
      <c r="C11" s="424">
        <v>3502328</v>
      </c>
      <c r="D11" s="349">
        <v>51.67253891269738</v>
      </c>
      <c r="E11" s="422">
        <v>807054</v>
      </c>
      <c r="F11" s="175">
        <v>447560</v>
      </c>
    </row>
    <row r="12" spans="1:6" ht="12.75">
      <c r="A12" s="226" t="s">
        <v>1548</v>
      </c>
      <c r="B12" s="425">
        <v>6131494</v>
      </c>
      <c r="C12" s="425">
        <v>3274714</v>
      </c>
      <c r="D12" s="351">
        <v>53.40809270954192</v>
      </c>
      <c r="E12" s="181">
        <v>717110</v>
      </c>
      <c r="F12" s="181">
        <v>402356</v>
      </c>
    </row>
    <row r="13" spans="1:6" ht="12.75">
      <c r="A13" s="234" t="s">
        <v>1519</v>
      </c>
      <c r="B13" s="425">
        <v>5323843</v>
      </c>
      <c r="C13" s="425">
        <v>2689467</v>
      </c>
      <c r="D13" s="351">
        <v>50.517398803834</v>
      </c>
      <c r="E13" s="181">
        <v>667133</v>
      </c>
      <c r="F13" s="181">
        <v>309722</v>
      </c>
    </row>
    <row r="14" spans="1:6" ht="12.75">
      <c r="A14" s="81" t="s">
        <v>1520</v>
      </c>
      <c r="B14" s="425">
        <v>674982</v>
      </c>
      <c r="C14" s="425">
        <v>348733</v>
      </c>
      <c r="D14" s="351">
        <v>51.66552589550536</v>
      </c>
      <c r="E14" s="181">
        <v>70563</v>
      </c>
      <c r="F14" s="181">
        <v>68278</v>
      </c>
    </row>
    <row r="15" spans="1:6" ht="12.75">
      <c r="A15" s="81" t="s">
        <v>1827</v>
      </c>
      <c r="B15" s="425">
        <v>4648861</v>
      </c>
      <c r="C15" s="425">
        <v>2340734</v>
      </c>
      <c r="D15" s="351">
        <v>50.350698805578396</v>
      </c>
      <c r="E15" s="181">
        <v>596570</v>
      </c>
      <c r="F15" s="181">
        <v>241444</v>
      </c>
    </row>
    <row r="16" spans="1:6" ht="12.75">
      <c r="A16" s="81" t="s">
        <v>1522</v>
      </c>
      <c r="B16" s="425">
        <v>807651</v>
      </c>
      <c r="C16" s="425">
        <v>585247</v>
      </c>
      <c r="D16" s="351">
        <v>72.46285833856454</v>
      </c>
      <c r="E16" s="181">
        <v>49977</v>
      </c>
      <c r="F16" s="181">
        <v>92634</v>
      </c>
    </row>
    <row r="17" spans="1:6" ht="25.5">
      <c r="A17" s="81" t="s">
        <v>1828</v>
      </c>
      <c r="B17" s="181">
        <v>468538</v>
      </c>
      <c r="C17" s="181">
        <v>310243</v>
      </c>
      <c r="D17" s="351">
        <v>66.21512022504045</v>
      </c>
      <c r="E17" s="181">
        <v>35346</v>
      </c>
      <c r="F17" s="181">
        <v>77777</v>
      </c>
    </row>
    <row r="18" spans="1:6" ht="12.75" customHeight="1">
      <c r="A18" s="81" t="s">
        <v>1526</v>
      </c>
      <c r="B18" s="425">
        <v>219094</v>
      </c>
      <c r="C18" s="425">
        <v>155310</v>
      </c>
      <c r="D18" s="351">
        <v>70.88738167179383</v>
      </c>
      <c r="E18" s="181">
        <v>15531</v>
      </c>
      <c r="F18" s="181">
        <v>14857</v>
      </c>
    </row>
    <row r="19" spans="1:6" ht="25.5">
      <c r="A19" s="81" t="s">
        <v>1527</v>
      </c>
      <c r="B19" s="181">
        <v>0</v>
      </c>
      <c r="C19" s="181">
        <v>0</v>
      </c>
      <c r="D19" s="351" t="s">
        <v>1187</v>
      </c>
      <c r="E19" s="181">
        <v>0</v>
      </c>
      <c r="F19" s="181">
        <v>0</v>
      </c>
    </row>
    <row r="20" spans="1:6" ht="12.75">
      <c r="A20" s="81" t="s">
        <v>1829</v>
      </c>
      <c r="B20" s="425">
        <v>120019</v>
      </c>
      <c r="C20" s="425">
        <v>119694</v>
      </c>
      <c r="D20" s="351">
        <v>99.72920954182256</v>
      </c>
      <c r="E20" s="181">
        <v>-900</v>
      </c>
      <c r="F20" s="181">
        <v>0</v>
      </c>
    </row>
    <row r="21" spans="1:6" ht="12.75" customHeight="1">
      <c r="A21" s="226" t="s">
        <v>1528</v>
      </c>
      <c r="B21" s="425">
        <v>646435</v>
      </c>
      <c r="C21" s="425">
        <v>227614</v>
      </c>
      <c r="D21" s="351">
        <v>35.21065536364832</v>
      </c>
      <c r="E21" s="181">
        <v>89944</v>
      </c>
      <c r="F21" s="181">
        <v>45204</v>
      </c>
    </row>
    <row r="22" spans="1:6" ht="12.75">
      <c r="A22" s="81" t="s">
        <v>1544</v>
      </c>
      <c r="B22" s="425">
        <v>646435</v>
      </c>
      <c r="C22" s="425">
        <v>227614</v>
      </c>
      <c r="D22" s="351">
        <v>35.21065536364832</v>
      </c>
      <c r="E22" s="181">
        <v>89944</v>
      </c>
      <c r="F22" s="181">
        <v>45204</v>
      </c>
    </row>
    <row r="23" spans="1:6" ht="12.75">
      <c r="A23" s="350" t="s">
        <v>1533</v>
      </c>
      <c r="B23" s="425">
        <v>-644060</v>
      </c>
      <c r="C23" s="425">
        <v>638036</v>
      </c>
      <c r="D23" s="351" t="s">
        <v>1187</v>
      </c>
      <c r="E23" s="181">
        <v>-35076</v>
      </c>
      <c r="F23" s="181">
        <v>-105874</v>
      </c>
    </row>
    <row r="24" spans="1:6" ht="25.5">
      <c r="A24" s="81" t="s">
        <v>1830</v>
      </c>
      <c r="B24" s="181">
        <v>709029</v>
      </c>
      <c r="C24" s="181">
        <v>-638036</v>
      </c>
      <c r="D24" s="351" t="s">
        <v>1187</v>
      </c>
      <c r="E24" s="181">
        <v>41498</v>
      </c>
      <c r="F24" s="181">
        <v>105874</v>
      </c>
    </row>
    <row r="25" spans="1:6" ht="12.75">
      <c r="A25" s="81"/>
      <c r="B25" s="79"/>
      <c r="C25" s="79"/>
      <c r="D25" s="351"/>
      <c r="E25" s="422"/>
      <c r="F25" s="422"/>
    </row>
    <row r="26" spans="1:6" ht="0.75" customHeight="1" hidden="1">
      <c r="A26" s="241" t="s">
        <v>1831</v>
      </c>
      <c r="B26" s="75"/>
      <c r="C26" s="75"/>
      <c r="D26" s="351"/>
      <c r="E26" s="422"/>
      <c r="F26" s="422"/>
    </row>
    <row r="27" spans="1:6" ht="12.75" hidden="1">
      <c r="A27" s="218" t="s">
        <v>1826</v>
      </c>
      <c r="B27" s="75"/>
      <c r="C27" s="75"/>
      <c r="D27" s="349"/>
      <c r="E27" s="422"/>
      <c r="F27" s="422"/>
    </row>
    <row r="28" spans="1:6" ht="12.75" hidden="1">
      <c r="A28" s="423" t="s">
        <v>1546</v>
      </c>
      <c r="B28" s="75">
        <v>0</v>
      </c>
      <c r="C28" s="75">
        <v>0</v>
      </c>
      <c r="D28" s="351"/>
      <c r="E28" s="422"/>
      <c r="F28" s="422"/>
    </row>
    <row r="29" spans="1:6" ht="12.75" hidden="1">
      <c r="A29" s="226" t="s">
        <v>1548</v>
      </c>
      <c r="B29" s="79">
        <v>0</v>
      </c>
      <c r="C29" s="79">
        <v>0</v>
      </c>
      <c r="D29" s="351"/>
      <c r="E29" s="422"/>
      <c r="F29" s="422"/>
    </row>
    <row r="30" spans="1:6" ht="12.75" hidden="1">
      <c r="A30" s="234" t="s">
        <v>1519</v>
      </c>
      <c r="B30" s="79">
        <v>0</v>
      </c>
      <c r="C30" s="79">
        <v>0</v>
      </c>
      <c r="D30" s="351"/>
      <c r="E30" s="422"/>
      <c r="F30" s="422"/>
    </row>
    <row r="31" spans="1:6" ht="12.75" hidden="1">
      <c r="A31" s="81" t="s">
        <v>1520</v>
      </c>
      <c r="B31" s="79"/>
      <c r="C31" s="79"/>
      <c r="D31" s="351"/>
      <c r="E31" s="422"/>
      <c r="F31" s="422"/>
    </row>
    <row r="32" spans="1:6" ht="12.75" hidden="1">
      <c r="A32" s="81" t="s">
        <v>1827</v>
      </c>
      <c r="B32" s="79"/>
      <c r="C32" s="79"/>
      <c r="D32" s="351"/>
      <c r="E32" s="422"/>
      <c r="F32" s="422"/>
    </row>
    <row r="33" spans="1:6" ht="12.75" hidden="1">
      <c r="A33" s="81" t="s">
        <v>1522</v>
      </c>
      <c r="B33" s="79">
        <v>0</v>
      </c>
      <c r="C33" s="79">
        <v>0</v>
      </c>
      <c r="D33" s="351"/>
      <c r="E33" s="422"/>
      <c r="F33" s="422"/>
    </row>
    <row r="34" spans="1:6" ht="25.5" hidden="1">
      <c r="A34" s="81" t="s">
        <v>1828</v>
      </c>
      <c r="B34" s="79"/>
      <c r="C34" s="79"/>
      <c r="D34" s="351"/>
      <c r="E34" s="422"/>
      <c r="F34" s="422"/>
    </row>
    <row r="35" spans="1:6" ht="12.75" hidden="1">
      <c r="A35" s="81" t="s">
        <v>1526</v>
      </c>
      <c r="B35" s="79"/>
      <c r="C35" s="79"/>
      <c r="D35" s="351"/>
      <c r="E35" s="422"/>
      <c r="F35" s="422"/>
    </row>
    <row r="36" spans="1:6" ht="12.75" hidden="1">
      <c r="A36" s="226" t="s">
        <v>1528</v>
      </c>
      <c r="B36" s="79">
        <v>0</v>
      </c>
      <c r="C36" s="79">
        <v>0</v>
      </c>
      <c r="D36" s="351"/>
      <c r="E36" s="422"/>
      <c r="F36" s="422"/>
    </row>
    <row r="37" spans="1:6" ht="12.75" hidden="1">
      <c r="A37" s="81" t="s">
        <v>1544</v>
      </c>
      <c r="B37" s="79"/>
      <c r="C37" s="79"/>
      <c r="D37" s="351"/>
      <c r="E37" s="422"/>
      <c r="F37" s="422"/>
    </row>
    <row r="38" spans="1:6" ht="12.75" hidden="1">
      <c r="A38" s="350" t="s">
        <v>1533</v>
      </c>
      <c r="B38" s="79">
        <v>0</v>
      </c>
      <c r="C38" s="79">
        <v>0</v>
      </c>
      <c r="D38" s="351"/>
      <c r="E38" s="422"/>
      <c r="F38" s="422"/>
    </row>
    <row r="39" spans="1:6" ht="25.5" hidden="1">
      <c r="A39" s="81" t="s">
        <v>1832</v>
      </c>
      <c r="B39" s="79"/>
      <c r="C39" s="79"/>
      <c r="D39" s="351"/>
      <c r="E39" s="422"/>
      <c r="F39" s="422"/>
    </row>
    <row r="40" spans="1:6" ht="12.75">
      <c r="A40" s="241" t="s">
        <v>1833</v>
      </c>
      <c r="B40" s="75"/>
      <c r="C40" s="75"/>
      <c r="D40" s="351"/>
      <c r="E40" s="422"/>
      <c r="F40" s="422"/>
    </row>
    <row r="41" spans="1:6" ht="12.75">
      <c r="A41" s="218" t="s">
        <v>1826</v>
      </c>
      <c r="B41" s="75">
        <v>43528</v>
      </c>
      <c r="C41" s="75">
        <v>20102</v>
      </c>
      <c r="D41" s="349">
        <v>46.181768057342396</v>
      </c>
      <c r="E41" s="422">
        <v>4400</v>
      </c>
      <c r="F41" s="175">
        <v>2704</v>
      </c>
    </row>
    <row r="42" spans="1:6" ht="12.75">
      <c r="A42" s="423" t="s">
        <v>1546</v>
      </c>
      <c r="B42" s="75">
        <v>43528</v>
      </c>
      <c r="C42" s="177">
        <v>30058</v>
      </c>
      <c r="D42" s="349">
        <v>69.05440176438155</v>
      </c>
      <c r="E42" s="422">
        <v>4400</v>
      </c>
      <c r="F42" s="175">
        <v>1655</v>
      </c>
    </row>
    <row r="43" spans="1:6" ht="12.75">
      <c r="A43" s="226" t="s">
        <v>1548</v>
      </c>
      <c r="B43" s="79">
        <v>43528</v>
      </c>
      <c r="C43" s="79">
        <v>30058</v>
      </c>
      <c r="D43" s="351">
        <v>69.05440176438155</v>
      </c>
      <c r="E43" s="181">
        <v>4400</v>
      </c>
      <c r="F43" s="181">
        <v>1655</v>
      </c>
    </row>
    <row r="44" spans="1:6" ht="12.75">
      <c r="A44" s="234" t="s">
        <v>1519</v>
      </c>
      <c r="B44" s="79">
        <v>43528</v>
      </c>
      <c r="C44" s="79">
        <v>30058</v>
      </c>
      <c r="D44" s="351">
        <v>69.05440176438155</v>
      </c>
      <c r="E44" s="181">
        <v>4400</v>
      </c>
      <c r="F44" s="181">
        <v>1655</v>
      </c>
    </row>
    <row r="45" spans="1:6" ht="12.75">
      <c r="A45" s="81" t="s">
        <v>1520</v>
      </c>
      <c r="B45" s="79">
        <v>2285</v>
      </c>
      <c r="C45" s="79">
        <v>559</v>
      </c>
      <c r="D45" s="351">
        <v>24.463894967177243</v>
      </c>
      <c r="E45" s="181">
        <v>200</v>
      </c>
      <c r="F45" s="181">
        <v>0</v>
      </c>
    </row>
    <row r="46" spans="1:6" ht="12.75" customHeight="1">
      <c r="A46" s="81" t="s">
        <v>1827</v>
      </c>
      <c r="B46" s="79">
        <v>41243</v>
      </c>
      <c r="C46" s="79">
        <v>29499</v>
      </c>
      <c r="D46" s="351">
        <v>71.52486482554615</v>
      </c>
      <c r="E46" s="181">
        <v>4200</v>
      </c>
      <c r="F46" s="181">
        <v>1655</v>
      </c>
    </row>
    <row r="47" spans="1:6" ht="1.5" customHeight="1" hidden="1">
      <c r="A47" s="81" t="s">
        <v>1522</v>
      </c>
      <c r="B47" s="79">
        <v>0</v>
      </c>
      <c r="C47" s="79">
        <v>0</v>
      </c>
      <c r="D47" s="351" t="e">
        <v>#DIV/0!</v>
      </c>
      <c r="E47" s="181">
        <v>0</v>
      </c>
      <c r="F47" s="181">
        <v>0</v>
      </c>
    </row>
    <row r="48" spans="1:6" ht="25.5" hidden="1">
      <c r="A48" s="81" t="s">
        <v>1828</v>
      </c>
      <c r="B48" s="79"/>
      <c r="C48" s="79"/>
      <c r="D48" s="351" t="e">
        <v>#DIV/0!</v>
      </c>
      <c r="E48" s="181">
        <v>0</v>
      </c>
      <c r="F48" s="181">
        <v>0</v>
      </c>
    </row>
    <row r="49" spans="1:6" ht="12.75" hidden="1">
      <c r="A49" s="81" t="s">
        <v>1526</v>
      </c>
      <c r="B49" s="79"/>
      <c r="C49" s="79"/>
      <c r="D49" s="351" t="e">
        <v>#DIV/0!</v>
      </c>
      <c r="E49" s="181">
        <v>0</v>
      </c>
      <c r="F49" s="181">
        <v>0</v>
      </c>
    </row>
    <row r="50" spans="1:6" ht="25.5" hidden="1">
      <c r="A50" s="81" t="s">
        <v>1527</v>
      </c>
      <c r="B50" s="79"/>
      <c r="C50" s="79"/>
      <c r="D50" s="351" t="e">
        <v>#DIV/0!</v>
      </c>
      <c r="E50" s="181">
        <v>0</v>
      </c>
      <c r="F50" s="181">
        <v>0</v>
      </c>
    </row>
    <row r="51" spans="1:6" ht="12.75" hidden="1">
      <c r="A51" s="81" t="s">
        <v>1829</v>
      </c>
      <c r="B51" s="79"/>
      <c r="C51" s="79"/>
      <c r="D51" s="351" t="e">
        <v>#DIV/0!</v>
      </c>
      <c r="E51" s="181">
        <v>0</v>
      </c>
      <c r="F51" s="181">
        <v>0</v>
      </c>
    </row>
    <row r="52" spans="1:6" ht="12.75" customHeight="1" hidden="1">
      <c r="A52" s="226" t="s">
        <v>1528</v>
      </c>
      <c r="B52" s="79">
        <v>0</v>
      </c>
      <c r="C52" s="79">
        <v>0</v>
      </c>
      <c r="D52" s="351" t="e">
        <v>#DIV/0!</v>
      </c>
      <c r="E52" s="181">
        <v>0</v>
      </c>
      <c r="F52" s="181">
        <v>0</v>
      </c>
    </row>
    <row r="53" spans="1:6" ht="12.75" customHeight="1" hidden="1">
      <c r="A53" s="81" t="s">
        <v>1544</v>
      </c>
      <c r="B53" s="79"/>
      <c r="C53" s="79"/>
      <c r="D53" s="351" t="e">
        <v>#DIV/0!</v>
      </c>
      <c r="E53" s="181">
        <v>0</v>
      </c>
      <c r="F53" s="181">
        <v>0</v>
      </c>
    </row>
    <row r="54" spans="1:6" ht="12.75">
      <c r="A54" s="350" t="s">
        <v>1533</v>
      </c>
      <c r="B54" s="79">
        <v>0</v>
      </c>
      <c r="C54" s="79">
        <v>-9956</v>
      </c>
      <c r="D54" s="351" t="s">
        <v>1187</v>
      </c>
      <c r="E54" s="181">
        <v>0</v>
      </c>
      <c r="F54" s="181">
        <v>1049</v>
      </c>
    </row>
    <row r="55" spans="1:6" ht="25.5">
      <c r="A55" s="81" t="s">
        <v>1832</v>
      </c>
      <c r="B55" s="79">
        <v>0</v>
      </c>
      <c r="C55" s="183">
        <v>9956</v>
      </c>
      <c r="D55" s="351" t="s">
        <v>1187</v>
      </c>
      <c r="E55" s="181">
        <v>0</v>
      </c>
      <c r="F55" s="181">
        <v>-1049</v>
      </c>
    </row>
    <row r="56" spans="1:6" ht="12.75">
      <c r="A56" s="241" t="s">
        <v>1834</v>
      </c>
      <c r="B56" s="75"/>
      <c r="C56" s="75"/>
      <c r="D56" s="351"/>
      <c r="E56" s="422"/>
      <c r="F56" s="422"/>
    </row>
    <row r="57" spans="1:6" ht="12.75">
      <c r="A57" s="218" t="s">
        <v>1826</v>
      </c>
      <c r="B57" s="75">
        <v>266</v>
      </c>
      <c r="C57" s="75">
        <v>266</v>
      </c>
      <c r="D57" s="349">
        <v>100</v>
      </c>
      <c r="E57" s="422">
        <v>0</v>
      </c>
      <c r="F57" s="175">
        <v>0</v>
      </c>
    </row>
    <row r="58" spans="1:6" ht="12.75">
      <c r="A58" s="423" t="s">
        <v>1546</v>
      </c>
      <c r="B58" s="75">
        <v>2354</v>
      </c>
      <c r="C58" s="75">
        <v>1495</v>
      </c>
      <c r="D58" s="349">
        <v>63.50892098555651</v>
      </c>
      <c r="E58" s="422">
        <v>0</v>
      </c>
      <c r="F58" s="175">
        <v>0</v>
      </c>
    </row>
    <row r="59" spans="1:6" ht="12.75">
      <c r="A59" s="226" t="s">
        <v>1548</v>
      </c>
      <c r="B59" s="79">
        <v>859</v>
      </c>
      <c r="C59" s="79">
        <v>0</v>
      </c>
      <c r="D59" s="351">
        <v>0</v>
      </c>
      <c r="E59" s="181">
        <v>0</v>
      </c>
      <c r="F59" s="181">
        <v>0</v>
      </c>
    </row>
    <row r="60" spans="1:6" ht="12.75">
      <c r="A60" s="234" t="s">
        <v>1519</v>
      </c>
      <c r="B60" s="79">
        <v>859</v>
      </c>
      <c r="C60" s="79">
        <v>0</v>
      </c>
      <c r="D60" s="351">
        <v>0</v>
      </c>
      <c r="E60" s="181">
        <v>0</v>
      </c>
      <c r="F60" s="181">
        <v>0</v>
      </c>
    </row>
    <row r="61" spans="1:6" ht="12.75" customHeight="1" hidden="1">
      <c r="A61" s="81" t="s">
        <v>1520</v>
      </c>
      <c r="B61" s="245"/>
      <c r="C61" s="245"/>
      <c r="D61" s="351" t="e">
        <v>#DIV/0!</v>
      </c>
      <c r="E61" s="181">
        <v>0</v>
      </c>
      <c r="F61" s="181">
        <v>0</v>
      </c>
    </row>
    <row r="62" spans="1:6" ht="12.75">
      <c r="A62" s="81" t="s">
        <v>1827</v>
      </c>
      <c r="B62" s="79">
        <v>859</v>
      </c>
      <c r="C62" s="79">
        <v>0</v>
      </c>
      <c r="D62" s="351">
        <v>0</v>
      </c>
      <c r="E62" s="181">
        <v>0</v>
      </c>
      <c r="F62" s="181">
        <v>0</v>
      </c>
    </row>
    <row r="63" spans="1:6" ht="12.75" hidden="1">
      <c r="A63" s="81" t="s">
        <v>1522</v>
      </c>
      <c r="B63" s="79">
        <v>0</v>
      </c>
      <c r="C63" s="79">
        <v>0</v>
      </c>
      <c r="D63" s="351" t="e">
        <v>#DIV/0!</v>
      </c>
      <c r="E63" s="181">
        <v>0</v>
      </c>
      <c r="F63" s="181">
        <v>0</v>
      </c>
    </row>
    <row r="64" spans="1:6" ht="25.5" hidden="1">
      <c r="A64" s="81" t="s">
        <v>1828</v>
      </c>
      <c r="B64" s="79"/>
      <c r="C64" s="79"/>
      <c r="D64" s="351" t="e">
        <v>#DIV/0!</v>
      </c>
      <c r="E64" s="181">
        <v>0</v>
      </c>
      <c r="F64" s="181">
        <v>0</v>
      </c>
    </row>
    <row r="65" spans="1:6" ht="12.75" hidden="1">
      <c r="A65" s="81" t="s">
        <v>1526</v>
      </c>
      <c r="B65" s="79"/>
      <c r="C65" s="79"/>
      <c r="D65" s="351" t="e">
        <v>#DIV/0!</v>
      </c>
      <c r="E65" s="181">
        <v>0</v>
      </c>
      <c r="F65" s="181">
        <v>0</v>
      </c>
    </row>
    <row r="66" spans="1:6" ht="25.5" hidden="1">
      <c r="A66" s="81" t="s">
        <v>1527</v>
      </c>
      <c r="B66" s="79"/>
      <c r="C66" s="79"/>
      <c r="D66" s="351" t="e">
        <v>#DIV/0!</v>
      </c>
      <c r="E66" s="181">
        <v>0</v>
      </c>
      <c r="F66" s="181">
        <v>0</v>
      </c>
    </row>
    <row r="67" spans="1:6" ht="12.75" customHeight="1" hidden="1">
      <c r="A67" s="81" t="s">
        <v>1829</v>
      </c>
      <c r="B67" s="79"/>
      <c r="C67" s="79"/>
      <c r="D67" s="351" t="e">
        <v>#DIV/0!</v>
      </c>
      <c r="E67" s="181">
        <v>0</v>
      </c>
      <c r="F67" s="181">
        <v>0</v>
      </c>
    </row>
    <row r="68" spans="1:6" ht="12.75">
      <c r="A68" s="226" t="s">
        <v>1528</v>
      </c>
      <c r="B68" s="79">
        <v>1495</v>
      </c>
      <c r="C68" s="79">
        <v>1495</v>
      </c>
      <c r="D68" s="351">
        <v>100</v>
      </c>
      <c r="E68" s="181">
        <v>0</v>
      </c>
      <c r="F68" s="181">
        <v>0</v>
      </c>
    </row>
    <row r="69" spans="1:6" ht="12.75">
      <c r="A69" s="81" t="s">
        <v>1544</v>
      </c>
      <c r="B69" s="79">
        <v>1495</v>
      </c>
      <c r="C69" s="79">
        <v>1495</v>
      </c>
      <c r="D69" s="351">
        <v>100</v>
      </c>
      <c r="E69" s="181">
        <v>0</v>
      </c>
      <c r="F69" s="181">
        <v>0</v>
      </c>
    </row>
    <row r="70" spans="1:6" ht="12.75">
      <c r="A70" s="350" t="s">
        <v>1533</v>
      </c>
      <c r="B70" s="79">
        <v>-2088</v>
      </c>
      <c r="C70" s="79">
        <v>-1229</v>
      </c>
      <c r="D70" s="82" t="s">
        <v>1187</v>
      </c>
      <c r="E70" s="181">
        <v>0</v>
      </c>
      <c r="F70" s="181">
        <v>0</v>
      </c>
    </row>
    <row r="71" spans="1:6" ht="25.5">
      <c r="A71" s="81" t="s">
        <v>1832</v>
      </c>
      <c r="B71" s="79">
        <v>2088</v>
      </c>
      <c r="C71" s="183">
        <v>1229</v>
      </c>
      <c r="D71" s="351" t="s">
        <v>1187</v>
      </c>
      <c r="E71" s="181">
        <v>0</v>
      </c>
      <c r="F71" s="181">
        <v>0</v>
      </c>
    </row>
    <row r="72" spans="1:6" ht="12.75">
      <c r="A72" s="241" t="s">
        <v>1835</v>
      </c>
      <c r="B72" s="75"/>
      <c r="C72" s="75"/>
      <c r="D72" s="351"/>
      <c r="E72" s="422"/>
      <c r="F72" s="422"/>
    </row>
    <row r="73" spans="1:6" ht="12.75">
      <c r="A73" s="218" t="s">
        <v>1826</v>
      </c>
      <c r="B73" s="75">
        <v>594541</v>
      </c>
      <c r="C73" s="75">
        <v>847500</v>
      </c>
      <c r="D73" s="349">
        <v>142.5469395718714</v>
      </c>
      <c r="E73" s="422">
        <v>0</v>
      </c>
      <c r="F73" s="175">
        <v>-4618</v>
      </c>
    </row>
    <row r="74" spans="1:6" ht="12.75">
      <c r="A74" s="423" t="s">
        <v>1546</v>
      </c>
      <c r="B74" s="75">
        <v>602335</v>
      </c>
      <c r="C74" s="75">
        <v>82510</v>
      </c>
      <c r="D74" s="349">
        <v>13.69835722646036</v>
      </c>
      <c r="E74" s="422">
        <v>0</v>
      </c>
      <c r="F74" s="175">
        <v>0</v>
      </c>
    </row>
    <row r="75" spans="1:6" ht="12.75">
      <c r="A75" s="226" t="s">
        <v>1548</v>
      </c>
      <c r="B75" s="79">
        <v>602335</v>
      </c>
      <c r="C75" s="79">
        <v>82510</v>
      </c>
      <c r="D75" s="351">
        <v>13.69835722646036</v>
      </c>
      <c r="E75" s="181">
        <v>0</v>
      </c>
      <c r="F75" s="181">
        <v>0</v>
      </c>
    </row>
    <row r="76" spans="1:6" ht="12.75">
      <c r="A76" s="234" t="s">
        <v>1519</v>
      </c>
      <c r="B76" s="79">
        <v>602335</v>
      </c>
      <c r="C76" s="79">
        <v>82510</v>
      </c>
      <c r="D76" s="351">
        <v>13.69835722646036</v>
      </c>
      <c r="E76" s="181">
        <v>0</v>
      </c>
      <c r="F76" s="181">
        <v>0</v>
      </c>
    </row>
    <row r="77" spans="1:6" ht="12.75">
      <c r="A77" s="81" t="s">
        <v>1520</v>
      </c>
      <c r="B77" s="79">
        <v>4105</v>
      </c>
      <c r="C77" s="79">
        <v>0</v>
      </c>
      <c r="D77" s="351">
        <v>0</v>
      </c>
      <c r="E77" s="181">
        <v>0</v>
      </c>
      <c r="F77" s="181">
        <v>0</v>
      </c>
    </row>
    <row r="78" spans="1:6" ht="12.75">
      <c r="A78" s="81" t="s">
        <v>1827</v>
      </c>
      <c r="B78" s="79">
        <v>598230</v>
      </c>
      <c r="C78" s="79">
        <v>82510</v>
      </c>
      <c r="D78" s="351">
        <v>13.792354111294989</v>
      </c>
      <c r="E78" s="181">
        <v>0</v>
      </c>
      <c r="F78" s="181">
        <v>0</v>
      </c>
    </row>
    <row r="79" spans="1:6" ht="0.75" customHeight="1" hidden="1">
      <c r="A79" s="81" t="s">
        <v>1522</v>
      </c>
      <c r="B79" s="79">
        <v>0</v>
      </c>
      <c r="C79" s="79">
        <v>0</v>
      </c>
      <c r="D79" s="351" t="e">
        <v>#DIV/0!</v>
      </c>
      <c r="E79" s="181">
        <v>0</v>
      </c>
      <c r="F79" s="181">
        <v>0</v>
      </c>
    </row>
    <row r="80" spans="1:6" ht="25.5" hidden="1">
      <c r="A80" s="81" t="s">
        <v>1828</v>
      </c>
      <c r="B80" s="79"/>
      <c r="C80" s="79"/>
      <c r="D80" s="351" t="e">
        <v>#DIV/0!</v>
      </c>
      <c r="E80" s="181">
        <v>0</v>
      </c>
      <c r="F80" s="181">
        <v>0</v>
      </c>
    </row>
    <row r="81" spans="1:6" ht="12.75" hidden="1">
      <c r="A81" s="81" t="s">
        <v>1526</v>
      </c>
      <c r="B81" s="79"/>
      <c r="C81" s="79"/>
      <c r="D81" s="351" t="e">
        <v>#DIV/0!</v>
      </c>
      <c r="E81" s="181">
        <v>0</v>
      </c>
      <c r="F81" s="181">
        <v>0</v>
      </c>
    </row>
    <row r="82" spans="1:6" ht="25.5" hidden="1">
      <c r="A82" s="81" t="s">
        <v>1527</v>
      </c>
      <c r="B82" s="79"/>
      <c r="C82" s="79"/>
      <c r="D82" s="351" t="e">
        <v>#DIV/0!</v>
      </c>
      <c r="E82" s="181">
        <v>0</v>
      </c>
      <c r="F82" s="181">
        <v>0</v>
      </c>
    </row>
    <row r="83" spans="1:6" ht="12.75" hidden="1">
      <c r="A83" s="81" t="s">
        <v>1829</v>
      </c>
      <c r="B83" s="79"/>
      <c r="C83" s="79"/>
      <c r="D83" s="351" t="e">
        <v>#DIV/0!</v>
      </c>
      <c r="E83" s="181">
        <v>0</v>
      </c>
      <c r="F83" s="181">
        <v>0</v>
      </c>
    </row>
    <row r="84" spans="1:6" ht="12.75" hidden="1">
      <c r="A84" s="226" t="s">
        <v>1528</v>
      </c>
      <c r="B84" s="79">
        <v>0</v>
      </c>
      <c r="C84" s="79">
        <v>0</v>
      </c>
      <c r="D84" s="351" t="e">
        <v>#DIV/0!</v>
      </c>
      <c r="E84" s="181">
        <v>0</v>
      </c>
      <c r="F84" s="181">
        <v>0</v>
      </c>
    </row>
    <row r="85" spans="1:6" ht="12.75" hidden="1">
      <c r="A85" s="81" t="s">
        <v>1544</v>
      </c>
      <c r="B85" s="79"/>
      <c r="C85" s="79"/>
      <c r="D85" s="351" t="e">
        <v>#DIV/0!</v>
      </c>
      <c r="E85" s="181">
        <v>0</v>
      </c>
      <c r="F85" s="181">
        <v>0</v>
      </c>
    </row>
    <row r="86" spans="1:6" ht="12.75">
      <c r="A86" s="350" t="s">
        <v>1533</v>
      </c>
      <c r="B86" s="79">
        <v>-7794</v>
      </c>
      <c r="C86" s="79">
        <v>764990</v>
      </c>
      <c r="D86" s="351" t="s">
        <v>1187</v>
      </c>
      <c r="E86" s="181">
        <v>0</v>
      </c>
      <c r="F86" s="181">
        <v>-4618</v>
      </c>
    </row>
    <row r="87" spans="1:6" ht="25.5">
      <c r="A87" s="81" t="s">
        <v>1832</v>
      </c>
      <c r="B87" s="79">
        <v>7794</v>
      </c>
      <c r="C87" s="183">
        <v>-764990</v>
      </c>
      <c r="D87" s="351" t="s">
        <v>1187</v>
      </c>
      <c r="E87" s="181">
        <v>0</v>
      </c>
      <c r="F87" s="181">
        <v>4618</v>
      </c>
    </row>
    <row r="88" spans="1:6" ht="12.75">
      <c r="A88" s="241" t="s">
        <v>1836</v>
      </c>
      <c r="B88" s="75"/>
      <c r="C88" s="75"/>
      <c r="D88" s="351"/>
      <c r="E88" s="422"/>
      <c r="F88" s="422"/>
    </row>
    <row r="89" spans="1:6" ht="12.75">
      <c r="A89" s="218" t="s">
        <v>1826</v>
      </c>
      <c r="B89" s="75">
        <v>45332</v>
      </c>
      <c r="C89" s="75">
        <v>60586</v>
      </c>
      <c r="D89" s="349">
        <v>133.64951910350305</v>
      </c>
      <c r="E89" s="175">
        <v>0</v>
      </c>
      <c r="F89" s="175">
        <v>14082</v>
      </c>
    </row>
    <row r="90" spans="1:6" ht="12.75">
      <c r="A90" s="423" t="s">
        <v>1546</v>
      </c>
      <c r="B90" s="75">
        <v>70035</v>
      </c>
      <c r="C90" s="75">
        <v>66243</v>
      </c>
      <c r="D90" s="349">
        <v>94.5855643606768</v>
      </c>
      <c r="E90" s="175">
        <v>0</v>
      </c>
      <c r="F90" s="175">
        <v>4935</v>
      </c>
    </row>
    <row r="91" spans="1:6" ht="12.75">
      <c r="A91" s="226" t="s">
        <v>1548</v>
      </c>
      <c r="B91" s="79">
        <v>68035</v>
      </c>
      <c r="C91" s="79">
        <v>64757</v>
      </c>
      <c r="D91" s="351">
        <v>95.1818916734034</v>
      </c>
      <c r="E91" s="181">
        <v>0</v>
      </c>
      <c r="F91" s="181">
        <v>4935</v>
      </c>
    </row>
    <row r="92" spans="1:6" ht="12.75">
      <c r="A92" s="234" t="s">
        <v>1519</v>
      </c>
      <c r="B92" s="79">
        <v>68035</v>
      </c>
      <c r="C92" s="79">
        <v>64757</v>
      </c>
      <c r="D92" s="351">
        <v>95.1818916734034</v>
      </c>
      <c r="E92" s="181">
        <v>0</v>
      </c>
      <c r="F92" s="181">
        <v>4935</v>
      </c>
    </row>
    <row r="93" spans="1:6" ht="12.75">
      <c r="A93" s="81" t="s">
        <v>1520</v>
      </c>
      <c r="B93" s="79">
        <v>42738</v>
      </c>
      <c r="C93" s="79">
        <v>41832</v>
      </c>
      <c r="D93" s="351">
        <v>97.8801066966166</v>
      </c>
      <c r="E93" s="181">
        <v>0</v>
      </c>
      <c r="F93" s="181">
        <v>3213</v>
      </c>
    </row>
    <row r="94" spans="1:6" ht="12.75">
      <c r="A94" s="81" t="s">
        <v>1827</v>
      </c>
      <c r="B94" s="79">
        <v>25297</v>
      </c>
      <c r="C94" s="79">
        <v>22925</v>
      </c>
      <c r="D94" s="351">
        <v>90.62339407834921</v>
      </c>
      <c r="E94" s="181">
        <v>0</v>
      </c>
      <c r="F94" s="181">
        <v>1722</v>
      </c>
    </row>
    <row r="95" spans="1:6" ht="12.75" customHeight="1" hidden="1">
      <c r="A95" s="81" t="s">
        <v>1522</v>
      </c>
      <c r="B95" s="79">
        <v>0</v>
      </c>
      <c r="C95" s="79">
        <v>0</v>
      </c>
      <c r="D95" s="351" t="e">
        <v>#DIV/0!</v>
      </c>
      <c r="E95" s="181">
        <v>0</v>
      </c>
      <c r="F95" s="181">
        <v>0</v>
      </c>
    </row>
    <row r="96" spans="1:6" ht="25.5" hidden="1">
      <c r="A96" s="81" t="s">
        <v>1828</v>
      </c>
      <c r="B96" s="79"/>
      <c r="C96" s="79"/>
      <c r="D96" s="351" t="e">
        <v>#DIV/0!</v>
      </c>
      <c r="E96" s="181">
        <v>0</v>
      </c>
      <c r="F96" s="181">
        <v>0</v>
      </c>
    </row>
    <row r="97" spans="1:6" ht="12.75" hidden="1">
      <c r="A97" s="81" t="s">
        <v>1526</v>
      </c>
      <c r="B97" s="79"/>
      <c r="C97" s="79"/>
      <c r="D97" s="351" t="e">
        <v>#DIV/0!</v>
      </c>
      <c r="E97" s="181">
        <v>0</v>
      </c>
      <c r="F97" s="181">
        <v>0</v>
      </c>
    </row>
    <row r="98" spans="1:6" ht="25.5" hidden="1">
      <c r="A98" s="81" t="s">
        <v>1527</v>
      </c>
      <c r="B98" s="79"/>
      <c r="C98" s="79"/>
      <c r="D98" s="351" t="e">
        <v>#DIV/0!</v>
      </c>
      <c r="E98" s="181">
        <v>0</v>
      </c>
      <c r="F98" s="181">
        <v>0</v>
      </c>
    </row>
    <row r="99" spans="1:6" ht="12.75" hidden="1">
      <c r="A99" s="81" t="s">
        <v>1829</v>
      </c>
      <c r="B99" s="79"/>
      <c r="C99" s="79"/>
      <c r="D99" s="351" t="e">
        <v>#DIV/0!</v>
      </c>
      <c r="E99" s="181">
        <v>0</v>
      </c>
      <c r="F99" s="181">
        <v>0</v>
      </c>
    </row>
    <row r="100" spans="1:6" ht="12.75">
      <c r="A100" s="226" t="s">
        <v>1528</v>
      </c>
      <c r="B100" s="79">
        <v>2000</v>
      </c>
      <c r="C100" s="79">
        <v>1486</v>
      </c>
      <c r="D100" s="351">
        <v>74.3</v>
      </c>
      <c r="E100" s="181">
        <v>0</v>
      </c>
      <c r="F100" s="181">
        <v>0</v>
      </c>
    </row>
    <row r="101" spans="1:6" ht="12.75">
      <c r="A101" s="81" t="s">
        <v>1544</v>
      </c>
      <c r="B101" s="79">
        <v>2000</v>
      </c>
      <c r="C101" s="79">
        <v>1486</v>
      </c>
      <c r="D101" s="351">
        <v>74.3</v>
      </c>
      <c r="E101" s="181">
        <v>0</v>
      </c>
      <c r="F101" s="181">
        <v>0</v>
      </c>
    </row>
    <row r="102" spans="1:6" ht="12.75">
      <c r="A102" s="350" t="s">
        <v>1533</v>
      </c>
      <c r="B102" s="79">
        <v>-24703</v>
      </c>
      <c r="C102" s="79">
        <v>-5657</v>
      </c>
      <c r="D102" s="351" t="s">
        <v>1187</v>
      </c>
      <c r="E102" s="181">
        <v>0</v>
      </c>
      <c r="F102" s="181">
        <v>9147</v>
      </c>
    </row>
    <row r="103" spans="1:6" ht="25.5">
      <c r="A103" s="81" t="s">
        <v>1832</v>
      </c>
      <c r="B103" s="79">
        <v>24703</v>
      </c>
      <c r="C103" s="183">
        <v>5657</v>
      </c>
      <c r="D103" s="351" t="s">
        <v>1187</v>
      </c>
      <c r="E103" s="181">
        <v>0</v>
      </c>
      <c r="F103" s="181">
        <v>-9147</v>
      </c>
    </row>
    <row r="104" spans="1:6" ht="12.75">
      <c r="A104" s="241" t="s">
        <v>1837</v>
      </c>
      <c r="B104" s="79"/>
      <c r="C104" s="79"/>
      <c r="D104" s="351"/>
      <c r="E104" s="422"/>
      <c r="F104" s="422"/>
    </row>
    <row r="105" spans="1:6" ht="12.75">
      <c r="A105" s="218" t="s">
        <v>1838</v>
      </c>
      <c r="B105" s="75">
        <v>246782</v>
      </c>
      <c r="C105" s="75">
        <v>307234</v>
      </c>
      <c r="D105" s="351">
        <v>124.4961139791395</v>
      </c>
      <c r="E105" s="175">
        <v>45850</v>
      </c>
      <c r="F105" s="175">
        <v>-1409</v>
      </c>
    </row>
    <row r="106" spans="1:6" ht="12.75">
      <c r="A106" s="423" t="s">
        <v>1546</v>
      </c>
      <c r="B106" s="75">
        <v>320252</v>
      </c>
      <c r="C106" s="75">
        <v>208961</v>
      </c>
      <c r="D106" s="351">
        <v>65.24892896843735</v>
      </c>
      <c r="E106" s="175">
        <v>45850</v>
      </c>
      <c r="F106" s="175">
        <v>16203</v>
      </c>
    </row>
    <row r="107" spans="1:6" ht="12.75">
      <c r="A107" s="226" t="s">
        <v>1548</v>
      </c>
      <c r="B107" s="79">
        <v>320252</v>
      </c>
      <c r="C107" s="79">
        <v>208961</v>
      </c>
      <c r="D107" s="351">
        <v>65.24892896843735</v>
      </c>
      <c r="E107" s="181">
        <v>45850</v>
      </c>
      <c r="F107" s="181">
        <v>16203</v>
      </c>
    </row>
    <row r="108" spans="1:6" ht="12.75">
      <c r="A108" s="234" t="s">
        <v>1519</v>
      </c>
      <c r="B108" s="79">
        <v>203594</v>
      </c>
      <c r="C108" s="79">
        <v>92628</v>
      </c>
      <c r="D108" s="351">
        <v>45.49642916785367</v>
      </c>
      <c r="E108" s="181">
        <v>45850</v>
      </c>
      <c r="F108" s="181">
        <v>16203</v>
      </c>
    </row>
    <row r="109" spans="1:6" ht="8.25" customHeight="1" hidden="1">
      <c r="A109" s="81" t="s">
        <v>1520</v>
      </c>
      <c r="B109" s="79"/>
      <c r="C109" s="79"/>
      <c r="D109" s="351" t="e">
        <v>#DIV/0!</v>
      </c>
      <c r="E109" s="181">
        <v>0</v>
      </c>
      <c r="F109" s="181">
        <v>0</v>
      </c>
    </row>
    <row r="110" spans="1:6" ht="12.75">
      <c r="A110" s="81" t="s">
        <v>1827</v>
      </c>
      <c r="B110" s="79">
        <v>203594</v>
      </c>
      <c r="C110" s="79">
        <v>92628</v>
      </c>
      <c r="D110" s="351">
        <v>45.49642916785367</v>
      </c>
      <c r="E110" s="181">
        <v>45850</v>
      </c>
      <c r="F110" s="181">
        <v>16203</v>
      </c>
    </row>
    <row r="111" spans="1:6" ht="12" customHeight="1">
      <c r="A111" s="81" t="s">
        <v>1522</v>
      </c>
      <c r="B111" s="79">
        <v>116658</v>
      </c>
      <c r="C111" s="79">
        <v>116333</v>
      </c>
      <c r="D111" s="351">
        <v>99.72140787601364</v>
      </c>
      <c r="E111" s="181">
        <v>0</v>
      </c>
      <c r="F111" s="181">
        <v>0</v>
      </c>
    </row>
    <row r="112" spans="1:6" ht="21.75" customHeight="1" hidden="1">
      <c r="A112" s="81" t="s">
        <v>1828</v>
      </c>
      <c r="B112" s="79"/>
      <c r="C112" s="79"/>
      <c r="D112" s="351" t="e">
        <v>#DIV/0!</v>
      </c>
      <c r="E112" s="181">
        <v>0</v>
      </c>
      <c r="F112" s="181">
        <v>0</v>
      </c>
    </row>
    <row r="113" spans="1:6" ht="12.75" hidden="1">
      <c r="A113" s="81" t="s">
        <v>1526</v>
      </c>
      <c r="B113" s="79"/>
      <c r="C113" s="79"/>
      <c r="D113" s="351" t="e">
        <v>#DIV/0!</v>
      </c>
      <c r="E113" s="181">
        <v>0</v>
      </c>
      <c r="F113" s="181">
        <v>0</v>
      </c>
    </row>
    <row r="114" spans="1:6" ht="13.5" customHeight="1" hidden="1">
      <c r="A114" s="81" t="s">
        <v>1527</v>
      </c>
      <c r="B114" s="79"/>
      <c r="C114" s="79"/>
      <c r="D114" s="351" t="e">
        <v>#DIV/0!</v>
      </c>
      <c r="E114" s="181">
        <v>0</v>
      </c>
      <c r="F114" s="181">
        <v>0</v>
      </c>
    </row>
    <row r="115" spans="1:6" ht="12.75">
      <c r="A115" s="81" t="s">
        <v>1829</v>
      </c>
      <c r="B115" s="79">
        <v>116658</v>
      </c>
      <c r="C115" s="79">
        <v>116333</v>
      </c>
      <c r="D115" s="351">
        <v>99.72140787601364</v>
      </c>
      <c r="E115" s="181">
        <v>0</v>
      </c>
      <c r="F115" s="181">
        <v>0</v>
      </c>
    </row>
    <row r="116" spans="1:6" ht="15.75" customHeight="1" hidden="1">
      <c r="A116" s="226" t="s">
        <v>1528</v>
      </c>
      <c r="B116" s="79">
        <v>0</v>
      </c>
      <c r="C116" s="79">
        <v>0</v>
      </c>
      <c r="D116" s="351" t="e">
        <v>#DIV/0!</v>
      </c>
      <c r="E116" s="181">
        <v>0</v>
      </c>
      <c r="F116" s="181">
        <v>0</v>
      </c>
    </row>
    <row r="117" spans="1:6" ht="12.75" customHeight="1" hidden="1">
      <c r="A117" s="81" t="s">
        <v>1544</v>
      </c>
      <c r="B117" s="79"/>
      <c r="C117" s="79"/>
      <c r="D117" s="351" t="e">
        <v>#DIV/0!</v>
      </c>
      <c r="E117" s="181">
        <v>0</v>
      </c>
      <c r="F117" s="181">
        <v>0</v>
      </c>
    </row>
    <row r="118" spans="1:6" ht="12.75">
      <c r="A118" s="350" t="s">
        <v>1533</v>
      </c>
      <c r="B118" s="79">
        <v>-73470</v>
      </c>
      <c r="C118" s="79">
        <v>98273</v>
      </c>
      <c r="D118" s="82" t="s">
        <v>1187</v>
      </c>
      <c r="E118" s="181">
        <v>0</v>
      </c>
      <c r="F118" s="181">
        <v>-17612</v>
      </c>
    </row>
    <row r="119" spans="1:6" ht="25.5">
      <c r="A119" s="81" t="s">
        <v>1832</v>
      </c>
      <c r="B119" s="79">
        <v>103633</v>
      </c>
      <c r="C119" s="183">
        <v>-98273</v>
      </c>
      <c r="D119" s="351" t="s">
        <v>1187</v>
      </c>
      <c r="E119" s="181">
        <v>0</v>
      </c>
      <c r="F119" s="181">
        <v>17612</v>
      </c>
    </row>
    <row r="120" spans="1:6" ht="12.75">
      <c r="A120" s="241" t="s">
        <v>1839</v>
      </c>
      <c r="B120" s="79"/>
      <c r="C120" s="79"/>
      <c r="D120" s="351"/>
      <c r="E120" s="422"/>
      <c r="F120" s="422"/>
    </row>
    <row r="121" spans="1:6" ht="12.75">
      <c r="A121" s="218" t="s">
        <v>1826</v>
      </c>
      <c r="B121" s="75">
        <v>57243</v>
      </c>
      <c r="C121" s="75">
        <v>25055</v>
      </c>
      <c r="D121" s="349">
        <v>43.76954387436018</v>
      </c>
      <c r="E121" s="175">
        <v>14928</v>
      </c>
      <c r="F121" s="175">
        <v>5298</v>
      </c>
    </row>
    <row r="122" spans="1:6" ht="12.75">
      <c r="A122" s="423" t="s">
        <v>1546</v>
      </c>
      <c r="B122" s="75">
        <v>75147</v>
      </c>
      <c r="C122" s="75">
        <v>27379</v>
      </c>
      <c r="D122" s="349">
        <v>36.433922844558</v>
      </c>
      <c r="E122" s="175">
        <v>17714</v>
      </c>
      <c r="F122" s="175">
        <v>5528</v>
      </c>
    </row>
    <row r="123" spans="1:6" ht="12.75">
      <c r="A123" s="226" t="s">
        <v>1548</v>
      </c>
      <c r="B123" s="79">
        <v>38689</v>
      </c>
      <c r="C123" s="79">
        <v>19004</v>
      </c>
      <c r="D123" s="351">
        <v>49.11990488252475</v>
      </c>
      <c r="E123" s="181">
        <v>14014</v>
      </c>
      <c r="F123" s="181">
        <v>4545</v>
      </c>
    </row>
    <row r="124" spans="1:6" ht="12.75">
      <c r="A124" s="234" t="s">
        <v>1519</v>
      </c>
      <c r="B124" s="79">
        <v>34924</v>
      </c>
      <c r="C124" s="79">
        <v>16229</v>
      </c>
      <c r="D124" s="351">
        <v>46.4694765777116</v>
      </c>
      <c r="E124" s="181">
        <v>14014</v>
      </c>
      <c r="F124" s="181">
        <v>4545</v>
      </c>
    </row>
    <row r="125" spans="1:6" ht="13.5" customHeight="1">
      <c r="A125" s="81" t="s">
        <v>1520</v>
      </c>
      <c r="B125" s="79">
        <v>3922</v>
      </c>
      <c r="C125" s="79">
        <v>2922</v>
      </c>
      <c r="D125" s="351">
        <v>74.50280469148393</v>
      </c>
      <c r="E125" s="181">
        <v>487</v>
      </c>
      <c r="F125" s="181">
        <v>757</v>
      </c>
    </row>
    <row r="126" spans="1:6" ht="12.75">
      <c r="A126" s="81" t="s">
        <v>1827</v>
      </c>
      <c r="B126" s="79">
        <v>31002</v>
      </c>
      <c r="C126" s="79">
        <v>13307</v>
      </c>
      <c r="D126" s="351">
        <v>42.92303722340494</v>
      </c>
      <c r="E126" s="181">
        <v>13527</v>
      </c>
      <c r="F126" s="181">
        <v>3788</v>
      </c>
    </row>
    <row r="127" spans="1:6" ht="11.25" customHeight="1">
      <c r="A127" s="81" t="s">
        <v>1522</v>
      </c>
      <c r="B127" s="79">
        <v>3765</v>
      </c>
      <c r="C127" s="79">
        <v>2775</v>
      </c>
      <c r="D127" s="351">
        <v>73.70517928286853</v>
      </c>
      <c r="E127" s="181">
        <v>0</v>
      </c>
      <c r="F127" s="181">
        <v>0</v>
      </c>
    </row>
    <row r="128" spans="1:6" ht="1.5" customHeight="1" hidden="1">
      <c r="A128" s="81" t="s">
        <v>1828</v>
      </c>
      <c r="B128" s="79"/>
      <c r="C128" s="79"/>
      <c r="D128" s="351" t="e">
        <v>#DIV/0!</v>
      </c>
      <c r="E128" s="181">
        <v>0</v>
      </c>
      <c r="F128" s="181">
        <v>0</v>
      </c>
    </row>
    <row r="129" spans="1:6" ht="12.75" customHeight="1">
      <c r="A129" s="81" t="s">
        <v>1526</v>
      </c>
      <c r="B129" s="79">
        <v>3765</v>
      </c>
      <c r="C129" s="79">
        <v>2775</v>
      </c>
      <c r="D129" s="351">
        <v>73.70517928286853</v>
      </c>
      <c r="E129" s="181">
        <v>0</v>
      </c>
      <c r="F129" s="181">
        <v>0</v>
      </c>
    </row>
    <row r="130" spans="1:6" ht="25.5" hidden="1">
      <c r="A130" s="81" t="s">
        <v>1527</v>
      </c>
      <c r="B130" s="79"/>
      <c r="C130" s="79"/>
      <c r="D130" s="351" t="e">
        <v>#DIV/0!</v>
      </c>
      <c r="E130" s="181">
        <v>0</v>
      </c>
      <c r="F130" s="181">
        <v>0</v>
      </c>
    </row>
    <row r="131" spans="1:6" ht="12.75" hidden="1">
      <c r="A131" s="81" t="s">
        <v>1829</v>
      </c>
      <c r="B131" s="79"/>
      <c r="C131" s="79"/>
      <c r="D131" s="351" t="e">
        <v>#DIV/0!</v>
      </c>
      <c r="E131" s="181">
        <v>0</v>
      </c>
      <c r="F131" s="181">
        <v>0</v>
      </c>
    </row>
    <row r="132" spans="1:6" ht="12.75">
      <c r="A132" s="226" t="s">
        <v>1528</v>
      </c>
      <c r="B132" s="79">
        <v>36458</v>
      </c>
      <c r="C132" s="79">
        <v>8375</v>
      </c>
      <c r="D132" s="351">
        <v>22.97163859783861</v>
      </c>
      <c r="E132" s="181">
        <v>3700</v>
      </c>
      <c r="F132" s="181">
        <v>983</v>
      </c>
    </row>
    <row r="133" spans="1:6" ht="12.75">
      <c r="A133" s="81" t="s">
        <v>1544</v>
      </c>
      <c r="B133" s="79">
        <v>36458</v>
      </c>
      <c r="C133" s="79">
        <v>8375</v>
      </c>
      <c r="D133" s="351">
        <v>22.97163859783861</v>
      </c>
      <c r="E133" s="181">
        <v>3700</v>
      </c>
      <c r="F133" s="181">
        <v>983</v>
      </c>
    </row>
    <row r="134" spans="1:6" ht="12.75">
      <c r="A134" s="350" t="s">
        <v>1533</v>
      </c>
      <c r="B134" s="79">
        <v>-17904</v>
      </c>
      <c r="C134" s="79">
        <v>-2324</v>
      </c>
      <c r="D134" s="351" t="s">
        <v>1187</v>
      </c>
      <c r="E134" s="181">
        <v>-2786</v>
      </c>
      <c r="F134" s="181">
        <v>-230</v>
      </c>
    </row>
    <row r="135" spans="1:6" ht="25.5">
      <c r="A135" s="81" t="s">
        <v>1832</v>
      </c>
      <c r="B135" s="79">
        <v>17904</v>
      </c>
      <c r="C135" s="183">
        <v>2324</v>
      </c>
      <c r="D135" s="351" t="s">
        <v>1187</v>
      </c>
      <c r="E135" s="181">
        <v>2786</v>
      </c>
      <c r="F135" s="181">
        <v>230</v>
      </c>
    </row>
    <row r="136" spans="1:6" ht="12.75">
      <c r="A136" s="241" t="s">
        <v>1840</v>
      </c>
      <c r="B136" s="79"/>
      <c r="C136" s="79"/>
      <c r="D136" s="351"/>
      <c r="E136" s="422"/>
      <c r="F136" s="422"/>
    </row>
    <row r="137" spans="1:6" ht="12.75">
      <c r="A137" s="218" t="s">
        <v>1826</v>
      </c>
      <c r="B137" s="177">
        <v>2237256</v>
      </c>
      <c r="C137" s="75">
        <v>1047171</v>
      </c>
      <c r="D137" s="349">
        <v>46.80604275952327</v>
      </c>
      <c r="E137" s="175">
        <v>229633</v>
      </c>
      <c r="F137" s="175">
        <v>67631</v>
      </c>
    </row>
    <row r="138" spans="1:6" ht="12.75">
      <c r="A138" s="423" t="s">
        <v>1546</v>
      </c>
      <c r="B138" s="75">
        <v>2313881</v>
      </c>
      <c r="C138" s="177">
        <v>1157899</v>
      </c>
      <c r="D138" s="349">
        <v>50.04142391073698</v>
      </c>
      <c r="E138" s="175">
        <v>229633</v>
      </c>
      <c r="F138" s="175">
        <v>113084</v>
      </c>
    </row>
    <row r="139" spans="1:6" ht="12.75">
      <c r="A139" s="226" t="s">
        <v>1548</v>
      </c>
      <c r="B139" s="79">
        <v>2125279</v>
      </c>
      <c r="C139" s="79">
        <v>1134281</v>
      </c>
      <c r="D139" s="351">
        <v>53.370922123636475</v>
      </c>
      <c r="E139" s="181">
        <v>211140</v>
      </c>
      <c r="F139" s="181">
        <v>110892</v>
      </c>
    </row>
    <row r="140" spans="1:6" ht="12.75">
      <c r="A140" s="234" t="s">
        <v>1519</v>
      </c>
      <c r="B140" s="79">
        <v>1954080</v>
      </c>
      <c r="C140" s="79">
        <v>1004468</v>
      </c>
      <c r="D140" s="351">
        <v>51.403627282403995</v>
      </c>
      <c r="E140" s="181">
        <v>198485</v>
      </c>
      <c r="F140" s="181">
        <v>97728</v>
      </c>
    </row>
    <row r="141" spans="1:6" ht="12.75">
      <c r="A141" s="81" t="s">
        <v>1520</v>
      </c>
      <c r="B141" s="79">
        <v>176003</v>
      </c>
      <c r="C141" s="79">
        <v>50729</v>
      </c>
      <c r="D141" s="351">
        <v>28.822804156747328</v>
      </c>
      <c r="E141" s="181">
        <v>26226</v>
      </c>
      <c r="F141" s="181">
        <v>13022</v>
      </c>
    </row>
    <row r="142" spans="1:6" ht="12.75">
      <c r="A142" s="81" t="s">
        <v>1827</v>
      </c>
      <c r="B142" s="79">
        <v>1778077</v>
      </c>
      <c r="C142" s="79">
        <v>953739</v>
      </c>
      <c r="D142" s="351">
        <v>53.63879067104518</v>
      </c>
      <c r="E142" s="181">
        <v>172259</v>
      </c>
      <c r="F142" s="181">
        <v>84706</v>
      </c>
    </row>
    <row r="143" spans="1:6" ht="12.75">
      <c r="A143" s="81" t="s">
        <v>1522</v>
      </c>
      <c r="B143" s="79">
        <v>171199</v>
      </c>
      <c r="C143" s="79">
        <v>129813</v>
      </c>
      <c r="D143" s="351">
        <v>75.82579337496131</v>
      </c>
      <c r="E143" s="181">
        <v>12655</v>
      </c>
      <c r="F143" s="181">
        <v>13164</v>
      </c>
    </row>
    <row r="144" spans="1:6" ht="0.75" customHeight="1" hidden="1">
      <c r="A144" s="81" t="s">
        <v>1828</v>
      </c>
      <c r="B144" s="79"/>
      <c r="C144" s="79"/>
      <c r="D144" s="351" t="e">
        <v>#DIV/0!</v>
      </c>
      <c r="E144" s="181">
        <v>0</v>
      </c>
      <c r="F144" s="181">
        <v>0</v>
      </c>
    </row>
    <row r="145" spans="1:6" ht="12" customHeight="1">
      <c r="A145" s="81" t="s">
        <v>1526</v>
      </c>
      <c r="B145" s="79">
        <v>171199</v>
      </c>
      <c r="C145" s="79">
        <v>129813</v>
      </c>
      <c r="D145" s="351">
        <v>75.82579337496131</v>
      </c>
      <c r="E145" s="181">
        <v>13555</v>
      </c>
      <c r="F145" s="181">
        <v>13164</v>
      </c>
    </row>
    <row r="146" spans="1:6" ht="0.75" customHeight="1" hidden="1">
      <c r="A146" s="81" t="s">
        <v>1527</v>
      </c>
      <c r="B146" s="79"/>
      <c r="C146" s="79"/>
      <c r="D146" s="351" t="e">
        <v>#DIV/0!</v>
      </c>
      <c r="E146" s="181">
        <v>0</v>
      </c>
      <c r="F146" s="181">
        <v>0</v>
      </c>
    </row>
    <row r="147" spans="1:6" ht="12.75">
      <c r="A147" s="81" t="s">
        <v>1829</v>
      </c>
      <c r="B147" s="79"/>
      <c r="C147" s="79">
        <v>0</v>
      </c>
      <c r="D147" s="351">
        <v>0</v>
      </c>
      <c r="E147" s="181">
        <v>-900</v>
      </c>
      <c r="F147" s="181">
        <v>0</v>
      </c>
    </row>
    <row r="148" spans="1:6" ht="12.75" customHeight="1">
      <c r="A148" s="226" t="s">
        <v>1528</v>
      </c>
      <c r="B148" s="79">
        <v>188602</v>
      </c>
      <c r="C148" s="79">
        <v>23618</v>
      </c>
      <c r="D148" s="351">
        <v>12.522666779779643</v>
      </c>
      <c r="E148" s="181">
        <v>18493</v>
      </c>
      <c r="F148" s="181">
        <v>2192</v>
      </c>
    </row>
    <row r="149" spans="1:6" ht="12.75">
      <c r="A149" s="81" t="s">
        <v>1544</v>
      </c>
      <c r="B149" s="79">
        <v>188602</v>
      </c>
      <c r="C149" s="79">
        <v>23618</v>
      </c>
      <c r="D149" s="351">
        <v>12.522666779779643</v>
      </c>
      <c r="E149" s="181">
        <v>18493</v>
      </c>
      <c r="F149" s="181">
        <v>2192</v>
      </c>
    </row>
    <row r="150" spans="1:6" ht="12.75" customHeight="1">
      <c r="A150" s="350" t="s">
        <v>1533</v>
      </c>
      <c r="B150" s="79">
        <v>-76625</v>
      </c>
      <c r="C150" s="79">
        <v>-110728</v>
      </c>
      <c r="D150" s="351" t="s">
        <v>1187</v>
      </c>
      <c r="E150" s="181">
        <v>0</v>
      </c>
      <c r="F150" s="181">
        <v>-45453</v>
      </c>
    </row>
    <row r="151" spans="1:6" ht="25.5">
      <c r="A151" s="81" t="s">
        <v>1832</v>
      </c>
      <c r="B151" s="183">
        <v>76668</v>
      </c>
      <c r="C151" s="183">
        <v>110728</v>
      </c>
      <c r="D151" s="351" t="s">
        <v>1187</v>
      </c>
      <c r="E151" s="181">
        <v>0</v>
      </c>
      <c r="F151" s="181">
        <v>45453</v>
      </c>
    </row>
    <row r="152" spans="1:6" ht="12.75">
      <c r="A152" s="241" t="s">
        <v>1841</v>
      </c>
      <c r="B152" s="79"/>
      <c r="C152" s="79"/>
      <c r="D152" s="351"/>
      <c r="E152" s="422"/>
      <c r="F152" s="422"/>
    </row>
    <row r="153" spans="1:6" ht="12.75">
      <c r="A153" s="218" t="s">
        <v>1826</v>
      </c>
      <c r="B153" s="75">
        <v>209022</v>
      </c>
      <c r="C153" s="75">
        <v>138554</v>
      </c>
      <c r="D153" s="349">
        <v>66.28680234616452</v>
      </c>
      <c r="E153" s="175">
        <v>21202</v>
      </c>
      <c r="F153" s="175">
        <v>36363</v>
      </c>
    </row>
    <row r="154" spans="1:6" ht="12.75">
      <c r="A154" s="423" t="s">
        <v>1546</v>
      </c>
      <c r="B154" s="75">
        <v>209062</v>
      </c>
      <c r="C154" s="75">
        <v>137762</v>
      </c>
      <c r="D154" s="349">
        <v>65.89528465239977</v>
      </c>
      <c r="E154" s="175">
        <v>13230</v>
      </c>
      <c r="F154" s="175">
        <v>23061</v>
      </c>
    </row>
    <row r="155" spans="1:6" ht="12.75">
      <c r="A155" s="226" t="s">
        <v>1548</v>
      </c>
      <c r="B155" s="79">
        <v>188812</v>
      </c>
      <c r="C155" s="79">
        <v>118844</v>
      </c>
      <c r="D155" s="351">
        <v>62.94303328178293</v>
      </c>
      <c r="E155" s="181">
        <v>7230</v>
      </c>
      <c r="F155" s="181">
        <v>13633</v>
      </c>
    </row>
    <row r="156" spans="1:6" ht="12.75">
      <c r="A156" s="234" t="s">
        <v>1519</v>
      </c>
      <c r="B156" s="79">
        <v>159812</v>
      </c>
      <c r="C156" s="79">
        <v>101003</v>
      </c>
      <c r="D156" s="351">
        <v>63.20113633519385</v>
      </c>
      <c r="E156" s="181">
        <v>3730</v>
      </c>
      <c r="F156" s="181">
        <v>12020</v>
      </c>
    </row>
    <row r="157" spans="1:6" ht="12.75">
      <c r="A157" s="81" t="s">
        <v>1520</v>
      </c>
      <c r="B157" s="79">
        <v>19463</v>
      </c>
      <c r="C157" s="183">
        <v>12457</v>
      </c>
      <c r="D157" s="351">
        <v>64.00349380876536</v>
      </c>
      <c r="E157" s="181">
        <v>1148</v>
      </c>
      <c r="F157" s="181">
        <v>2441</v>
      </c>
    </row>
    <row r="158" spans="1:6" ht="12.75">
      <c r="A158" s="81" t="s">
        <v>1827</v>
      </c>
      <c r="B158" s="183">
        <v>140349</v>
      </c>
      <c r="C158" s="183">
        <v>88546</v>
      </c>
      <c r="D158" s="351">
        <v>63.08986882699556</v>
      </c>
      <c r="E158" s="181">
        <v>2582</v>
      </c>
      <c r="F158" s="181">
        <v>9579</v>
      </c>
    </row>
    <row r="159" spans="1:6" ht="12.75" customHeight="1">
      <c r="A159" s="81" t="s">
        <v>1522</v>
      </c>
      <c r="B159" s="79">
        <v>29000</v>
      </c>
      <c r="C159" s="79">
        <v>17841</v>
      </c>
      <c r="D159" s="351">
        <v>61.52068965517241</v>
      </c>
      <c r="E159" s="181">
        <v>3500</v>
      </c>
      <c r="F159" s="181">
        <v>1613</v>
      </c>
    </row>
    <row r="160" spans="1:6" ht="25.5" hidden="1">
      <c r="A160" s="81" t="s">
        <v>1828</v>
      </c>
      <c r="B160" s="79"/>
      <c r="C160" s="79"/>
      <c r="D160" s="351" t="e">
        <v>#DIV/0!</v>
      </c>
      <c r="E160" s="181">
        <v>0</v>
      </c>
      <c r="F160" s="181">
        <v>0</v>
      </c>
    </row>
    <row r="161" spans="1:6" ht="12.75">
      <c r="A161" s="81" t="s">
        <v>1526</v>
      </c>
      <c r="B161" s="79">
        <v>29000</v>
      </c>
      <c r="C161" s="79">
        <v>17841</v>
      </c>
      <c r="D161" s="351">
        <v>61.52068965517241</v>
      </c>
      <c r="E161" s="181">
        <v>3500</v>
      </c>
      <c r="F161" s="181">
        <v>1613</v>
      </c>
    </row>
    <row r="162" spans="1:6" ht="1.5" customHeight="1" hidden="1">
      <c r="A162" s="81" t="s">
        <v>1527</v>
      </c>
      <c r="B162" s="79"/>
      <c r="C162" s="79"/>
      <c r="D162" s="351" t="e">
        <v>#DIV/0!</v>
      </c>
      <c r="E162" s="181">
        <v>0</v>
      </c>
      <c r="F162" s="181">
        <v>0</v>
      </c>
    </row>
    <row r="163" spans="1:6" ht="12.75" hidden="1">
      <c r="A163" s="81" t="s">
        <v>1829</v>
      </c>
      <c r="B163" s="79"/>
      <c r="C163" s="79"/>
      <c r="D163" s="351" t="e">
        <v>#DIV/0!</v>
      </c>
      <c r="E163" s="181">
        <v>0</v>
      </c>
      <c r="F163" s="181">
        <v>0</v>
      </c>
    </row>
    <row r="164" spans="1:6" ht="12.75">
      <c r="A164" s="226" t="s">
        <v>1528</v>
      </c>
      <c r="B164" s="79">
        <v>20250</v>
      </c>
      <c r="C164" s="79">
        <v>18918</v>
      </c>
      <c r="D164" s="351">
        <v>93.42222222222222</v>
      </c>
      <c r="E164" s="181">
        <v>6000</v>
      </c>
      <c r="F164" s="181">
        <v>9428</v>
      </c>
    </row>
    <row r="165" spans="1:6" ht="12.75">
      <c r="A165" s="81" t="s">
        <v>1544</v>
      </c>
      <c r="B165" s="79">
        <v>20250</v>
      </c>
      <c r="C165" s="79">
        <v>18918</v>
      </c>
      <c r="D165" s="351">
        <v>93.42222222222222</v>
      </c>
      <c r="E165" s="181">
        <v>6000</v>
      </c>
      <c r="F165" s="181">
        <v>9428</v>
      </c>
    </row>
    <row r="166" spans="1:6" ht="12.75" customHeight="1">
      <c r="A166" s="350" t="s">
        <v>1533</v>
      </c>
      <c r="B166" s="79">
        <v>-40</v>
      </c>
      <c r="C166" s="79">
        <v>792</v>
      </c>
      <c r="D166" s="351" t="s">
        <v>1187</v>
      </c>
      <c r="E166" s="181">
        <v>7972</v>
      </c>
      <c r="F166" s="181">
        <v>13302</v>
      </c>
    </row>
    <row r="167" spans="1:6" ht="25.5">
      <c r="A167" s="81" t="s">
        <v>1832</v>
      </c>
      <c r="B167" s="79">
        <v>8012</v>
      </c>
      <c r="C167" s="183">
        <v>-792</v>
      </c>
      <c r="D167" s="351" t="s">
        <v>1187</v>
      </c>
      <c r="E167" s="181">
        <v>0</v>
      </c>
      <c r="F167" s="181">
        <v>-13302</v>
      </c>
    </row>
    <row r="168" spans="1:6" ht="30" customHeight="1" hidden="1">
      <c r="A168" s="241" t="s">
        <v>1842</v>
      </c>
      <c r="B168" s="79"/>
      <c r="C168" s="79"/>
      <c r="D168" s="351"/>
      <c r="E168" s="422">
        <v>0</v>
      </c>
      <c r="F168" s="422">
        <v>0</v>
      </c>
    </row>
    <row r="169" spans="1:6" ht="27.75" customHeight="1" hidden="1">
      <c r="A169" s="218" t="s">
        <v>1826</v>
      </c>
      <c r="B169" s="75"/>
      <c r="C169" s="75"/>
      <c r="D169" s="349" t="e">
        <v>#DIV/0!</v>
      </c>
      <c r="E169" s="422">
        <v>0</v>
      </c>
      <c r="F169" s="422">
        <v>0</v>
      </c>
    </row>
    <row r="170" spans="1:6" ht="27" customHeight="1" hidden="1">
      <c r="A170" s="423" t="s">
        <v>1546</v>
      </c>
      <c r="B170" s="75">
        <v>0</v>
      </c>
      <c r="C170" s="75">
        <v>0</v>
      </c>
      <c r="D170" s="349" t="e">
        <v>#DIV/0!</v>
      </c>
      <c r="E170" s="422">
        <v>0</v>
      </c>
      <c r="F170" s="422">
        <v>0</v>
      </c>
    </row>
    <row r="171" spans="1:6" ht="28.5" customHeight="1" hidden="1">
      <c r="A171" s="226" t="s">
        <v>1548</v>
      </c>
      <c r="B171" s="79">
        <v>0</v>
      </c>
      <c r="C171" s="79">
        <v>0</v>
      </c>
      <c r="D171" s="351" t="e">
        <v>#DIV/0!</v>
      </c>
      <c r="E171" s="422">
        <v>0</v>
      </c>
      <c r="F171" s="422">
        <v>0</v>
      </c>
    </row>
    <row r="172" spans="1:6" ht="27.75" customHeight="1" hidden="1">
      <c r="A172" s="234" t="s">
        <v>1519</v>
      </c>
      <c r="B172" s="79">
        <v>0</v>
      </c>
      <c r="C172" s="79">
        <v>0</v>
      </c>
      <c r="D172" s="351" t="e">
        <v>#DIV/0!</v>
      </c>
      <c r="E172" s="422">
        <v>0</v>
      </c>
      <c r="F172" s="422">
        <v>0</v>
      </c>
    </row>
    <row r="173" spans="1:6" ht="27.75" customHeight="1" hidden="1">
      <c r="A173" s="81" t="s">
        <v>1520</v>
      </c>
      <c r="B173" s="79"/>
      <c r="C173" s="79"/>
      <c r="D173" s="351" t="e">
        <v>#DIV/0!</v>
      </c>
      <c r="E173" s="422">
        <v>0</v>
      </c>
      <c r="F173" s="422">
        <v>0</v>
      </c>
    </row>
    <row r="174" spans="1:6" ht="28.5" customHeight="1" hidden="1">
      <c r="A174" s="81" t="s">
        <v>1827</v>
      </c>
      <c r="B174" s="79"/>
      <c r="C174" s="79"/>
      <c r="D174" s="351" t="e">
        <v>#DIV/0!</v>
      </c>
      <c r="E174" s="422">
        <v>0</v>
      </c>
      <c r="F174" s="422">
        <v>0</v>
      </c>
    </row>
    <row r="175" spans="1:6" ht="30.75" customHeight="1" hidden="1">
      <c r="A175" s="81" t="s">
        <v>1522</v>
      </c>
      <c r="B175" s="79">
        <v>0</v>
      </c>
      <c r="C175" s="79">
        <v>0</v>
      </c>
      <c r="D175" s="351" t="e">
        <v>#DIV/0!</v>
      </c>
      <c r="E175" s="422">
        <v>0</v>
      </c>
      <c r="F175" s="422">
        <v>0</v>
      </c>
    </row>
    <row r="176" spans="1:6" ht="0.75" customHeight="1" hidden="1">
      <c r="A176" s="81" t="s">
        <v>1828</v>
      </c>
      <c r="B176" s="79"/>
      <c r="C176" s="79"/>
      <c r="D176" s="351" t="e">
        <v>#DIV/0!</v>
      </c>
      <c r="E176" s="422">
        <v>0</v>
      </c>
      <c r="F176" s="422">
        <v>0</v>
      </c>
    </row>
    <row r="177" spans="1:6" ht="29.25" customHeight="1" hidden="1">
      <c r="A177" s="81" t="s">
        <v>1526</v>
      </c>
      <c r="B177" s="79"/>
      <c r="C177" s="79"/>
      <c r="D177" s="351" t="e">
        <v>#DIV/0!</v>
      </c>
      <c r="E177" s="422">
        <v>0</v>
      </c>
      <c r="F177" s="422">
        <v>0</v>
      </c>
    </row>
    <row r="178" spans="1:6" ht="29.25" customHeight="1" hidden="1">
      <c r="A178" s="81" t="s">
        <v>1527</v>
      </c>
      <c r="B178" s="79"/>
      <c r="C178" s="79"/>
      <c r="D178" s="351" t="e">
        <v>#DIV/0!</v>
      </c>
      <c r="E178" s="422">
        <v>0</v>
      </c>
      <c r="F178" s="422">
        <v>0</v>
      </c>
    </row>
    <row r="179" spans="1:6" ht="28.5" customHeight="1" hidden="1">
      <c r="A179" s="81" t="s">
        <v>1829</v>
      </c>
      <c r="B179" s="79"/>
      <c r="C179" s="79"/>
      <c r="D179" s="351" t="e">
        <v>#DIV/0!</v>
      </c>
      <c r="E179" s="422">
        <v>0</v>
      </c>
      <c r="F179" s="422">
        <v>0</v>
      </c>
    </row>
    <row r="180" spans="1:6" ht="33" customHeight="1" hidden="1">
      <c r="A180" s="226" t="s">
        <v>1528</v>
      </c>
      <c r="B180" s="79">
        <v>0</v>
      </c>
      <c r="C180" s="79">
        <v>0</v>
      </c>
      <c r="D180" s="351" t="e">
        <v>#DIV/0!</v>
      </c>
      <c r="E180" s="422">
        <v>0</v>
      </c>
      <c r="F180" s="422">
        <v>0</v>
      </c>
    </row>
    <row r="181" spans="1:6" ht="12.75" customHeight="1" hidden="1">
      <c r="A181" s="81" t="s">
        <v>1544</v>
      </c>
      <c r="B181" s="79"/>
      <c r="C181" s="79"/>
      <c r="D181" s="351" t="e">
        <v>#DIV/0!</v>
      </c>
      <c r="E181" s="422">
        <v>0</v>
      </c>
      <c r="F181" s="422">
        <v>0</v>
      </c>
    </row>
    <row r="182" spans="1:6" ht="17.25" customHeight="1" hidden="1">
      <c r="A182" s="350" t="s">
        <v>1533</v>
      </c>
      <c r="B182" s="79">
        <v>0</v>
      </c>
      <c r="C182" s="79">
        <v>0</v>
      </c>
      <c r="D182" s="82" t="s">
        <v>1187</v>
      </c>
      <c r="E182" s="422">
        <v>0</v>
      </c>
      <c r="F182" s="422">
        <v>0</v>
      </c>
    </row>
    <row r="183" spans="1:6" ht="26.25" customHeight="1" hidden="1">
      <c r="A183" s="81" t="s">
        <v>1832</v>
      </c>
      <c r="B183" s="79"/>
      <c r="C183" s="183"/>
      <c r="D183" s="351" t="s">
        <v>1187</v>
      </c>
      <c r="E183" s="181"/>
      <c r="F183" s="181"/>
    </row>
    <row r="184" spans="1:6" ht="12.75" customHeight="1">
      <c r="A184" s="241" t="s">
        <v>1843</v>
      </c>
      <c r="B184" s="79"/>
      <c r="C184" s="79"/>
      <c r="D184" s="351"/>
      <c r="E184" s="422"/>
      <c r="F184" s="422"/>
    </row>
    <row r="185" spans="1:6" ht="12.75">
      <c r="A185" s="218" t="s">
        <v>1826</v>
      </c>
      <c r="B185" s="75">
        <v>242663</v>
      </c>
      <c r="C185" s="75">
        <v>20611</v>
      </c>
      <c r="D185" s="349">
        <v>8.493672294498955</v>
      </c>
      <c r="E185" s="175">
        <v>202643</v>
      </c>
      <c r="F185" s="175">
        <v>5723</v>
      </c>
    </row>
    <row r="186" spans="1:6" ht="11.25" customHeight="1">
      <c r="A186" s="423" t="s">
        <v>1546</v>
      </c>
      <c r="B186" s="75">
        <v>339300</v>
      </c>
      <c r="C186" s="75">
        <v>82960</v>
      </c>
      <c r="D186" s="349">
        <v>24.450338933097555</v>
      </c>
      <c r="E186" s="175">
        <v>231342</v>
      </c>
      <c r="F186" s="175">
        <v>12212</v>
      </c>
    </row>
    <row r="187" spans="1:6" ht="12.75">
      <c r="A187" s="226" t="s">
        <v>1548</v>
      </c>
      <c r="B187" s="79">
        <v>321981</v>
      </c>
      <c r="C187" s="79">
        <v>75608</v>
      </c>
      <c r="D187" s="351">
        <v>23.482130933191712</v>
      </c>
      <c r="E187" s="181">
        <v>230793</v>
      </c>
      <c r="F187" s="181">
        <v>11862</v>
      </c>
    </row>
    <row r="188" spans="1:6" ht="12.75">
      <c r="A188" s="234" t="s">
        <v>1519</v>
      </c>
      <c r="B188" s="79">
        <v>321981</v>
      </c>
      <c r="C188" s="79">
        <v>75608</v>
      </c>
      <c r="D188" s="351">
        <v>23.482130933191712</v>
      </c>
      <c r="E188" s="181">
        <v>230793</v>
      </c>
      <c r="F188" s="181">
        <v>11862</v>
      </c>
    </row>
    <row r="189" spans="1:6" ht="12.75">
      <c r="A189" s="81" t="s">
        <v>1520</v>
      </c>
      <c r="B189" s="79">
        <v>6879</v>
      </c>
      <c r="C189" s="79">
        <v>5299</v>
      </c>
      <c r="D189" s="351">
        <v>77.03154528274459</v>
      </c>
      <c r="E189" s="181">
        <v>1546</v>
      </c>
      <c r="F189" s="181">
        <v>857</v>
      </c>
    </row>
    <row r="190" spans="1:6" ht="12.75" customHeight="1">
      <c r="A190" s="81" t="s">
        <v>1827</v>
      </c>
      <c r="B190" s="79">
        <v>315102</v>
      </c>
      <c r="C190" s="79">
        <v>70309</v>
      </c>
      <c r="D190" s="351">
        <v>22.313092268535268</v>
      </c>
      <c r="E190" s="181">
        <v>229247</v>
      </c>
      <c r="F190" s="181">
        <v>11005</v>
      </c>
    </row>
    <row r="191" spans="1:6" ht="12.75" hidden="1">
      <c r="A191" s="81" t="s">
        <v>1522</v>
      </c>
      <c r="B191" s="79">
        <v>0</v>
      </c>
      <c r="C191" s="79">
        <v>0</v>
      </c>
      <c r="D191" s="351" t="e">
        <v>#DIV/0!</v>
      </c>
      <c r="E191" s="181">
        <v>0</v>
      </c>
      <c r="F191" s="181">
        <v>0</v>
      </c>
    </row>
    <row r="192" spans="1:6" ht="25.5" hidden="1">
      <c r="A192" s="81" t="s">
        <v>1828</v>
      </c>
      <c r="B192" s="79"/>
      <c r="C192" s="79"/>
      <c r="D192" s="351" t="e">
        <v>#DIV/0!</v>
      </c>
      <c r="E192" s="181">
        <v>0</v>
      </c>
      <c r="F192" s="181">
        <v>0</v>
      </c>
    </row>
    <row r="193" spans="1:6" ht="12.75" hidden="1">
      <c r="A193" s="81" t="s">
        <v>1526</v>
      </c>
      <c r="B193" s="79"/>
      <c r="C193" s="79"/>
      <c r="D193" s="351" t="e">
        <v>#DIV/0!</v>
      </c>
      <c r="E193" s="181">
        <v>0</v>
      </c>
      <c r="F193" s="181">
        <v>0</v>
      </c>
    </row>
    <row r="194" spans="1:6" ht="25.5" hidden="1">
      <c r="A194" s="81" t="s">
        <v>1527</v>
      </c>
      <c r="B194" s="79"/>
      <c r="C194" s="79"/>
      <c r="D194" s="351" t="e">
        <v>#DIV/0!</v>
      </c>
      <c r="E194" s="181">
        <v>0</v>
      </c>
      <c r="F194" s="181">
        <v>0</v>
      </c>
    </row>
    <row r="195" spans="1:6" ht="12.75" hidden="1">
      <c r="A195" s="81" t="s">
        <v>1829</v>
      </c>
      <c r="B195" s="79"/>
      <c r="C195" s="79"/>
      <c r="D195" s="351" t="e">
        <v>#DIV/0!</v>
      </c>
      <c r="E195" s="181">
        <v>0</v>
      </c>
      <c r="F195" s="181">
        <v>0</v>
      </c>
    </row>
    <row r="196" spans="1:6" ht="12.75">
      <c r="A196" s="226" t="s">
        <v>1528</v>
      </c>
      <c r="B196" s="79">
        <v>17319</v>
      </c>
      <c r="C196" s="79">
        <v>7352</v>
      </c>
      <c r="D196" s="351">
        <v>42.45048790345863</v>
      </c>
      <c r="E196" s="181">
        <v>549</v>
      </c>
      <c r="F196" s="181">
        <v>350</v>
      </c>
    </row>
    <row r="197" spans="1:6" ht="12.75">
      <c r="A197" s="81" t="s">
        <v>1544</v>
      </c>
      <c r="B197" s="79">
        <v>17319</v>
      </c>
      <c r="C197" s="79">
        <v>7352</v>
      </c>
      <c r="D197" s="351">
        <v>42.45048790345863</v>
      </c>
      <c r="E197" s="181">
        <v>549</v>
      </c>
      <c r="F197" s="181">
        <v>350</v>
      </c>
    </row>
    <row r="198" spans="1:6" ht="12.75">
      <c r="A198" s="350" t="s">
        <v>1533</v>
      </c>
      <c r="B198" s="79">
        <v>-96637</v>
      </c>
      <c r="C198" s="79">
        <v>-62349</v>
      </c>
      <c r="D198" s="351" t="s">
        <v>1187</v>
      </c>
      <c r="E198" s="181">
        <v>-28699</v>
      </c>
      <c r="F198" s="181">
        <v>-6489</v>
      </c>
    </row>
    <row r="199" spans="1:6" ht="25.5">
      <c r="A199" s="81" t="s">
        <v>1832</v>
      </c>
      <c r="B199" s="79">
        <v>96637</v>
      </c>
      <c r="C199" s="79">
        <v>62349</v>
      </c>
      <c r="D199" s="351" t="s">
        <v>1187</v>
      </c>
      <c r="E199" s="181">
        <v>28699</v>
      </c>
      <c r="F199" s="181">
        <v>6489</v>
      </c>
    </row>
    <row r="200" spans="1:6" ht="12.75">
      <c r="A200" s="241" t="s">
        <v>1844</v>
      </c>
      <c r="B200" s="79"/>
      <c r="C200" s="79"/>
      <c r="D200" s="351"/>
      <c r="E200" s="422"/>
      <c r="F200" s="422"/>
    </row>
    <row r="201" spans="1:6" ht="12.75">
      <c r="A201" s="218" t="s">
        <v>1826</v>
      </c>
      <c r="B201" s="75">
        <v>345707</v>
      </c>
      <c r="C201" s="75">
        <v>106437</v>
      </c>
      <c r="D201" s="349">
        <v>30.78821082593063</v>
      </c>
      <c r="E201" s="175">
        <v>16510</v>
      </c>
      <c r="F201" s="175">
        <v>14112</v>
      </c>
    </row>
    <row r="202" spans="1:6" ht="12.75">
      <c r="A202" s="423" t="s">
        <v>1546</v>
      </c>
      <c r="B202" s="75">
        <v>345707</v>
      </c>
      <c r="C202" s="75">
        <v>133838</v>
      </c>
      <c r="D202" s="349">
        <v>38.714286953981265</v>
      </c>
      <c r="E202" s="175">
        <v>16950</v>
      </c>
      <c r="F202" s="175">
        <v>17929</v>
      </c>
    </row>
    <row r="203" spans="1:6" ht="12.75">
      <c r="A203" s="226" t="s">
        <v>1548</v>
      </c>
      <c r="B203" s="79">
        <v>344086</v>
      </c>
      <c r="C203" s="79">
        <v>132818</v>
      </c>
      <c r="D203" s="351">
        <v>38.600233662514604</v>
      </c>
      <c r="E203" s="181">
        <v>16645</v>
      </c>
      <c r="F203" s="181">
        <v>17624</v>
      </c>
    </row>
    <row r="204" spans="1:6" ht="12.75">
      <c r="A204" s="234" t="s">
        <v>1519</v>
      </c>
      <c r="B204" s="79">
        <v>336820</v>
      </c>
      <c r="C204" s="79">
        <v>124246</v>
      </c>
      <c r="D204" s="351">
        <v>36.88795202185143</v>
      </c>
      <c r="E204" s="181">
        <v>15434</v>
      </c>
      <c r="F204" s="181">
        <v>16037</v>
      </c>
    </row>
    <row r="205" spans="1:6" ht="12.75">
      <c r="A205" s="81" t="s">
        <v>1520</v>
      </c>
      <c r="B205" s="79">
        <v>97256</v>
      </c>
      <c r="C205" s="79">
        <v>25153</v>
      </c>
      <c r="D205" s="351">
        <v>25.862671711770997</v>
      </c>
      <c r="E205" s="181">
        <v>1391</v>
      </c>
      <c r="F205" s="181">
        <v>6537</v>
      </c>
    </row>
    <row r="206" spans="1:6" ht="12.75">
      <c r="A206" s="81" t="s">
        <v>1827</v>
      </c>
      <c r="B206" s="79">
        <v>239564</v>
      </c>
      <c r="C206" s="79">
        <v>99093</v>
      </c>
      <c r="D206" s="351">
        <v>41.36389440817485</v>
      </c>
      <c r="E206" s="181">
        <v>14043</v>
      </c>
      <c r="F206" s="181">
        <v>9500</v>
      </c>
    </row>
    <row r="207" spans="1:6" ht="12.75">
      <c r="A207" s="81" t="s">
        <v>1522</v>
      </c>
      <c r="B207" s="79">
        <v>7266</v>
      </c>
      <c r="C207" s="79">
        <v>8572</v>
      </c>
      <c r="D207" s="351">
        <v>117.97412606661162</v>
      </c>
      <c r="E207" s="181">
        <v>1211</v>
      </c>
      <c r="F207" s="181">
        <v>1587</v>
      </c>
    </row>
    <row r="208" spans="1:6" ht="12.75" customHeight="1">
      <c r="A208" s="81" t="s">
        <v>1828</v>
      </c>
      <c r="B208" s="79">
        <v>7266</v>
      </c>
      <c r="C208" s="79">
        <v>8572</v>
      </c>
      <c r="D208" s="351">
        <v>117.97412606661162</v>
      </c>
      <c r="E208" s="181">
        <v>1211</v>
      </c>
      <c r="F208" s="181">
        <v>1587</v>
      </c>
    </row>
    <row r="209" spans="1:6" ht="12.75" hidden="1">
      <c r="A209" s="81" t="s">
        <v>1526</v>
      </c>
      <c r="B209" s="79"/>
      <c r="C209" s="79"/>
      <c r="D209" s="351" t="e">
        <v>#DIV/0!</v>
      </c>
      <c r="E209" s="181">
        <v>0</v>
      </c>
      <c r="F209" s="181">
        <v>0</v>
      </c>
    </row>
    <row r="210" spans="1:6" ht="25.5" hidden="1">
      <c r="A210" s="81" t="s">
        <v>1527</v>
      </c>
      <c r="B210" s="79"/>
      <c r="C210" s="79"/>
      <c r="D210" s="351" t="e">
        <v>#DIV/0!</v>
      </c>
      <c r="E210" s="181">
        <v>0</v>
      </c>
      <c r="F210" s="181">
        <v>0</v>
      </c>
    </row>
    <row r="211" spans="1:6" ht="12.75" hidden="1">
      <c r="A211" s="81" t="s">
        <v>1829</v>
      </c>
      <c r="B211" s="79"/>
      <c r="C211" s="79"/>
      <c r="D211" s="351" t="e">
        <v>#DIV/0!</v>
      </c>
      <c r="E211" s="181">
        <v>0</v>
      </c>
      <c r="F211" s="181">
        <v>0</v>
      </c>
    </row>
    <row r="212" spans="1:6" ht="12.75">
      <c r="A212" s="226" t="s">
        <v>1528</v>
      </c>
      <c r="B212" s="79">
        <v>1621</v>
      </c>
      <c r="C212" s="79">
        <v>1020</v>
      </c>
      <c r="D212" s="351">
        <v>62.92412091301666</v>
      </c>
      <c r="E212" s="181">
        <v>305</v>
      </c>
      <c r="F212" s="181">
        <v>305</v>
      </c>
    </row>
    <row r="213" spans="1:6" ht="12.75">
      <c r="A213" s="81" t="s">
        <v>1544</v>
      </c>
      <c r="B213" s="79">
        <v>1621</v>
      </c>
      <c r="C213" s="79">
        <v>1020</v>
      </c>
      <c r="D213" s="351">
        <v>62.92412091301666</v>
      </c>
      <c r="E213" s="181">
        <v>305</v>
      </c>
      <c r="F213" s="181">
        <v>305</v>
      </c>
    </row>
    <row r="214" spans="1:6" ht="12.75">
      <c r="A214" s="350" t="s">
        <v>1533</v>
      </c>
      <c r="B214" s="79">
        <v>0</v>
      </c>
      <c r="C214" s="79">
        <v>-27401</v>
      </c>
      <c r="D214" s="351" t="s">
        <v>1187</v>
      </c>
      <c r="E214" s="181">
        <v>-440</v>
      </c>
      <c r="F214" s="181">
        <v>-3817</v>
      </c>
    </row>
    <row r="215" spans="1:6" ht="25.5">
      <c r="A215" s="81" t="s">
        <v>1845</v>
      </c>
      <c r="B215" s="79">
        <v>0</v>
      </c>
      <c r="C215" s="183">
        <v>27401</v>
      </c>
      <c r="D215" s="351" t="s">
        <v>1187</v>
      </c>
      <c r="E215" s="181">
        <v>0</v>
      </c>
      <c r="F215" s="181">
        <v>3817</v>
      </c>
    </row>
    <row r="216" spans="1:6" ht="12.75">
      <c r="A216" s="241" t="s">
        <v>1846</v>
      </c>
      <c r="B216" s="79"/>
      <c r="C216" s="79"/>
      <c r="D216" s="351"/>
      <c r="E216" s="422"/>
      <c r="F216" s="422"/>
    </row>
    <row r="217" spans="1:6" ht="12.75">
      <c r="A217" s="218" t="s">
        <v>1847</v>
      </c>
      <c r="B217" s="75">
        <v>250009</v>
      </c>
      <c r="C217" s="75">
        <v>157311</v>
      </c>
      <c r="D217" s="349">
        <v>62.92213480314709</v>
      </c>
      <c r="E217" s="175">
        <v>34611</v>
      </c>
      <c r="F217" s="175">
        <v>258</v>
      </c>
    </row>
    <row r="218" spans="1:6" ht="12.75">
      <c r="A218" s="423" t="s">
        <v>1546</v>
      </c>
      <c r="B218" s="75">
        <v>263089</v>
      </c>
      <c r="C218" s="75">
        <v>81053</v>
      </c>
      <c r="D218" s="349">
        <v>30.808205588222997</v>
      </c>
      <c r="E218" s="175">
        <v>34612</v>
      </c>
      <c r="F218" s="175">
        <v>16083</v>
      </c>
    </row>
    <row r="219" spans="1:6" ht="12.75">
      <c r="A219" s="226" t="s">
        <v>1548</v>
      </c>
      <c r="B219" s="79">
        <v>118619</v>
      </c>
      <c r="C219" s="79">
        <v>62948</v>
      </c>
      <c r="D219" s="351">
        <v>53.067383808664715</v>
      </c>
      <c r="E219" s="181">
        <v>12412</v>
      </c>
      <c r="F219" s="181">
        <v>13666</v>
      </c>
    </row>
    <row r="220" spans="1:6" ht="12.75">
      <c r="A220" s="234" t="s">
        <v>1519</v>
      </c>
      <c r="B220" s="79">
        <v>117094</v>
      </c>
      <c r="C220" s="79">
        <v>61424</v>
      </c>
      <c r="D220" s="351">
        <v>52.45700035868618</v>
      </c>
      <c r="E220" s="181">
        <v>12411</v>
      </c>
      <c r="F220" s="181">
        <v>12142</v>
      </c>
    </row>
    <row r="221" spans="1:6" ht="12.75">
      <c r="A221" s="81" t="s">
        <v>1520</v>
      </c>
      <c r="B221" s="79">
        <v>52704</v>
      </c>
      <c r="C221" s="79">
        <v>29678</v>
      </c>
      <c r="D221" s="351">
        <v>56.310716454159085</v>
      </c>
      <c r="E221" s="181">
        <v>5630</v>
      </c>
      <c r="F221" s="181">
        <v>4972</v>
      </c>
    </row>
    <row r="222" spans="1:6" ht="12.75">
      <c r="A222" s="81" t="s">
        <v>1827</v>
      </c>
      <c r="B222" s="79">
        <v>64390</v>
      </c>
      <c r="C222" s="79">
        <v>31746</v>
      </c>
      <c r="D222" s="351">
        <v>49.30268675260134</v>
      </c>
      <c r="E222" s="181">
        <v>6781</v>
      </c>
      <c r="F222" s="181">
        <v>7170</v>
      </c>
    </row>
    <row r="223" spans="1:6" ht="12.75" customHeight="1">
      <c r="A223" s="81" t="s">
        <v>1522</v>
      </c>
      <c r="B223" s="79">
        <v>1525</v>
      </c>
      <c r="C223" s="79">
        <v>1524</v>
      </c>
      <c r="D223" s="351">
        <v>99.9344262295082</v>
      </c>
      <c r="E223" s="181">
        <v>1</v>
      </c>
      <c r="F223" s="181">
        <v>1524</v>
      </c>
    </row>
    <row r="224" spans="1:6" ht="12.75" customHeight="1">
      <c r="A224" s="81" t="s">
        <v>1828</v>
      </c>
      <c r="B224" s="79">
        <v>1525</v>
      </c>
      <c r="C224" s="79">
        <v>1524</v>
      </c>
      <c r="D224" s="351">
        <v>99.9344262295082</v>
      </c>
      <c r="E224" s="181">
        <v>1525</v>
      </c>
      <c r="F224" s="181">
        <v>1524</v>
      </c>
    </row>
    <row r="225" spans="1:6" ht="26.25" customHeight="1">
      <c r="A225" s="81" t="s">
        <v>1526</v>
      </c>
      <c r="B225" s="79">
        <v>0</v>
      </c>
      <c r="C225" s="79">
        <v>0</v>
      </c>
      <c r="D225" s="351">
        <v>0</v>
      </c>
      <c r="E225" s="181">
        <v>-1524</v>
      </c>
      <c r="F225" s="181">
        <v>0</v>
      </c>
    </row>
    <row r="226" spans="1:6" ht="25.5" hidden="1">
      <c r="A226" s="81" t="s">
        <v>1527</v>
      </c>
      <c r="B226" s="79"/>
      <c r="C226" s="79"/>
      <c r="D226" s="351" t="e">
        <v>#DIV/0!</v>
      </c>
      <c r="E226" s="181">
        <v>0</v>
      </c>
      <c r="F226" s="181">
        <v>0</v>
      </c>
    </row>
    <row r="227" spans="1:6" ht="12.75" hidden="1">
      <c r="A227" s="81" t="s">
        <v>1829</v>
      </c>
      <c r="B227" s="79"/>
      <c r="C227" s="79"/>
      <c r="D227" s="351" t="e">
        <v>#DIV/0!</v>
      </c>
      <c r="E227" s="181">
        <v>0</v>
      </c>
      <c r="F227" s="181">
        <v>0</v>
      </c>
    </row>
    <row r="228" spans="1:6" ht="12.75">
      <c r="A228" s="226" t="s">
        <v>1528</v>
      </c>
      <c r="B228" s="79">
        <v>144470</v>
      </c>
      <c r="C228" s="79">
        <v>18105</v>
      </c>
      <c r="D228" s="351">
        <v>12.532013566830482</v>
      </c>
      <c r="E228" s="181">
        <v>22200</v>
      </c>
      <c r="F228" s="181">
        <v>2417</v>
      </c>
    </row>
    <row r="229" spans="1:6" ht="12.75">
      <c r="A229" s="81" t="s">
        <v>1544</v>
      </c>
      <c r="B229" s="79">
        <v>144470</v>
      </c>
      <c r="C229" s="79">
        <v>18105</v>
      </c>
      <c r="D229" s="351">
        <v>12.532013566830482</v>
      </c>
      <c r="E229" s="181">
        <v>22200</v>
      </c>
      <c r="F229" s="181">
        <v>2417</v>
      </c>
    </row>
    <row r="230" spans="1:6" ht="12.75">
      <c r="A230" s="350" t="s">
        <v>1533</v>
      </c>
      <c r="B230" s="79">
        <v>-13080</v>
      </c>
      <c r="C230" s="79">
        <v>76258</v>
      </c>
      <c r="D230" s="351" t="s">
        <v>1187</v>
      </c>
      <c r="E230" s="181">
        <v>-1</v>
      </c>
      <c r="F230" s="181">
        <v>-15825</v>
      </c>
    </row>
    <row r="231" spans="1:6" ht="25.5">
      <c r="A231" s="81" t="s">
        <v>1832</v>
      </c>
      <c r="B231" s="79">
        <v>13080</v>
      </c>
      <c r="C231" s="183">
        <v>-76258</v>
      </c>
      <c r="D231" s="351" t="s">
        <v>1187</v>
      </c>
      <c r="E231" s="181">
        <v>1</v>
      </c>
      <c r="F231" s="181">
        <v>15825</v>
      </c>
    </row>
    <row r="232" spans="1:6" ht="12.75">
      <c r="A232" s="241" t="s">
        <v>1848</v>
      </c>
      <c r="B232" s="79"/>
      <c r="C232" s="79"/>
      <c r="D232" s="351"/>
      <c r="E232" s="422"/>
      <c r="F232" s="422"/>
    </row>
    <row r="233" spans="1:6" ht="12.75">
      <c r="A233" s="218" t="s">
        <v>1847</v>
      </c>
      <c r="B233" s="75">
        <v>1513142</v>
      </c>
      <c r="C233" s="75">
        <v>1121867</v>
      </c>
      <c r="D233" s="349">
        <v>74.14155446085033</v>
      </c>
      <c r="E233" s="175">
        <v>174538</v>
      </c>
      <c r="F233" s="175">
        <v>200835</v>
      </c>
    </row>
    <row r="234" spans="1:6" ht="12.75">
      <c r="A234" s="423" t="s">
        <v>1849</v>
      </c>
      <c r="B234" s="177">
        <v>1813392</v>
      </c>
      <c r="C234" s="75">
        <v>1149031</v>
      </c>
      <c r="D234" s="349">
        <v>63.36363014725994</v>
      </c>
      <c r="E234" s="175">
        <v>186496</v>
      </c>
      <c r="F234" s="175">
        <v>213236</v>
      </c>
    </row>
    <row r="235" spans="1:6" ht="12.75">
      <c r="A235" s="226" t="s">
        <v>1548</v>
      </c>
      <c r="B235" s="79">
        <v>1589169</v>
      </c>
      <c r="C235" s="79">
        <v>1011392</v>
      </c>
      <c r="D235" s="351">
        <v>63.64282212904983</v>
      </c>
      <c r="E235" s="181">
        <v>148399</v>
      </c>
      <c r="F235" s="181">
        <v>184660</v>
      </c>
    </row>
    <row r="236" spans="1:6" ht="12.75" customHeight="1">
      <c r="A236" s="234" t="s">
        <v>1519</v>
      </c>
      <c r="B236" s="79">
        <v>1114292</v>
      </c>
      <c r="C236" s="79">
        <v>706364</v>
      </c>
      <c r="D236" s="351">
        <v>63.39128343378576</v>
      </c>
      <c r="E236" s="181">
        <v>115789</v>
      </c>
      <c r="F236" s="181">
        <v>109914</v>
      </c>
    </row>
    <row r="237" spans="1:6" ht="12.75">
      <c r="A237" s="81" t="s">
        <v>1520</v>
      </c>
      <c r="B237" s="79">
        <v>247090</v>
      </c>
      <c r="C237" s="79">
        <v>161000</v>
      </c>
      <c r="D237" s="351">
        <v>65.15844429155368</v>
      </c>
      <c r="E237" s="181">
        <v>25766</v>
      </c>
      <c r="F237" s="181">
        <v>30016</v>
      </c>
    </row>
    <row r="238" spans="1:6" ht="12.75">
      <c r="A238" s="81" t="s">
        <v>1827</v>
      </c>
      <c r="B238" s="79">
        <v>867202</v>
      </c>
      <c r="C238" s="79">
        <v>545364</v>
      </c>
      <c r="D238" s="351">
        <v>62.887770092781146</v>
      </c>
      <c r="E238" s="181">
        <v>90023</v>
      </c>
      <c r="F238" s="181">
        <v>79898</v>
      </c>
    </row>
    <row r="239" spans="1:6" ht="12.75">
      <c r="A239" s="81" t="s">
        <v>1522</v>
      </c>
      <c r="B239" s="79">
        <v>474877</v>
      </c>
      <c r="C239" s="79">
        <v>305028</v>
      </c>
      <c r="D239" s="351">
        <v>64.23305403293905</v>
      </c>
      <c r="E239" s="181">
        <v>32610</v>
      </c>
      <c r="F239" s="181">
        <v>74746</v>
      </c>
    </row>
    <row r="240" spans="1:6" ht="12.75" customHeight="1">
      <c r="A240" s="81" t="s">
        <v>1828</v>
      </c>
      <c r="B240" s="79">
        <v>459747</v>
      </c>
      <c r="C240" s="79">
        <v>300147</v>
      </c>
      <c r="D240" s="351">
        <v>65.28525471618084</v>
      </c>
      <c r="E240" s="181">
        <v>32610</v>
      </c>
      <c r="F240" s="181">
        <v>74666</v>
      </c>
    </row>
    <row r="241" spans="1:6" ht="11.25" customHeight="1">
      <c r="A241" s="81" t="s">
        <v>1526</v>
      </c>
      <c r="B241" s="79">
        <v>15130</v>
      </c>
      <c r="C241" s="79">
        <v>4881</v>
      </c>
      <c r="D241" s="351">
        <v>32.26040978189029</v>
      </c>
      <c r="E241" s="181">
        <v>0</v>
      </c>
      <c r="F241" s="181">
        <v>80</v>
      </c>
    </row>
    <row r="242" spans="1:6" ht="0.75" customHeight="1" hidden="1">
      <c r="A242" s="81" t="s">
        <v>1527</v>
      </c>
      <c r="B242" s="79"/>
      <c r="C242" s="79"/>
      <c r="D242" s="351" t="e">
        <v>#DIV/0!</v>
      </c>
      <c r="E242" s="181">
        <v>0</v>
      </c>
      <c r="F242" s="181">
        <v>0</v>
      </c>
    </row>
    <row r="243" spans="1:6" ht="12.75" hidden="1">
      <c r="A243" s="81" t="s">
        <v>1829</v>
      </c>
      <c r="B243" s="79"/>
      <c r="C243" s="79"/>
      <c r="D243" s="351" t="e">
        <v>#DIV/0!</v>
      </c>
      <c r="E243" s="181">
        <v>0</v>
      </c>
      <c r="F243" s="181">
        <v>0</v>
      </c>
    </row>
    <row r="244" spans="1:6" ht="12.75">
      <c r="A244" s="226" t="s">
        <v>1528</v>
      </c>
      <c r="B244" s="79">
        <v>224223</v>
      </c>
      <c r="C244" s="79">
        <v>137639</v>
      </c>
      <c r="D244" s="351">
        <v>61.38487131115006</v>
      </c>
      <c r="E244" s="181">
        <v>38097</v>
      </c>
      <c r="F244" s="181">
        <v>28576</v>
      </c>
    </row>
    <row r="245" spans="1:6" ht="12.75">
      <c r="A245" s="81" t="s">
        <v>1544</v>
      </c>
      <c r="B245" s="79">
        <v>224223</v>
      </c>
      <c r="C245" s="79">
        <v>137639</v>
      </c>
      <c r="D245" s="351">
        <v>61.38487131115006</v>
      </c>
      <c r="E245" s="181">
        <v>38097</v>
      </c>
      <c r="F245" s="181">
        <v>28576</v>
      </c>
    </row>
    <row r="246" spans="1:6" ht="12.75">
      <c r="A246" s="350" t="s">
        <v>1533</v>
      </c>
      <c r="B246" s="79">
        <v>-300250</v>
      </c>
      <c r="C246" s="79">
        <v>-27164</v>
      </c>
      <c r="D246" s="351" t="s">
        <v>1187</v>
      </c>
      <c r="E246" s="181">
        <v>-11958</v>
      </c>
      <c r="F246" s="181">
        <v>-12401</v>
      </c>
    </row>
    <row r="247" spans="1:6" ht="25.5">
      <c r="A247" s="81" t="s">
        <v>1845</v>
      </c>
      <c r="B247" s="79">
        <v>328493</v>
      </c>
      <c r="C247" s="183">
        <v>27164</v>
      </c>
      <c r="D247" s="351" t="s">
        <v>1187</v>
      </c>
      <c r="E247" s="181">
        <v>10848</v>
      </c>
      <c r="F247" s="181">
        <v>12401</v>
      </c>
    </row>
    <row r="248" spans="1:6" ht="12.75">
      <c r="A248" s="241" t="s">
        <v>1850</v>
      </c>
      <c r="B248" s="79"/>
      <c r="C248" s="79"/>
      <c r="D248" s="351"/>
      <c r="E248" s="181"/>
      <c r="F248" s="181"/>
    </row>
    <row r="249" spans="1:6" ht="12.75" customHeight="1">
      <c r="A249" s="218" t="s">
        <v>1851</v>
      </c>
      <c r="B249" s="75">
        <v>310595</v>
      </c>
      <c r="C249" s="75">
        <v>271077</v>
      </c>
      <c r="D249" s="349">
        <v>87.27667863294644</v>
      </c>
      <c r="E249" s="175">
        <v>25853</v>
      </c>
      <c r="F249" s="175">
        <v>-307</v>
      </c>
    </row>
    <row r="250" spans="1:6" ht="12.75">
      <c r="A250" s="423" t="s">
        <v>1546</v>
      </c>
      <c r="B250" s="75">
        <v>328053</v>
      </c>
      <c r="C250" s="75">
        <v>314984</v>
      </c>
      <c r="D250" s="349">
        <v>96.0161925054793</v>
      </c>
      <c r="E250" s="175">
        <v>25017</v>
      </c>
      <c r="F250" s="175">
        <v>17326</v>
      </c>
    </row>
    <row r="251" spans="1:6" ht="12.75">
      <c r="A251" s="226" t="s">
        <v>1548</v>
      </c>
      <c r="B251" s="79">
        <v>318056</v>
      </c>
      <c r="C251" s="79">
        <v>305378</v>
      </c>
      <c r="D251" s="351">
        <v>96.0139095002138</v>
      </c>
      <c r="E251" s="181">
        <v>24417</v>
      </c>
      <c r="F251" s="181">
        <v>16373</v>
      </c>
    </row>
    <row r="252" spans="1:6" ht="12.75">
      <c r="A252" s="234" t="s">
        <v>1519</v>
      </c>
      <c r="B252" s="79">
        <v>314695</v>
      </c>
      <c r="C252" s="79">
        <v>302017</v>
      </c>
      <c r="D252" s="351">
        <v>95.97133732661783</v>
      </c>
      <c r="E252" s="181">
        <v>24417</v>
      </c>
      <c r="F252" s="181">
        <v>16373</v>
      </c>
    </row>
    <row r="253" spans="1:6" ht="12.75">
      <c r="A253" s="81" t="s">
        <v>1520</v>
      </c>
      <c r="B253" s="79">
        <v>20643</v>
      </c>
      <c r="C253" s="79">
        <v>17421</v>
      </c>
      <c r="D253" s="351">
        <v>84.39180351693068</v>
      </c>
      <c r="E253" s="181">
        <v>8169</v>
      </c>
      <c r="F253" s="181">
        <v>6463</v>
      </c>
    </row>
    <row r="254" spans="1:6" ht="12.75">
      <c r="A254" s="81" t="s">
        <v>1827</v>
      </c>
      <c r="B254" s="79">
        <v>294052</v>
      </c>
      <c r="C254" s="79">
        <v>284596</v>
      </c>
      <c r="D254" s="351">
        <v>96.78424224286861</v>
      </c>
      <c r="E254" s="181">
        <v>16248</v>
      </c>
      <c r="F254" s="181">
        <v>9910</v>
      </c>
    </row>
    <row r="255" spans="1:6" ht="12.75">
      <c r="A255" s="81" t="s">
        <v>1522</v>
      </c>
      <c r="B255" s="79">
        <v>3361</v>
      </c>
      <c r="C255" s="79">
        <v>3361</v>
      </c>
      <c r="D255" s="351">
        <v>100</v>
      </c>
      <c r="E255" s="181">
        <v>0</v>
      </c>
      <c r="F255" s="181">
        <v>0</v>
      </c>
    </row>
    <row r="256" spans="1:6" ht="25.5" hidden="1">
      <c r="A256" s="81" t="s">
        <v>1828</v>
      </c>
      <c r="B256" s="79"/>
      <c r="C256" s="79"/>
      <c r="D256" s="351" t="e">
        <v>#DIV/0!</v>
      </c>
      <c r="E256" s="181">
        <v>0</v>
      </c>
      <c r="F256" s="181">
        <v>0</v>
      </c>
    </row>
    <row r="257" spans="1:6" ht="12.75" hidden="1">
      <c r="A257" s="81" t="s">
        <v>1526</v>
      </c>
      <c r="B257" s="79"/>
      <c r="C257" s="79"/>
      <c r="D257" s="351" t="e">
        <v>#DIV/0!</v>
      </c>
      <c r="E257" s="181">
        <v>0</v>
      </c>
      <c r="F257" s="181">
        <v>0</v>
      </c>
    </row>
    <row r="258" spans="1:6" ht="25.5" hidden="1">
      <c r="A258" s="81" t="s">
        <v>1527</v>
      </c>
      <c r="B258" s="79"/>
      <c r="C258" s="79"/>
      <c r="D258" s="351" t="e">
        <v>#DIV/0!</v>
      </c>
      <c r="E258" s="181">
        <v>0</v>
      </c>
      <c r="F258" s="181">
        <v>0</v>
      </c>
    </row>
    <row r="259" spans="1:6" ht="19.5" customHeight="1">
      <c r="A259" s="81" t="s">
        <v>1829</v>
      </c>
      <c r="B259" s="79">
        <v>3361</v>
      </c>
      <c r="C259" s="79">
        <v>3361</v>
      </c>
      <c r="D259" s="351">
        <v>100</v>
      </c>
      <c r="E259" s="181">
        <v>0</v>
      </c>
      <c r="F259" s="181">
        <v>0</v>
      </c>
    </row>
    <row r="260" spans="1:6" ht="12.75">
      <c r="A260" s="226" t="s">
        <v>1528</v>
      </c>
      <c r="B260" s="79">
        <v>9997</v>
      </c>
      <c r="C260" s="79">
        <v>9606</v>
      </c>
      <c r="D260" s="351">
        <v>96.0888266479944</v>
      </c>
      <c r="E260" s="181">
        <v>600</v>
      </c>
      <c r="F260" s="181">
        <v>953</v>
      </c>
    </row>
    <row r="261" spans="1:6" ht="12.75">
      <c r="A261" s="81" t="s">
        <v>1544</v>
      </c>
      <c r="B261" s="79">
        <v>9997</v>
      </c>
      <c r="C261" s="79">
        <v>9606</v>
      </c>
      <c r="D261" s="351">
        <v>96.0888266479944</v>
      </c>
      <c r="E261" s="181">
        <v>600</v>
      </c>
      <c r="F261" s="181">
        <v>953</v>
      </c>
    </row>
    <row r="262" spans="1:6" ht="12.75">
      <c r="A262" s="350" t="s">
        <v>1533</v>
      </c>
      <c r="B262" s="79">
        <v>-17458</v>
      </c>
      <c r="C262" s="79">
        <v>-43907</v>
      </c>
      <c r="D262" s="351" t="s">
        <v>1187</v>
      </c>
      <c r="E262" s="181">
        <v>836</v>
      </c>
      <c r="F262" s="181">
        <v>-17633</v>
      </c>
    </row>
    <row r="263" spans="1:6" ht="25.5">
      <c r="A263" s="81" t="s">
        <v>1845</v>
      </c>
      <c r="B263" s="79">
        <v>16006</v>
      </c>
      <c r="C263" s="183">
        <v>43907</v>
      </c>
      <c r="D263" s="351" t="s">
        <v>1187</v>
      </c>
      <c r="E263" s="181">
        <v>-836</v>
      </c>
      <c r="F263" s="181">
        <v>17633</v>
      </c>
    </row>
    <row r="264" spans="1:6" ht="25.5">
      <c r="A264" s="241" t="s">
        <v>1852</v>
      </c>
      <c r="B264" s="79"/>
      <c r="C264" s="79"/>
      <c r="D264" s="351"/>
      <c r="E264" s="181"/>
      <c r="F264" s="422"/>
    </row>
    <row r="265" spans="1:6" ht="12.75">
      <c r="A265" s="218" t="s">
        <v>1826</v>
      </c>
      <c r="B265" s="75">
        <v>5000</v>
      </c>
      <c r="C265" s="75">
        <v>0</v>
      </c>
      <c r="D265" s="349">
        <v>0</v>
      </c>
      <c r="E265" s="175">
        <v>0</v>
      </c>
      <c r="F265" s="175">
        <v>0</v>
      </c>
    </row>
    <row r="266" spans="1:6" ht="12.75">
      <c r="A266" s="423" t="s">
        <v>1546</v>
      </c>
      <c r="B266" s="75">
        <v>15886</v>
      </c>
      <c r="C266" s="75">
        <v>10362</v>
      </c>
      <c r="D266" s="349">
        <v>65.22724411431449</v>
      </c>
      <c r="E266" s="175">
        <v>0</v>
      </c>
      <c r="F266" s="175">
        <v>6308</v>
      </c>
    </row>
    <row r="267" spans="1:6" ht="12.75">
      <c r="A267" s="226" t="s">
        <v>1548</v>
      </c>
      <c r="B267" s="79">
        <v>15886</v>
      </c>
      <c r="C267" s="79">
        <v>10362</v>
      </c>
      <c r="D267" s="351">
        <v>65.22724411431449</v>
      </c>
      <c r="E267" s="181">
        <v>0</v>
      </c>
      <c r="F267" s="181">
        <v>6308</v>
      </c>
    </row>
    <row r="268" spans="1:6" ht="12.75">
      <c r="A268" s="234" t="s">
        <v>1519</v>
      </c>
      <c r="B268" s="79">
        <v>15886</v>
      </c>
      <c r="C268" s="79">
        <v>10362</v>
      </c>
      <c r="D268" s="351">
        <v>65.22724411431449</v>
      </c>
      <c r="E268" s="181">
        <v>0</v>
      </c>
      <c r="F268" s="181">
        <v>6308</v>
      </c>
    </row>
    <row r="269" spans="1:6" ht="0.75" customHeight="1" hidden="1">
      <c r="A269" s="81" t="s">
        <v>1520</v>
      </c>
      <c r="B269" s="79"/>
      <c r="C269" s="79"/>
      <c r="D269" s="351" t="e">
        <v>#DIV/0!</v>
      </c>
      <c r="E269" s="181">
        <v>0</v>
      </c>
      <c r="F269" s="181">
        <v>0</v>
      </c>
    </row>
    <row r="270" spans="1:6" ht="12.75">
      <c r="A270" s="81" t="s">
        <v>1827</v>
      </c>
      <c r="B270" s="79">
        <v>15886</v>
      </c>
      <c r="C270" s="79">
        <v>10362</v>
      </c>
      <c r="D270" s="351">
        <v>65.22724411431449</v>
      </c>
      <c r="E270" s="181">
        <v>0</v>
      </c>
      <c r="F270" s="181">
        <v>6308</v>
      </c>
    </row>
    <row r="271" spans="1:6" ht="12.75" hidden="1">
      <c r="A271" s="81" t="s">
        <v>1522</v>
      </c>
      <c r="B271" s="79">
        <v>0</v>
      </c>
      <c r="C271" s="79">
        <v>0</v>
      </c>
      <c r="D271" s="351" t="e">
        <v>#DIV/0!</v>
      </c>
      <c r="E271" s="181">
        <v>0</v>
      </c>
      <c r="F271" s="181">
        <v>0</v>
      </c>
    </row>
    <row r="272" spans="1:6" ht="25.5" hidden="1">
      <c r="A272" s="81" t="s">
        <v>1828</v>
      </c>
      <c r="B272" s="79"/>
      <c r="C272" s="79"/>
      <c r="D272" s="351" t="e">
        <v>#DIV/0!</v>
      </c>
      <c r="E272" s="181">
        <v>0</v>
      </c>
      <c r="F272" s="181">
        <v>0</v>
      </c>
    </row>
    <row r="273" spans="1:6" ht="12.75" hidden="1">
      <c r="A273" s="81" t="s">
        <v>1526</v>
      </c>
      <c r="B273" s="79"/>
      <c r="C273" s="79"/>
      <c r="D273" s="351" t="e">
        <v>#DIV/0!</v>
      </c>
      <c r="E273" s="181">
        <v>0</v>
      </c>
      <c r="F273" s="181">
        <v>0</v>
      </c>
    </row>
    <row r="274" spans="1:6" ht="25.5" hidden="1">
      <c r="A274" s="81" t="s">
        <v>1527</v>
      </c>
      <c r="B274" s="79"/>
      <c r="C274" s="79"/>
      <c r="D274" s="351" t="e">
        <v>#DIV/0!</v>
      </c>
      <c r="E274" s="181">
        <v>0</v>
      </c>
      <c r="F274" s="181">
        <v>0</v>
      </c>
    </row>
    <row r="275" spans="1:6" ht="12.75" hidden="1">
      <c r="A275" s="81" t="s">
        <v>1829</v>
      </c>
      <c r="B275" s="79"/>
      <c r="C275" s="79"/>
      <c r="D275" s="351" t="e">
        <v>#DIV/0!</v>
      </c>
      <c r="E275" s="181">
        <v>0</v>
      </c>
      <c r="F275" s="181">
        <v>0</v>
      </c>
    </row>
    <row r="276" spans="1:6" ht="12.75" hidden="1">
      <c r="A276" s="226" t="s">
        <v>1528</v>
      </c>
      <c r="B276" s="79">
        <v>0</v>
      </c>
      <c r="C276" s="79">
        <v>0</v>
      </c>
      <c r="D276" s="351" t="e">
        <v>#DIV/0!</v>
      </c>
      <c r="E276" s="181">
        <v>0</v>
      </c>
      <c r="F276" s="181">
        <v>0</v>
      </c>
    </row>
    <row r="277" spans="1:6" ht="12.75" hidden="1">
      <c r="A277" s="81" t="s">
        <v>1544</v>
      </c>
      <c r="B277" s="79"/>
      <c r="C277" s="79"/>
      <c r="D277" s="351" t="e">
        <v>#DIV/0!</v>
      </c>
      <c r="E277" s="181">
        <v>0</v>
      </c>
      <c r="F277" s="181">
        <v>0</v>
      </c>
    </row>
    <row r="278" spans="1:6" ht="12.75">
      <c r="A278" s="350" t="s">
        <v>1533</v>
      </c>
      <c r="B278" s="79">
        <v>-10886</v>
      </c>
      <c r="C278" s="79">
        <v>-10362</v>
      </c>
      <c r="D278" s="82" t="s">
        <v>1187</v>
      </c>
      <c r="E278" s="181">
        <v>0</v>
      </c>
      <c r="F278" s="181">
        <v>-6308</v>
      </c>
    </row>
    <row r="279" spans="1:6" ht="25.5">
      <c r="A279" s="81" t="s">
        <v>1832</v>
      </c>
      <c r="B279" s="79">
        <v>10886</v>
      </c>
      <c r="C279" s="183">
        <v>10362</v>
      </c>
      <c r="D279" s="351" t="s">
        <v>1187</v>
      </c>
      <c r="E279" s="181">
        <v>0</v>
      </c>
      <c r="F279" s="181">
        <v>6308</v>
      </c>
    </row>
    <row r="280" spans="1:6" ht="25.5">
      <c r="A280" s="241" t="s">
        <v>1853</v>
      </c>
      <c r="B280" s="79"/>
      <c r="C280" s="79"/>
      <c r="D280" s="351"/>
      <c r="E280" s="422"/>
      <c r="F280" s="422"/>
    </row>
    <row r="281" spans="1:6" ht="12.75">
      <c r="A281" s="218" t="s">
        <v>1826</v>
      </c>
      <c r="B281" s="75">
        <v>30783</v>
      </c>
      <c r="C281" s="75">
        <v>14678</v>
      </c>
      <c r="D281" s="349">
        <v>47.682162232401</v>
      </c>
      <c r="E281" s="175">
        <v>1810</v>
      </c>
      <c r="F281" s="175">
        <v>1014</v>
      </c>
    </row>
    <row r="282" spans="1:6" ht="12.75">
      <c r="A282" s="423" t="s">
        <v>1546</v>
      </c>
      <c r="B282" s="75">
        <v>33908</v>
      </c>
      <c r="C282" s="75">
        <v>16011</v>
      </c>
      <c r="D282" s="349">
        <v>47.218945381620856</v>
      </c>
      <c r="E282" s="175">
        <v>1810</v>
      </c>
      <c r="F282" s="175">
        <v>0</v>
      </c>
    </row>
    <row r="283" spans="1:6" ht="12.75">
      <c r="A283" s="226" t="s">
        <v>1548</v>
      </c>
      <c r="B283" s="79">
        <v>33908</v>
      </c>
      <c r="C283" s="79">
        <v>16011</v>
      </c>
      <c r="D283" s="351">
        <v>47.218945381620856</v>
      </c>
      <c r="E283" s="181">
        <v>1810</v>
      </c>
      <c r="F283" s="181">
        <v>0</v>
      </c>
    </row>
    <row r="284" spans="1:6" ht="12.75">
      <c r="A284" s="234" t="s">
        <v>1519</v>
      </c>
      <c r="B284" s="79">
        <v>33908</v>
      </c>
      <c r="C284" s="79">
        <v>16011</v>
      </c>
      <c r="D284" s="351">
        <v>47.218945381620856</v>
      </c>
      <c r="E284" s="181">
        <v>1810</v>
      </c>
      <c r="F284" s="181">
        <v>0</v>
      </c>
    </row>
    <row r="285" spans="1:6" ht="12.75">
      <c r="A285" s="81" t="s">
        <v>1520</v>
      </c>
      <c r="B285" s="79">
        <v>1894</v>
      </c>
      <c r="C285" s="79">
        <v>1683</v>
      </c>
      <c r="D285" s="351">
        <v>88.85955649419218</v>
      </c>
      <c r="E285" s="181">
        <v>0</v>
      </c>
      <c r="F285" s="181">
        <v>0</v>
      </c>
    </row>
    <row r="286" spans="1:6" ht="12.75" customHeight="1">
      <c r="A286" s="81" t="s">
        <v>1827</v>
      </c>
      <c r="B286" s="79">
        <v>32014</v>
      </c>
      <c r="C286" s="79">
        <v>14328</v>
      </c>
      <c r="D286" s="351">
        <v>44.75541950396701</v>
      </c>
      <c r="E286" s="181">
        <v>1810</v>
      </c>
      <c r="F286" s="181">
        <v>0</v>
      </c>
    </row>
    <row r="287" spans="1:6" ht="12.75" hidden="1">
      <c r="A287" s="81" t="s">
        <v>1522</v>
      </c>
      <c r="B287" s="79">
        <v>0</v>
      </c>
      <c r="C287" s="79">
        <v>0</v>
      </c>
      <c r="D287" s="351" t="e">
        <v>#DIV/0!</v>
      </c>
      <c r="E287" s="181">
        <v>0</v>
      </c>
      <c r="F287" s="181">
        <v>0</v>
      </c>
    </row>
    <row r="288" spans="1:6" ht="25.5" hidden="1">
      <c r="A288" s="81" t="s">
        <v>1828</v>
      </c>
      <c r="B288" s="79"/>
      <c r="C288" s="79"/>
      <c r="D288" s="351" t="e">
        <v>#DIV/0!</v>
      </c>
      <c r="E288" s="181">
        <v>0</v>
      </c>
      <c r="F288" s="181">
        <v>0</v>
      </c>
    </row>
    <row r="289" spans="1:6" ht="12.75" hidden="1">
      <c r="A289" s="81" t="s">
        <v>1526</v>
      </c>
      <c r="B289" s="79"/>
      <c r="C289" s="79"/>
      <c r="D289" s="351" t="e">
        <v>#DIV/0!</v>
      </c>
      <c r="E289" s="181">
        <v>0</v>
      </c>
      <c r="F289" s="181">
        <v>0</v>
      </c>
    </row>
    <row r="290" spans="1:6" ht="25.5" hidden="1">
      <c r="A290" s="81" t="s">
        <v>1527</v>
      </c>
      <c r="B290" s="79"/>
      <c r="C290" s="79"/>
      <c r="D290" s="351" t="e">
        <v>#DIV/0!</v>
      </c>
      <c r="E290" s="181">
        <v>0</v>
      </c>
      <c r="F290" s="181">
        <v>0</v>
      </c>
    </row>
    <row r="291" spans="1:6" ht="12.75" hidden="1">
      <c r="A291" s="81" t="s">
        <v>1829</v>
      </c>
      <c r="B291" s="79"/>
      <c r="C291" s="79"/>
      <c r="D291" s="351" t="e">
        <v>#DIV/0!</v>
      </c>
      <c r="E291" s="181">
        <v>0</v>
      </c>
      <c r="F291" s="181">
        <v>0</v>
      </c>
    </row>
    <row r="292" spans="1:6" ht="12.75" hidden="1">
      <c r="A292" s="226" t="s">
        <v>1528</v>
      </c>
      <c r="B292" s="79">
        <v>0</v>
      </c>
      <c r="C292" s="79">
        <v>0</v>
      </c>
      <c r="D292" s="351" t="e">
        <v>#DIV/0!</v>
      </c>
      <c r="E292" s="181">
        <v>0</v>
      </c>
      <c r="F292" s="181">
        <v>0</v>
      </c>
    </row>
    <row r="293" spans="1:6" ht="11.25" customHeight="1" hidden="1">
      <c r="A293" s="81" t="s">
        <v>1544</v>
      </c>
      <c r="B293" s="79"/>
      <c r="C293" s="79"/>
      <c r="D293" s="351" t="e">
        <v>#DIV/0!</v>
      </c>
      <c r="E293" s="181">
        <v>0</v>
      </c>
      <c r="F293" s="181">
        <v>0</v>
      </c>
    </row>
    <row r="294" spans="1:6" ht="12.75">
      <c r="A294" s="350" t="s">
        <v>1533</v>
      </c>
      <c r="B294" s="79">
        <v>-3125</v>
      </c>
      <c r="C294" s="79">
        <v>-1333</v>
      </c>
      <c r="D294" s="351" t="s">
        <v>1187</v>
      </c>
      <c r="E294" s="181">
        <v>0</v>
      </c>
      <c r="F294" s="181">
        <v>1014</v>
      </c>
    </row>
    <row r="295" spans="1:6" ht="25.5">
      <c r="A295" s="81" t="s">
        <v>1832</v>
      </c>
      <c r="B295" s="79">
        <v>3125</v>
      </c>
      <c r="C295" s="183">
        <v>1333</v>
      </c>
      <c r="D295" s="351" t="s">
        <v>1187</v>
      </c>
      <c r="E295" s="181">
        <v>0</v>
      </c>
      <c r="F295" s="181">
        <v>-1014</v>
      </c>
    </row>
    <row r="296" spans="1:6" ht="12.75" customHeight="1" hidden="1">
      <c r="A296" s="241" t="s">
        <v>1854</v>
      </c>
      <c r="B296" s="79"/>
      <c r="C296" s="79"/>
      <c r="D296" s="351"/>
      <c r="E296" s="422">
        <v>0</v>
      </c>
      <c r="F296" s="422">
        <v>0</v>
      </c>
    </row>
    <row r="297" spans="1:6" ht="12.75" hidden="1">
      <c r="A297" s="218" t="s">
        <v>1826</v>
      </c>
      <c r="B297" s="75"/>
      <c r="C297" s="75"/>
      <c r="D297" s="349" t="e">
        <v>#DIV/0!</v>
      </c>
      <c r="E297" s="422">
        <v>0</v>
      </c>
      <c r="F297" s="422">
        <v>0</v>
      </c>
    </row>
    <row r="298" spans="1:6" ht="12.75" hidden="1">
      <c r="A298" s="423" t="s">
        <v>1546</v>
      </c>
      <c r="B298" s="75">
        <v>0</v>
      </c>
      <c r="C298" s="75">
        <v>0</v>
      </c>
      <c r="D298" s="349" t="e">
        <v>#DIV/0!</v>
      </c>
      <c r="E298" s="422">
        <v>0</v>
      </c>
      <c r="F298" s="422">
        <v>0</v>
      </c>
    </row>
    <row r="299" spans="1:6" ht="12.75" hidden="1">
      <c r="A299" s="226" t="s">
        <v>1548</v>
      </c>
      <c r="B299" s="79">
        <v>0</v>
      </c>
      <c r="C299" s="79">
        <v>0</v>
      </c>
      <c r="D299" s="351" t="e">
        <v>#DIV/0!</v>
      </c>
      <c r="E299" s="422">
        <v>0</v>
      </c>
      <c r="F299" s="422">
        <v>0</v>
      </c>
    </row>
    <row r="300" spans="1:6" ht="12.75" hidden="1">
      <c r="A300" s="234" t="s">
        <v>1519</v>
      </c>
      <c r="B300" s="79">
        <v>0</v>
      </c>
      <c r="C300" s="79">
        <v>0</v>
      </c>
      <c r="D300" s="351" t="e">
        <v>#DIV/0!</v>
      </c>
      <c r="E300" s="422">
        <v>0</v>
      </c>
      <c r="F300" s="422">
        <v>0</v>
      </c>
    </row>
    <row r="301" spans="1:6" ht="12.75" hidden="1">
      <c r="A301" s="81" t="s">
        <v>1520</v>
      </c>
      <c r="B301" s="79"/>
      <c r="C301" s="79"/>
      <c r="D301" s="351" t="e">
        <v>#DIV/0!</v>
      </c>
      <c r="E301" s="422">
        <v>0</v>
      </c>
      <c r="F301" s="422">
        <v>0</v>
      </c>
    </row>
    <row r="302" spans="1:6" ht="12.75" hidden="1">
      <c r="A302" s="81" t="s">
        <v>1827</v>
      </c>
      <c r="B302" s="79"/>
      <c r="C302" s="79"/>
      <c r="D302" s="351" t="e">
        <v>#DIV/0!</v>
      </c>
      <c r="E302" s="422">
        <v>0</v>
      </c>
      <c r="F302" s="422">
        <v>0</v>
      </c>
    </row>
    <row r="303" spans="1:6" ht="12.75" hidden="1">
      <c r="A303" s="81" t="s">
        <v>1522</v>
      </c>
      <c r="B303" s="79">
        <v>0</v>
      </c>
      <c r="C303" s="79">
        <v>0</v>
      </c>
      <c r="D303" s="351" t="e">
        <v>#DIV/0!</v>
      </c>
      <c r="E303" s="422">
        <v>0</v>
      </c>
      <c r="F303" s="422">
        <v>0</v>
      </c>
    </row>
    <row r="304" spans="1:6" ht="25.5" hidden="1">
      <c r="A304" s="81" t="s">
        <v>1828</v>
      </c>
      <c r="B304" s="79"/>
      <c r="C304" s="79"/>
      <c r="D304" s="351" t="e">
        <v>#DIV/0!</v>
      </c>
      <c r="E304" s="422">
        <v>0</v>
      </c>
      <c r="F304" s="422">
        <v>0</v>
      </c>
    </row>
    <row r="305" spans="1:6" ht="12.75" hidden="1">
      <c r="A305" s="81" t="s">
        <v>1526</v>
      </c>
      <c r="B305" s="79"/>
      <c r="C305" s="79"/>
      <c r="D305" s="351" t="e">
        <v>#DIV/0!</v>
      </c>
      <c r="E305" s="422">
        <v>0</v>
      </c>
      <c r="F305" s="422">
        <v>0</v>
      </c>
    </row>
    <row r="306" spans="1:6" ht="25.5" hidden="1">
      <c r="A306" s="81" t="s">
        <v>1527</v>
      </c>
      <c r="B306" s="79"/>
      <c r="C306" s="79"/>
      <c r="D306" s="351" t="e">
        <v>#DIV/0!</v>
      </c>
      <c r="E306" s="422">
        <v>0</v>
      </c>
      <c r="F306" s="422">
        <v>0</v>
      </c>
    </row>
    <row r="307" spans="1:6" ht="12.75" hidden="1">
      <c r="A307" s="81" t="s">
        <v>1829</v>
      </c>
      <c r="B307" s="79"/>
      <c r="C307" s="79"/>
      <c r="D307" s="351" t="e">
        <v>#DIV/0!</v>
      </c>
      <c r="E307" s="422">
        <v>0</v>
      </c>
      <c r="F307" s="422">
        <v>0</v>
      </c>
    </row>
    <row r="308" spans="1:6" ht="12.75" hidden="1">
      <c r="A308" s="226" t="s">
        <v>1528</v>
      </c>
      <c r="B308" s="79">
        <v>0</v>
      </c>
      <c r="C308" s="79">
        <v>0</v>
      </c>
      <c r="D308" s="351" t="e">
        <v>#DIV/0!</v>
      </c>
      <c r="E308" s="422">
        <v>0</v>
      </c>
      <c r="F308" s="422">
        <v>0</v>
      </c>
    </row>
    <row r="309" spans="1:6" ht="12.75" hidden="1">
      <c r="A309" s="81" t="s">
        <v>1544</v>
      </c>
      <c r="B309" s="79"/>
      <c r="C309" s="79"/>
      <c r="D309" s="351" t="e">
        <v>#DIV/0!</v>
      </c>
      <c r="E309" s="422">
        <v>0</v>
      </c>
      <c r="F309" s="422">
        <v>0</v>
      </c>
    </row>
    <row r="310" spans="1:6" ht="12.75" hidden="1">
      <c r="A310" s="350" t="s">
        <v>1533</v>
      </c>
      <c r="B310" s="79">
        <v>0</v>
      </c>
      <c r="C310" s="79">
        <v>0</v>
      </c>
      <c r="D310" s="82" t="s">
        <v>1187</v>
      </c>
      <c r="E310" s="422">
        <v>0</v>
      </c>
      <c r="F310" s="422">
        <v>0</v>
      </c>
    </row>
    <row r="311" spans="1:6" ht="25.5" hidden="1">
      <c r="A311" s="81" t="s">
        <v>1832</v>
      </c>
      <c r="B311" s="79"/>
      <c r="C311" s="79"/>
      <c r="D311" s="351" t="s">
        <v>1187</v>
      </c>
      <c r="E311" s="422">
        <v>0</v>
      </c>
      <c r="F311" s="422">
        <v>0</v>
      </c>
    </row>
    <row r="312" spans="1:6" ht="25.5">
      <c r="A312" s="241" t="s">
        <v>1855</v>
      </c>
      <c r="B312" s="79"/>
      <c r="C312" s="79"/>
      <c r="D312" s="351"/>
      <c r="E312" s="422"/>
      <c r="F312" s="422"/>
    </row>
    <row r="313" spans="1:6" ht="12.75">
      <c r="A313" s="218" t="s">
        <v>1826</v>
      </c>
      <c r="B313" s="75">
        <v>2000</v>
      </c>
      <c r="C313" s="75">
        <v>1915</v>
      </c>
      <c r="D313" s="349">
        <v>95.75</v>
      </c>
      <c r="E313" s="175">
        <v>0</v>
      </c>
      <c r="F313" s="175">
        <v>0</v>
      </c>
    </row>
    <row r="314" spans="1:6" ht="12.75">
      <c r="A314" s="423" t="s">
        <v>1546</v>
      </c>
      <c r="B314" s="75">
        <v>2000</v>
      </c>
      <c r="C314" s="75">
        <v>1782</v>
      </c>
      <c r="D314" s="349">
        <v>89.1</v>
      </c>
      <c r="E314" s="175">
        <v>0</v>
      </c>
      <c r="F314" s="175">
        <v>0</v>
      </c>
    </row>
    <row r="315" spans="1:6" ht="12.75">
      <c r="A315" s="226" t="s">
        <v>1548</v>
      </c>
      <c r="B315" s="79">
        <v>2000</v>
      </c>
      <c r="C315" s="79">
        <v>1782</v>
      </c>
      <c r="D315" s="351">
        <v>89.1</v>
      </c>
      <c r="E315" s="181">
        <v>0</v>
      </c>
      <c r="F315" s="181">
        <v>0</v>
      </c>
    </row>
    <row r="316" spans="1:6" ht="12.75">
      <c r="A316" s="234" t="s">
        <v>1519</v>
      </c>
      <c r="B316" s="79">
        <v>2000</v>
      </c>
      <c r="C316" s="79">
        <v>1782</v>
      </c>
      <c r="D316" s="351">
        <v>89.1</v>
      </c>
      <c r="E316" s="181">
        <v>0</v>
      </c>
      <c r="F316" s="181">
        <v>0</v>
      </c>
    </row>
    <row r="317" spans="1:6" ht="0.75" customHeight="1" hidden="1">
      <c r="A317" s="81" t="s">
        <v>1520</v>
      </c>
      <c r="B317" s="79"/>
      <c r="C317" s="79"/>
      <c r="D317" s="351" t="e">
        <v>#DIV/0!</v>
      </c>
      <c r="E317" s="181">
        <v>0</v>
      </c>
      <c r="F317" s="181">
        <v>0</v>
      </c>
    </row>
    <row r="318" spans="1:6" ht="12.75">
      <c r="A318" s="81" t="s">
        <v>1827</v>
      </c>
      <c r="B318" s="79">
        <v>2000</v>
      </c>
      <c r="C318" s="79">
        <v>1782</v>
      </c>
      <c r="D318" s="351">
        <v>89.1</v>
      </c>
      <c r="E318" s="181">
        <v>0</v>
      </c>
      <c r="F318" s="181">
        <v>0</v>
      </c>
    </row>
    <row r="319" spans="1:6" ht="12.75" hidden="1">
      <c r="A319" s="81" t="s">
        <v>1522</v>
      </c>
      <c r="B319" s="79">
        <v>0</v>
      </c>
      <c r="C319" s="79">
        <v>0</v>
      </c>
      <c r="D319" s="351" t="e">
        <v>#DIV/0!</v>
      </c>
      <c r="E319" s="181">
        <v>0</v>
      </c>
      <c r="F319" s="181">
        <v>0</v>
      </c>
    </row>
    <row r="320" spans="1:6" ht="25.5" hidden="1">
      <c r="A320" s="81" t="s">
        <v>1828</v>
      </c>
      <c r="B320" s="79"/>
      <c r="C320" s="79"/>
      <c r="D320" s="351" t="e">
        <v>#DIV/0!</v>
      </c>
      <c r="E320" s="181">
        <v>0</v>
      </c>
      <c r="F320" s="181">
        <v>0</v>
      </c>
    </row>
    <row r="321" spans="1:6" ht="12.75" hidden="1">
      <c r="A321" s="81" t="s">
        <v>1526</v>
      </c>
      <c r="B321" s="79"/>
      <c r="C321" s="79"/>
      <c r="D321" s="351" t="e">
        <v>#DIV/0!</v>
      </c>
      <c r="E321" s="181">
        <v>0</v>
      </c>
      <c r="F321" s="181">
        <v>0</v>
      </c>
    </row>
    <row r="322" spans="1:6" ht="25.5" hidden="1">
      <c r="A322" s="81" t="s">
        <v>1527</v>
      </c>
      <c r="B322" s="79"/>
      <c r="C322" s="79"/>
      <c r="D322" s="351" t="e">
        <v>#DIV/0!</v>
      </c>
      <c r="E322" s="181">
        <v>0</v>
      </c>
      <c r="F322" s="181">
        <v>0</v>
      </c>
    </row>
    <row r="323" spans="1:6" ht="12.75" hidden="1">
      <c r="A323" s="81" t="s">
        <v>1829</v>
      </c>
      <c r="B323" s="79"/>
      <c r="C323" s="79"/>
      <c r="D323" s="351" t="e">
        <v>#DIV/0!</v>
      </c>
      <c r="E323" s="181">
        <v>0</v>
      </c>
      <c r="F323" s="181">
        <v>0</v>
      </c>
    </row>
    <row r="324" spans="1:6" ht="12.75" hidden="1">
      <c r="A324" s="226" t="s">
        <v>1528</v>
      </c>
      <c r="B324" s="79">
        <v>0</v>
      </c>
      <c r="C324" s="79">
        <v>0</v>
      </c>
      <c r="D324" s="351" t="e">
        <v>#DIV/0!</v>
      </c>
      <c r="E324" s="181">
        <v>0</v>
      </c>
      <c r="F324" s="181">
        <v>0</v>
      </c>
    </row>
    <row r="325" spans="1:6" ht="12.75" hidden="1">
      <c r="A325" s="81" t="s">
        <v>1544</v>
      </c>
      <c r="B325" s="79"/>
      <c r="C325" s="79"/>
      <c r="D325" s="351" t="e">
        <v>#DIV/0!</v>
      </c>
      <c r="E325" s="181">
        <v>0</v>
      </c>
      <c r="F325" s="181">
        <v>0</v>
      </c>
    </row>
    <row r="326" spans="1:6" ht="12.75">
      <c r="A326" s="350" t="s">
        <v>1533</v>
      </c>
      <c r="B326" s="79">
        <v>0</v>
      </c>
      <c r="C326" s="79">
        <v>133</v>
      </c>
      <c r="D326" s="82" t="s">
        <v>1187</v>
      </c>
      <c r="E326" s="181">
        <v>0</v>
      </c>
      <c r="F326" s="181">
        <v>0</v>
      </c>
    </row>
    <row r="327" spans="1:6" ht="25.5">
      <c r="A327" s="81" t="s">
        <v>1832</v>
      </c>
      <c r="B327" s="79">
        <v>0</v>
      </c>
      <c r="C327" s="183">
        <v>-133</v>
      </c>
      <c r="D327" s="426" t="s">
        <v>1187</v>
      </c>
      <c r="E327" s="181">
        <v>0</v>
      </c>
      <c r="F327" s="181">
        <v>0</v>
      </c>
    </row>
    <row r="328" spans="1:6" ht="12.75">
      <c r="A328" s="427"/>
      <c r="B328" s="49"/>
      <c r="C328" s="49"/>
      <c r="D328" s="410"/>
      <c r="E328" s="49"/>
      <c r="F328" s="49"/>
    </row>
    <row r="329" spans="1:6" ht="12.75">
      <c r="A329" s="428" t="s">
        <v>1856</v>
      </c>
      <c r="B329" s="49"/>
      <c r="C329" s="49"/>
      <c r="D329" s="410"/>
      <c r="E329" s="49"/>
      <c r="F329" s="49"/>
    </row>
    <row r="330" spans="1:6" ht="31.5" customHeight="1">
      <c r="A330" s="429" t="s">
        <v>1857</v>
      </c>
      <c r="B330" s="430"/>
      <c r="C330" s="430"/>
      <c r="D330" s="430"/>
      <c r="E330" s="430"/>
      <c r="F330" s="430"/>
    </row>
    <row r="331" spans="1:6" ht="12.75">
      <c r="A331" s="431"/>
      <c r="B331" s="432"/>
      <c r="C331" s="432"/>
      <c r="D331" s="433"/>
      <c r="E331" s="432"/>
      <c r="F331" s="432"/>
    </row>
    <row r="332" spans="1:6" ht="12.75">
      <c r="A332" s="44"/>
      <c r="B332" s="49"/>
      <c r="C332" s="49"/>
      <c r="D332" s="410"/>
      <c r="E332" s="49"/>
      <c r="F332" s="49"/>
    </row>
    <row r="333" spans="1:6" ht="12.75">
      <c r="A333" s="427"/>
      <c r="B333" s="49"/>
      <c r="C333" s="49"/>
      <c r="D333" s="410"/>
      <c r="E333" s="49"/>
      <c r="F333" s="49"/>
    </row>
    <row r="334" spans="1:6" ht="12.75">
      <c r="A334" s="186" t="s">
        <v>1224</v>
      </c>
      <c r="B334" s="148"/>
      <c r="C334" s="201"/>
      <c r="D334" s="163"/>
      <c r="E334" s="204" t="s">
        <v>1225</v>
      </c>
      <c r="F334" s="202"/>
    </row>
    <row r="335" spans="1:6" ht="12.75">
      <c r="A335" s="186"/>
      <c r="B335" s="148"/>
      <c r="C335" s="201"/>
      <c r="D335" s="163"/>
      <c r="F335" s="148"/>
    </row>
    <row r="336" spans="1:6" ht="12.75">
      <c r="A336" s="399" t="s">
        <v>1327</v>
      </c>
      <c r="B336" s="172"/>
      <c r="C336" s="172"/>
      <c r="D336" s="409"/>
      <c r="E336" s="172"/>
      <c r="F336" s="171"/>
    </row>
    <row r="337" spans="1:6" ht="12.75">
      <c r="A337" s="399" t="s">
        <v>1227</v>
      </c>
      <c r="B337" s="172"/>
      <c r="C337" s="172"/>
      <c r="D337" s="409"/>
      <c r="E337" s="172"/>
      <c r="F337" s="172"/>
    </row>
  </sheetData>
  <mergeCells count="3">
    <mergeCell ref="A4:F4"/>
    <mergeCell ref="A5:F5"/>
    <mergeCell ref="A330:F330"/>
  </mergeCells>
  <printOptions/>
  <pageMargins left="0.75" right="0.75" top="1" bottom="1" header="0.5" footer="0.5"/>
  <pageSetup firstPageNumber="27" useFirstPageNumber="1" horizontalDpi="600" verticalDpi="600" orientation="portrait" paperSize="9" scale="86" r:id="rId1"/>
  <headerFooter alignWithMargins="0">
    <oddFooter>&amp;R&amp;P</oddFooter>
  </headerFooter>
  <rowBreaks count="3" manualBreakCount="3">
    <brk id="85" max="5" man="1"/>
    <brk id="155" max="5" man="1"/>
    <brk id="2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cp:lastPrinted>2004-07-15T14:29:15Z</cp:lastPrinted>
  <dcterms:created xsi:type="dcterms:W3CDTF">2004-07-15T12:27:43Z</dcterms:created>
  <dcterms:modified xsi:type="dcterms:W3CDTF">2004-07-15T14:31:47Z</dcterms:modified>
  <cp:category/>
  <cp:version/>
  <cp:contentType/>
  <cp:contentStatus/>
</cp:coreProperties>
</file>