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</sheets>
  <externalReferences>
    <externalReference r:id="rId29"/>
  </externalReferences>
  <definedNames>
    <definedName name="_xlnm.Print_Area" localSheetId="1">'1.tab.'!$A$1:$F$99</definedName>
    <definedName name="_xlnm.Print_Area" localSheetId="11">'11.tab.'!$A$1:$E$76</definedName>
    <definedName name="_xlnm.Print_Area" localSheetId="12">'12.tab.'!$A$1:$F$109</definedName>
    <definedName name="_xlnm.Print_Area" localSheetId="14">'14.tab.'!$A:$F</definedName>
    <definedName name="_xlnm.Print_Area" localSheetId="15">'15.tab.'!$A$1:$F$62</definedName>
    <definedName name="_xlnm.Print_Area" localSheetId="16">'16.tab.'!$A$1:$F$53</definedName>
    <definedName name="_xlnm.Print_Area" localSheetId="17">'17.tab.'!$A$1:$F$91</definedName>
    <definedName name="_xlnm.Print_Area" localSheetId="18">'18.tab.'!$A$1:$F$65</definedName>
    <definedName name="_xlnm.Print_Area" localSheetId="19">'19.tab.'!$A$1:$F$36</definedName>
    <definedName name="_xlnm.Print_Area" localSheetId="2">'2.tab.'!$A$1:$F$64</definedName>
    <definedName name="_xlnm.Print_Area" localSheetId="20">'20.tab.'!$A$1:$L$53</definedName>
    <definedName name="_xlnm.Print_Area" localSheetId="21">'21.tab.'!$A$1:$B$27</definedName>
    <definedName name="_xlnm.Print_Area" localSheetId="22">'22.tab.'!$A$1:$F$1007</definedName>
    <definedName name="_xlnm.Print_Area" localSheetId="24">'24.tab.'!$A$1:$D$50</definedName>
    <definedName name="_xlnm.Print_Area" localSheetId="25">'25.tab.'!$A$1:$D$567</definedName>
    <definedName name="_xlnm.Print_Area" localSheetId="4">'4.tab.'!$A:$H</definedName>
    <definedName name="_xlnm.Print_Area" localSheetId="7">'7.tab.'!$A$1:$I$247</definedName>
    <definedName name="_xlnm.Print_Area" localSheetId="8">'8.tab.'!$A$1:$C$594</definedName>
    <definedName name="_xlnm.Print_Area" localSheetId="9">'9.tab.'!$A$1:$D$43</definedName>
    <definedName name="_xlnm.Print_Area" localSheetId="0">'kopb.'!$A:$E</definedName>
    <definedName name="_xlnm.Print_Titles" localSheetId="1">'1.tab.'!$7:$9</definedName>
    <definedName name="_xlnm.Print_Titles" localSheetId="11">'11.tab.'!$6:$8</definedName>
    <definedName name="_xlnm.Print_Titles" localSheetId="12">'12.tab.'!$7:$8</definedName>
    <definedName name="_xlnm.Print_Titles" localSheetId="14">'14.tab.'!$6:$8</definedName>
    <definedName name="_xlnm.Print_Titles" localSheetId="15">'15.tab.'!$6:$8</definedName>
    <definedName name="_xlnm.Print_Titles" localSheetId="17">'17.tab.'!$6:$8</definedName>
    <definedName name="_xlnm.Print_Titles" localSheetId="18">'18.tab.'!$6:$8</definedName>
    <definedName name="_xlnm.Print_Titles" localSheetId="2">'2.tab.'!$6:$8</definedName>
    <definedName name="_xlnm.Print_Titles" localSheetId="20">'20.tab.'!$8:$10</definedName>
    <definedName name="_xlnm.Print_Titles" localSheetId="22">'22.tab.'!$6:$8</definedName>
    <definedName name="_xlnm.Print_Titles" localSheetId="25">'25.tab.'!$9:$10</definedName>
    <definedName name="_xlnm.Print_Titles" localSheetId="3">'3.tab.'!$6:$8</definedName>
    <definedName name="_xlnm.Print_Titles" localSheetId="4">'4.tab.'!$7:$9</definedName>
    <definedName name="_xlnm.Print_Titles" localSheetId="5">'5.tab.'!$7:$9</definedName>
    <definedName name="_xlnm.Print_Titles" localSheetId="7">'7.tab.'!$8:$8</definedName>
    <definedName name="_xlnm.Print_Titles" localSheetId="8">'8.tab.'!$8:$9</definedName>
    <definedName name="Z_640C99E1_FCCB_11D4_856D_00105A71C5B5_.wvu.PrintArea" localSheetId="11" hidden="1">'11.tab.'!$A:$E</definedName>
    <definedName name="Z_640C99E1_FCCB_11D4_856D_00105A71C5B5_.wvu.PrintArea" localSheetId="18" hidden="1">'18.tab.'!$B$1:$E$61</definedName>
    <definedName name="Z_640C99E1_FCCB_11D4_856D_00105A71C5B5_.wvu.PrintArea" localSheetId="19" hidden="1">'19.tab.'!$B$1:$F$31</definedName>
    <definedName name="Z_640C99E1_FCCB_11D4_856D_00105A71C5B5_.wvu.PrintArea" localSheetId="20" hidden="1">'20.tab.'!$A$1:$L$46</definedName>
    <definedName name="Z_640C99E1_FCCB_11D4_856D_00105A71C5B5_.wvu.PrintTitles" localSheetId="11" hidden="1">'11.tab.'!$6:$8</definedName>
    <definedName name="Z_640C99E1_FCCB_11D4_856D_00105A71C5B5_.wvu.PrintTitles" localSheetId="20" hidden="1">'20.tab.'!$8:$10</definedName>
    <definedName name="Z_640C99E1_FCCB_11D4_856D_00105A71C5B5_.wvu.PrintTitles" localSheetId="22" hidden="1">'22.tab.'!$6:$8</definedName>
    <definedName name="Z_640C99E1_FCCB_11D4_856D_00105A71C5B5_.wvu.Rows" localSheetId="18" hidden="1">'18.tab.'!#REF!</definedName>
    <definedName name="Z_696A4F8A_27AC_11D7_B288_00105A71C5B5_.wvu.PrintArea" localSheetId="17" hidden="1">'17.tab.'!$A$1:$D$78</definedName>
    <definedName name="Z_696A4F8A_27AC_11D7_B288_00105A71C5B5_.wvu.PrintTitles" localSheetId="17" hidden="1">'17.tab.'!$7:$8</definedName>
    <definedName name="Z_696A4F8A_27AC_11D7_B288_00105A71C5B5_.wvu.Rows" localSheetId="17" hidden="1">'17.tab.'!#REF!</definedName>
    <definedName name="Z_BC5FEA1E_5696_4CF4_B8B2_A5CF94385785_.wvu.PrintArea" localSheetId="11" hidden="1">'11.tab.'!$A:$E</definedName>
    <definedName name="Z_BC5FEA1E_5696_4CF4_B8B2_A5CF94385785_.wvu.PrintArea" localSheetId="18" hidden="1">'18.tab.'!$B$1:$E$62</definedName>
    <definedName name="Z_BC5FEA1E_5696_4CF4_B8B2_A5CF94385785_.wvu.PrintArea" localSheetId="19" hidden="1">'19.tab.'!$B$1:$F$31</definedName>
    <definedName name="Z_BC5FEA1E_5696_4CF4_B8B2_A5CF94385785_.wvu.PrintTitles" localSheetId="11" hidden="1">'11.tab.'!$6:$8</definedName>
    <definedName name="Z_BC5FEA1E_5696_4CF4_B8B2_A5CF94385785_.wvu.PrintTitles" localSheetId="20" hidden="1">'20.tab.'!$8:$10</definedName>
    <definedName name="Z_BC5FEA1E_5696_4CF4_B8B2_A5CF94385785_.wvu.PrintTitles" localSheetId="22" hidden="1">'22.tab.'!$6:$8</definedName>
  </definedNames>
  <calcPr fullCalcOnLoad="1"/>
</workbook>
</file>

<file path=xl/sharedStrings.xml><?xml version="1.0" encoding="utf-8"?>
<sst xmlns="http://schemas.openxmlformats.org/spreadsheetml/2006/main" count="5712" uniqueCount="1889">
  <si>
    <t>Brīvprātīgās iemaksas  valsts pensiju apdrošināšanai</t>
  </si>
  <si>
    <t>Brīvprātīgās iemaksas invaliditātes, maternitātes un slimības apdrošināšanai</t>
  </si>
  <si>
    <t xml:space="preserve">VSA iemaksas fondēto pensiju shēmā </t>
  </si>
  <si>
    <t>Uzkrātā fondēto pensiju kapitāla iemaksas valsts pensiju speciālajā budžetā</t>
  </si>
  <si>
    <t>Īpašiem (likumos un Ministru kabineta noteikumos noteiktiem) mērķiem noteiktie atskaitījumu ieņēmumi</t>
  </si>
  <si>
    <t>Regresa prasības</t>
  </si>
  <si>
    <t>Dividendes no valsts pensiju speciālajam budžetam nodotajām kapitāla daļām</t>
  </si>
  <si>
    <t>Citi īpašiem (likumu un Ministru kabineta noteikumu) mērķiem noteiktie ieņēmumi</t>
  </si>
  <si>
    <t>Iemaksas nodarbinātībai par privatizācijas līguma nosacījumu neizpildi</t>
  </si>
  <si>
    <t>Kapitalizācijas rezultātā atgūtie līdzekļi</t>
  </si>
  <si>
    <t>Pārējie iepriekš neklasificētie īpašiem mērķiem noteiktie ieņēmumi ***</t>
  </si>
  <si>
    <t>Saņemtie valsts budžeta transferta pārskaitījumi</t>
  </si>
  <si>
    <t>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</si>
  <si>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</si>
  <si>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</si>
  <si>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</si>
  <si>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</si>
  <si>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</si>
  <si>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</si>
  <si>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</si>
  <si>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>Kārtējie izdevumi</t>
  </si>
  <si>
    <t>tai skaitā atalgojumi</t>
  </si>
  <si>
    <t>transferts</t>
  </si>
  <si>
    <t>4000- 7000</t>
  </si>
  <si>
    <t>Valsts pensiju speciālais budžets</t>
  </si>
  <si>
    <t>Īpašiem mērķiem iezīmēti ieņēmumi ****</t>
  </si>
  <si>
    <t xml:space="preserve">Īpašā (likumos un Ministru kabineta noteikumos noteiktajā) kārtībā noteiktie speciālā budžeta un iestāžu ieņēmumi </t>
  </si>
  <si>
    <t xml:space="preserve">Sociālās apdrošināšanas iemaksas </t>
  </si>
  <si>
    <t>Valsts sociālās apdrošināšanas speciālā budžeta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</si>
  <si>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</si>
  <si>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</si>
  <si>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</si>
  <si>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dotācija apgādnieka zaudējuma pensiju izmaksai</t>
  </si>
  <si>
    <t xml:space="preserve">   Subsīdijas un dotācijas</t>
  </si>
  <si>
    <t xml:space="preserve">      tai skaitā dotācijas iedzīvotājiem</t>
  </si>
  <si>
    <t>Nodarbinātības speciālais budžets</t>
  </si>
  <si>
    <t>Īpašiem mērķiem iezīmēti ieņēmumi</t>
  </si>
  <si>
    <t>No darba negadījumu speciālā budžeta sociālajai apdrošināšanai bezdarba gadījumam</t>
  </si>
  <si>
    <t>No invaliditātes, maternitātes un slimības speciālā budžeta apdrošināšanai bezdarba gadījumam</t>
  </si>
  <si>
    <t>Darba negadījumu speciālais budžets</t>
  </si>
  <si>
    <t>Invaliditātes, maternitātes un slimības speciālais  budžets</t>
  </si>
  <si>
    <t>Valsts sociālās apdrošināšanas aģentūras speciālais budžets</t>
  </si>
  <si>
    <t>Īpašā (likumos un Ministru kabineta noteikumos noteiktajā) kārtībā noteiktie speciālā budžeta un iestāžu ieņēmumi *****</t>
  </si>
  <si>
    <t>Pārējie iepriekš nekvalificētie īpašiem mērķiem noteiktie ieņēmumi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</si>
  <si>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</si>
  <si>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</si>
  <si>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</si>
  <si>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</si>
  <si>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>* - Aile "Izpilde no gada sākuma" konsolidēta par valsts sociālās apdrošināšanas iekšējiem transfertiem - Ls</t>
  </si>
  <si>
    <t>** - Ailē "Izpilde no gada sākuma" Ls 2791 - iepriekšējos budžeta periodos speciālā budžeta iestāžu saņemto iepriekšējos gados neizlietoto budžeta līdzekļu no īpašiem mērķiem iezīmētiem ieņēmumiem atmaksa;</t>
  </si>
  <si>
    <t xml:space="preserve">*** -  Ailē "Izpilde no gada sākuma" ietverti budžetā neplānoti "Pārējie iepriekš neklasificētie īpašiem mērķiem noteiktie ieņēmumi":                                                                                                                  </t>
  </si>
  <si>
    <t>04.01.00 apakšprogrammā Ls 221747 - procentu ieņēmumi no VK par kontu atlikumu izmantošanu; Ls 1540 - likvidācijas kvota no ražošanas uzņēmuma "Hiolding";</t>
  </si>
  <si>
    <t>04.02.00 apakšprogrammā Ls 37736 - procentu ieņēmumi no VK par kontu atlikumu izmantošanu;</t>
  </si>
  <si>
    <t>04.03.00 apakšprogrammā Ls 7456 - procentu ieņēmumi no VK par kontu atlikumu izmantošanu;</t>
  </si>
  <si>
    <t>04.04.00 apakšprogrammā Ls 31522 - procentu ieņēmumi no VK par kontu atlikumu izmantošanu.</t>
  </si>
  <si>
    <t xml:space="preserve"> </t>
  </si>
  <si>
    <t>**** - t.sk. Ls 153 - kļūdaini ieņēmumos ieskaitīti izdevumi;</t>
  </si>
  <si>
    <t>***** - t.sk. Ls 2190 kļūdaini ieskaitīti 04.01. programmas ieņēmumi.</t>
  </si>
  <si>
    <t xml:space="preserve">Valsts kases pārvaldniece                                                                      </t>
  </si>
  <si>
    <t>8.tabula</t>
  </si>
  <si>
    <t>Valsts budžeta ziedojumu un dāvinājumu ieņēmumi un izdevumi pa ministrijām</t>
  </si>
  <si>
    <t xml:space="preserve">un citām centrālajām valsts iestādēm </t>
  </si>
  <si>
    <t>Ieņēmumi - kopā *</t>
  </si>
  <si>
    <t>Izdevumi - kopā *</t>
  </si>
  <si>
    <t xml:space="preserve">     tai skaitā atalgojumi</t>
  </si>
  <si>
    <t xml:space="preserve">                      pārējie kārtējie</t>
  </si>
  <si>
    <t xml:space="preserve">     Maksājumi par aizņēmumiem un kredītiem</t>
  </si>
  <si>
    <t xml:space="preserve">     tai skaitā dotācijas iestādēm, organizācijām un komersantiem</t>
  </si>
  <si>
    <t xml:space="preserve">                     dotācijas iedzīvotājiem</t>
  </si>
  <si>
    <t xml:space="preserve">                     biedru naudas, dalības maksa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</si>
  <si>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</si>
  <si>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</si>
  <si>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</si>
  <si>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</si>
  <si>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</si>
  <si>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</si>
  <si>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</si>
  <si>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</si>
  <si>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</si>
  <si>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</si>
  <si>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</si>
  <si>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>14. Iekšlietu ministrija</t>
  </si>
  <si>
    <t>15. Izglītības un zinātnes ministrija</t>
  </si>
  <si>
    <t>16. Zemkopības ministrija</t>
  </si>
  <si>
    <t>17. Satiksmes ministrija</t>
  </si>
  <si>
    <t>19. Tieslietu ministrija</t>
  </si>
  <si>
    <t>21. Vides ministrija</t>
  </si>
  <si>
    <t>22. Kultūras ministrija</t>
  </si>
  <si>
    <t xml:space="preserve">Ieņēmumi 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</si>
  <si>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</si>
  <si>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</si>
  <si>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</si>
  <si>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</si>
  <si>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</si>
  <si>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</si>
  <si>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</si>
  <si>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</si>
  <si>
    <t>45. Īpašu uzdevumu ministra sabiedrības integrācijas lietās sekretariāts</t>
  </si>
  <si>
    <t>47. Radio un televīzija</t>
  </si>
  <si>
    <t>48. Valsts cilvēktiesību birojs</t>
  </si>
  <si>
    <t>57. Īpašu uzdevumu ministra elektroniskās pārvaldes lietās sekretariāts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</si>
  <si>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</si>
  <si>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</si>
  <si>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</si>
  <si>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</si>
  <si>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>*izpilde no gada sākuma konsolidēta par Kultūrkapitāla fonda līdzekļiem: ieņēmumi - Ministru kabinets Ls 441, Izglītības un zinātnes ministrija Ls 8307, Zemkopības ministrija - Ls 1100, Vides ministrija Ls 4500, Kultūras ministrija Ls 707831, Veselības mi</t>
  </si>
  <si>
    <t>9.tabula</t>
  </si>
  <si>
    <t xml:space="preserve">                     Valsts budžeta ziedojumu un dāvinājumu ieņēmumi un izdevumi </t>
  </si>
  <si>
    <t xml:space="preserve">                                     </t>
  </si>
  <si>
    <t>pēc ekonomiskās klasifikācijas</t>
  </si>
  <si>
    <t>Klasifi- kācijas kodi</t>
  </si>
  <si>
    <t xml:space="preserve">Izpilde no gada sākuma </t>
  </si>
  <si>
    <t xml:space="preserve">1. Saņemtie dāvinājumi un ziedojumi - kopā </t>
  </si>
  <si>
    <t>No iekšzemes juridiskajām un fiziskajām personām *</t>
  </si>
  <si>
    <t xml:space="preserve">No ārvalstu juridiskajām un fiziskajām personām  </t>
  </si>
  <si>
    <t>2.Izdevumi - kopā (2.1.+2.2.) *</t>
  </si>
  <si>
    <t>2.1.Uzturēšanas izdevumi</t>
  </si>
  <si>
    <t xml:space="preserve">        atalgojumi </t>
  </si>
  <si>
    <t xml:space="preserve">        valsts sociālās apdrošināšanas obligātās iemaksas</t>
  </si>
  <si>
    <t xml:space="preserve">                    pārējie kārtējie izdevumi</t>
  </si>
  <si>
    <t>1400, 1500</t>
  </si>
  <si>
    <t>pakalpojumu apmaksa un materiālu, energoresursu, ūdens un inventāra vērtībā līdz Ls 50 par vienu vienību iegāde</t>
  </si>
  <si>
    <t>1300, 1600, 1900</t>
  </si>
  <si>
    <t>Subsīdijas un dotācijas</t>
  </si>
  <si>
    <t xml:space="preserve">   Subsīdijas</t>
  </si>
  <si>
    <t xml:space="preserve">   Dotācijas iestādēm, organizācijām un komersantiem</t>
  </si>
  <si>
    <t xml:space="preserve">   Dotācijas iedzīvotājiem </t>
  </si>
  <si>
    <t xml:space="preserve">   Biedru naudas, dalības maksa</t>
  </si>
  <si>
    <t xml:space="preserve">   Pārējās subsīdijas un dotācijas</t>
  </si>
  <si>
    <t>2.2.Izdevumi  kapitālieguldījumiem</t>
  </si>
  <si>
    <t xml:space="preserve">   Kapitālie izdevumi </t>
  </si>
  <si>
    <t>Fiskālā bilance (1.-2.)</t>
  </si>
  <si>
    <t>Naudas līdzekļu atlikumu izmaiņas palielinājums (-) vai samazinājums (+)</t>
  </si>
  <si>
    <r>
      <t>*izpilde no gada sākuma konsolidēta par Kultūrkapitāla fonda līdzekļiem: ieņēmumi - par</t>
    </r>
    <r>
      <rPr>
        <sz val="8"/>
        <color indexed="51"/>
        <rFont val="Times New Roman"/>
        <family val="1"/>
      </rPr>
      <t xml:space="preserve"> </t>
    </r>
    <r>
      <rPr>
        <sz val="8"/>
        <rFont val="Times New Roman"/>
        <family val="1"/>
      </rPr>
      <t>Ls 722979</t>
    </r>
    <r>
      <rPr>
        <sz val="8"/>
        <rFont val="Times New Roman"/>
        <family val="1"/>
      </rPr>
      <t xml:space="preserve">; </t>
    </r>
    <r>
      <rPr>
        <sz val="8"/>
        <rFont val="Times New Roman"/>
        <family val="1"/>
      </rPr>
      <t>izdevumi - par Ls 466097.</t>
    </r>
  </si>
  <si>
    <t>10.tabula</t>
  </si>
  <si>
    <t xml:space="preserve">Valsts budžeta ziedojumu un dāvinājumu izdevumi (ieskaitot tīros aizdevumus) atbilstoši funkcionālajām kategorijām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</si>
  <si>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</si>
  <si>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</si>
  <si>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</si>
  <si>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</si>
  <si>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Pārskaitīts atlikums uz 01.01.2004.</t>
  </si>
  <si>
    <t>3. Atlikums uz pārskata perioda beigām  (1.- 2.)</t>
  </si>
  <si>
    <t>Valsts kase pārvaldniece</t>
  </si>
  <si>
    <t>22.tabula</t>
  </si>
  <si>
    <t xml:space="preserve">Ārvalstu finanšu palīdzības un valsts budžeta investīciju projekti </t>
  </si>
  <si>
    <t>(2005.gada janvāris - maijs )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</si>
  <si>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</si>
  <si>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</si>
  <si>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</si>
  <si>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</si>
  <si>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</si>
  <si>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</si>
  <si>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</t>
  </si>
  <si>
    <t xml:space="preserve">     Izdevumi - kopā</t>
  </si>
  <si>
    <t xml:space="preserve"> Uzturēšanās izdevumi</t>
  </si>
  <si>
    <t xml:space="preserve">         Kārtējie izdevumi</t>
  </si>
  <si>
    <t xml:space="preserve">        Subsīdijas un dotācijas</t>
  </si>
  <si>
    <t xml:space="preserve">            Dotācijas iestādēm, organizācijām un komersantiem</t>
  </si>
  <si>
    <t xml:space="preserve">            Iemaksas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</si>
  <si>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</si>
  <si>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</si>
  <si>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</si>
  <si>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</si>
  <si>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</si>
  <si>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>Maksas pakalpojumu un citu pašu ieņēmumu naudas līdzekļu atlikumu izmaiņas palielinājums(-) vai samazinājums (+)</t>
  </si>
  <si>
    <t xml:space="preserve">    Ārvalstu finanšu palīdzības naudas līdzekļu atlikumu 
    izmaiņas  palielinājums vai samazinājums (+) </t>
  </si>
  <si>
    <t>Phare programma kopā</t>
  </si>
  <si>
    <t xml:space="preserve">         Subsīdijas un dotācijas</t>
  </si>
  <si>
    <t>Pārejas perioda palīdzība - kopā</t>
  </si>
  <si>
    <t>Dotācijas no vispārējiem ieņēmumiem</t>
  </si>
  <si>
    <t>Uzturēšanās izdevumi</t>
  </si>
  <si>
    <t>SAPARD programma - kopā</t>
  </si>
  <si>
    <t xml:space="preserve">         Ārvalstu finanšu palīdzība**</t>
  </si>
  <si>
    <t xml:space="preserve">     Izdevumi - kopā*</t>
  </si>
  <si>
    <t xml:space="preserve">Investīcijas (izņemot ārvalstu finanšu palīdzības
 programmu projektus) - kopā </t>
  </si>
  <si>
    <t xml:space="preserve"> Pašu ieņēmumi</t>
  </si>
  <si>
    <t>Kohēzijas fonds - kopā</t>
  </si>
  <si>
    <t xml:space="preserve"> Kapitālie izdevumi</t>
  </si>
  <si>
    <t>Eiropas Reģionālās attīstības fonds (ERAF) - kopā</t>
  </si>
  <si>
    <t xml:space="preserve">  Uzturēšanās izdevumi</t>
  </si>
  <si>
    <t>Eiropas Sociālais fonds (ESF) - kopā</t>
  </si>
  <si>
    <t>Eiropas Lauksaimniecības virzības un garantiju fonda (ELVGF) virzības daļa  - kopā</t>
  </si>
  <si>
    <t xml:space="preserve">Dotācijas iestādēm, organizācijā un komersantiem </t>
  </si>
  <si>
    <t>Zivsaimniecības vadības finanšu instruments (ZVFI) - kopā</t>
  </si>
  <si>
    <t>Eiropas Lauksaimniecības virzības un garantiju fonda (ELVGF) garantiju daļa  - kopā</t>
  </si>
  <si>
    <t>Eiropas Kopienas iniciatīvas - kopā</t>
  </si>
  <si>
    <t>Iemaksas starptautiskajās organizācijās</t>
  </si>
  <si>
    <t>Citas Eiropas Kopienas programmas - kopā</t>
  </si>
  <si>
    <t>Eiropas Ekonomiskās zonas un Norvēģijas finanšu instrumenti - kopā</t>
  </si>
  <si>
    <t>Pārējās saistības - kopā</t>
  </si>
  <si>
    <t>02 Saeima</t>
  </si>
  <si>
    <t>Dotācija no vispārējiem ieņēmumiem</t>
  </si>
  <si>
    <t xml:space="preserve">     Uzturēšanās izdevumi</t>
  </si>
  <si>
    <t>03 Ministru kabinets</t>
  </si>
  <si>
    <t xml:space="preserve">        Ārvalstu finanšu palīdzība</t>
  </si>
  <si>
    <t xml:space="preserve">        Kārtējie izdevumi</t>
  </si>
  <si>
    <t>10 Aizsardzības ministrija</t>
  </si>
  <si>
    <t>Investīcijas (izņemot ārvalstu finanšu palīdzības
 programmu projektus) - kopā</t>
  </si>
  <si>
    <t>Pašu ieņēmumi</t>
  </si>
  <si>
    <t>11 Ārlietu ministrija</t>
  </si>
  <si>
    <t>12 Ekonomikas ministrija</t>
  </si>
  <si>
    <t xml:space="preserve"> Subsīdijas un dotācijas</t>
  </si>
  <si>
    <t>Ārvalstu finanšu palīdzības naudas līdzekļu atlikumu izmaiņas palielinājums(-) vai samazinājums (+)</t>
  </si>
  <si>
    <t>13 Finanšu ministrija</t>
  </si>
  <si>
    <t xml:space="preserve">            Pārējās subsīdijas un dotācijas</t>
  </si>
  <si>
    <t>14 Iekšlietu ministrija</t>
  </si>
  <si>
    <t xml:space="preserve">       Ārvalstu finanšu palīdzība</t>
  </si>
  <si>
    <t>15 Izglītības un zinātnes ministrija</t>
  </si>
  <si>
    <t xml:space="preserve">        Dotācija no vispārējiem ieņēmumiem</t>
  </si>
  <si>
    <t>16 Zemkopības ministrija</t>
  </si>
  <si>
    <t xml:space="preserve">          Subsīdijas un dotācijas</t>
  </si>
  <si>
    <t>Pārējās subsīdijas un dotācijas**</t>
  </si>
  <si>
    <t>Eiropas Lauksaimniecības virzības un garantiju fonda (ELVGF) virzības daļa - kopā</t>
  </si>
  <si>
    <t>Eiropas Lauksaimniecības virzības un garantiju fonda (ELVGF) garantiju daļa - kopā</t>
  </si>
  <si>
    <t>17 Satiksmes ministrija</t>
  </si>
  <si>
    <t xml:space="preserve">     Resursi izdevumu segšanai - kopā</t>
  </si>
  <si>
    <t>18 Labklājības ministrija</t>
  </si>
  <si>
    <t xml:space="preserve">      Izdevumi - kopā</t>
  </si>
  <si>
    <t>Dotacijas iedzīvotājiem</t>
  </si>
  <si>
    <t>Eiropas Kopienas inicatīvas - kopā</t>
  </si>
  <si>
    <t>19 Tieslietu ministrija</t>
  </si>
  <si>
    <t>21 Vides ministrija</t>
  </si>
  <si>
    <t xml:space="preserve">        Investīcijas</t>
  </si>
  <si>
    <t>22 Kultūras ministrija</t>
  </si>
  <si>
    <t>24 Valsts kontrole</t>
  </si>
  <si>
    <t>28 Augstākā tiesa</t>
  </si>
  <si>
    <t>29 Veselības ministrija</t>
  </si>
  <si>
    <t xml:space="preserve"> Investīcijas</t>
  </si>
  <si>
    <t>32 Prokuratūra</t>
  </si>
  <si>
    <t>35 Centrālā vēlēšanu komisija</t>
  </si>
  <si>
    <t>45 Īpašu uzdevumu ministra sabiedrības
     integrācijas lietās sekretariāts</t>
  </si>
  <si>
    <t>57 Īpašu uzdevumu ministra elektroniskās pārvaldes lietās sekretariāts</t>
  </si>
  <si>
    <t>58 Reģionālās attīstības un pašvaldību lietu ministrija</t>
  </si>
  <si>
    <t>62 Mērķdotācijas pašvaldībām</t>
  </si>
  <si>
    <t>Speciālais budžets kopsavilkums</t>
  </si>
  <si>
    <t xml:space="preserve">     Ieņēmumi- kopā</t>
  </si>
  <si>
    <t xml:space="preserve">         Īpašiem mērķiem iezīmētie ieņēmumi</t>
  </si>
  <si>
    <t xml:space="preserve">   Uzturēšanās izdevumi</t>
  </si>
  <si>
    <t xml:space="preserve">*- ailē "Izpilde no gada sākuma" t.sk. valūtas kursa svārstības - 112013 lati </t>
  </si>
  <si>
    <t>**- ailē "Izpilde no gada sākuma" ārvalstu finanšu palīdzības ieņēmumu un izdevumu pārējas subsīdijas un dotācijas konsolidētas par  2421483 latiem</t>
  </si>
  <si>
    <t>23.tabula</t>
  </si>
  <si>
    <t xml:space="preserve">Programma “Valsts aizsardzība, drošība un integrācija NATO” </t>
  </si>
  <si>
    <t>Izpilde % pret gada plānu          (3/2)</t>
  </si>
  <si>
    <t>Aizsardzības ministrija</t>
  </si>
  <si>
    <t>Ministru kabinets</t>
  </si>
  <si>
    <t>Informācijas analīzes dienests</t>
  </si>
  <si>
    <t>Tulkošanas un terminoloģijas centrs</t>
  </si>
  <si>
    <t>Ārlietu ministrija</t>
  </si>
  <si>
    <t xml:space="preserve">Rīcības plāna dalībai NATO izpilde </t>
  </si>
  <si>
    <t>NATO pārstāvniecības uzturēšanas izdevumi</t>
  </si>
  <si>
    <t>Tieslietu ministrija</t>
  </si>
  <si>
    <t>Karšu izgatavošana Valsts zemes dienestā</t>
  </si>
  <si>
    <t>Iekšlietu ministrija</t>
  </si>
  <si>
    <t>Mobilizācijas gatavības sistēmas darbības izdevumi</t>
  </si>
  <si>
    <t>Aizsardzības līdzekļu iegāde</t>
  </si>
  <si>
    <t>Robežsardze</t>
  </si>
  <si>
    <t>Drošības policija</t>
  </si>
  <si>
    <t>Valsts aizsardzības un apsardzības infrastruktūras izbūve</t>
  </si>
  <si>
    <t>Satversmes aizsardzības birojs</t>
  </si>
  <si>
    <t>Latvijas Bankas apsardze</t>
  </si>
  <si>
    <t>Satiksmes ministrija</t>
  </si>
  <si>
    <t>Krasta automātiskās identifikācijas sistēma</t>
  </si>
  <si>
    <t>Vides ministrija</t>
  </si>
  <si>
    <t>Hidrometeoroloģijas radars</t>
  </si>
  <si>
    <t xml:space="preserve">Katastrofu medicīnas centrs </t>
  </si>
  <si>
    <r>
      <t xml:space="preserve">Radiosakaru sistēmas </t>
    </r>
    <r>
      <rPr>
        <i/>
        <sz val="10"/>
        <rFont val="Times New Roman"/>
        <family val="1"/>
      </rPr>
      <t>Motorolla SmartZone “Astro”</t>
    </r>
    <r>
      <rPr>
        <sz val="10"/>
        <rFont val="Times New Roman"/>
        <family val="1"/>
      </rPr>
      <t xml:space="preserve"> izveides izdevumi</t>
    </r>
  </si>
  <si>
    <t>24.tabula</t>
  </si>
  <si>
    <t xml:space="preserve">Valsts kases kontu atlikumi kredītiestādēs </t>
  </si>
  <si>
    <t>(2005.gada maijs)</t>
  </si>
  <si>
    <t>Kontu atlikumi pārskata perioda sākumā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</si>
  <si>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</si>
  <si>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</si>
  <si>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</si>
  <si>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</si>
  <si>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</si>
  <si>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</si>
  <si>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</si>
  <si>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''Parex Banka''</t>
  </si>
  <si>
    <t>A/s ''Parekss Banka''</t>
  </si>
  <si>
    <t>A/s ''Baltic Trust Bank''</t>
  </si>
  <si>
    <t>A/s ''Baltijas Tranzītu Banka''</t>
  </si>
  <si>
    <t>VA/s "Latvijas hipotēku un zemes banka"</t>
  </si>
  <si>
    <t>VA/s "Latvijas hipotēku banka"</t>
  </si>
  <si>
    <t>HVB Bank Latvia</t>
  </si>
  <si>
    <t>Nordea bank Finland Plc Latvijas filiāle</t>
  </si>
  <si>
    <t>1.2. Depozītu konti</t>
  </si>
  <si>
    <t>A/s ''Nord/LB Latvija''</t>
  </si>
  <si>
    <t>A/s "Latvijas Krājbanka"</t>
  </si>
  <si>
    <t>A/s "Aizkraukles banka"</t>
  </si>
  <si>
    <t>A/S "Hansabanka"</t>
  </si>
  <si>
    <t>2. Ārvalstīs (2.1.)</t>
  </si>
  <si>
    <t>2.1. Norēķinu konti</t>
  </si>
  <si>
    <t>Bank of America</t>
  </si>
  <si>
    <t>Valsts kases pārvaldnieks</t>
  </si>
  <si>
    <t>A.Veiss</t>
  </si>
  <si>
    <t>2005. gada 15.jūnijs</t>
  </si>
  <si>
    <t>25.tabula</t>
  </si>
  <si>
    <t>Pārskats par valsts budžeta aizdevumiem un atmaksām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</si>
  <si>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</si>
  <si>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</si>
  <si>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</si>
  <si>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</si>
  <si>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</si>
  <si>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</si>
  <si>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-studējošo un studiju kreditēšana </t>
  </si>
  <si>
    <t>2. Speciālajam budžetam</t>
  </si>
  <si>
    <t>3. Pašvaldībām</t>
  </si>
  <si>
    <t>3.1. Pašvaldību budžetiem</t>
  </si>
  <si>
    <t xml:space="preserve">      - Pašvaldību finanšu stabilizācija</t>
  </si>
  <si>
    <t>Kārķu pagasts</t>
  </si>
  <si>
    <t>Rendas pagasts</t>
  </si>
  <si>
    <t xml:space="preserve">         -Pārējie aizdevumi pašvaldībām</t>
  </si>
  <si>
    <t>Aglonas pagasts</t>
  </si>
  <si>
    <t>Ainažu pagasts</t>
  </si>
  <si>
    <t>Aronas pagasts</t>
  </si>
  <si>
    <t>Auces pilsēta</t>
  </si>
  <si>
    <t>Balvu pilsēta</t>
  </si>
  <si>
    <t>Balgales pagasts</t>
  </si>
  <si>
    <t>Bērzpils pagasts</t>
  </si>
  <si>
    <t>Bārtas pagasts</t>
  </si>
  <si>
    <t>Dricānu pagasts</t>
  </si>
  <si>
    <t>Ilzeskalna pagasts</t>
  </si>
  <si>
    <t>Engures pagasta padome</t>
  </si>
  <si>
    <t xml:space="preserve">Jaunjelgavas pilsēta </t>
  </si>
  <si>
    <t>Jaunpiebalgas pagasts</t>
  </si>
  <si>
    <t>Jaunpils pagasts</t>
  </si>
  <si>
    <t>Jaunsvirlaukas pagasts</t>
  </si>
  <si>
    <t>Jelgavas pilsēta</t>
  </si>
  <si>
    <t>Jēkabpils pilsēta</t>
  </si>
  <si>
    <t xml:space="preserve">Jūrmalas pilsēta </t>
  </si>
  <si>
    <t>Kalsnavas pagasts</t>
  </si>
  <si>
    <t>Kocēnu pagasts</t>
  </si>
  <si>
    <t>Krāslavas novads</t>
  </si>
  <si>
    <t>Kuldīgas pilsēta</t>
  </si>
  <si>
    <t>Laucienes pagasts</t>
  </si>
  <si>
    <t>Lazdukalna pagasts</t>
  </si>
  <si>
    <t>Lestenes pagasts</t>
  </si>
  <si>
    <t>Liezēres pagasts</t>
  </si>
  <si>
    <t>Limbažu pilsēta</t>
  </si>
  <si>
    <t>Lubānas pilsēta</t>
  </si>
  <si>
    <t>Lutriņu pagasts</t>
  </si>
  <si>
    <t>Līvānu novads</t>
  </si>
  <si>
    <t>Madonas pilsēta</t>
  </si>
  <si>
    <t>Mazsalacas pilsēta</t>
  </si>
  <si>
    <t>Mārupes pagasts</t>
  </si>
  <si>
    <t>Neretas pagasts</t>
  </si>
  <si>
    <t>Ogres novada dome</t>
  </si>
  <si>
    <t>Penkules pagasts</t>
  </si>
  <si>
    <t>Preiļu novads</t>
  </si>
  <si>
    <t>Pļaviņu pilsēta</t>
  </si>
  <si>
    <t>Pāles pagasts</t>
  </si>
  <si>
    <t>Rikavas pagasts</t>
  </si>
  <si>
    <t>Rēzeknes rajona padome</t>
  </si>
  <si>
    <t>Salacgrīvas pilsēta</t>
  </si>
  <si>
    <t>Skrīveru pagasts</t>
  </si>
  <si>
    <t>Sokolku pagasts</t>
  </si>
  <si>
    <t>Svariņu pagasts</t>
  </si>
  <si>
    <t>Talsu pilsēta</t>
  </si>
  <si>
    <t>Talsu rajons</t>
  </si>
  <si>
    <t>Tērvetes novads</t>
  </si>
  <si>
    <t>Pūres pagasts</t>
  </si>
  <si>
    <t>Salaspils novada dome</t>
  </si>
  <si>
    <t>Trikātas pagasta padome</t>
  </si>
  <si>
    <t>Straupes pagasts</t>
  </si>
  <si>
    <t>Rīgas pilsētas dome</t>
  </si>
  <si>
    <t>Riebiņu novads</t>
  </si>
  <si>
    <t>Vaidavas pagasts</t>
  </si>
  <si>
    <t>Valkas pilsēta</t>
  </si>
  <si>
    <t>Valmieras pilsēta</t>
  </si>
  <si>
    <t>Vangažu pilsēta</t>
  </si>
  <si>
    <t>Vircavas pagasts</t>
  </si>
  <si>
    <t>Viļānu pilsēta</t>
  </si>
  <si>
    <t>Višķu pagasts</t>
  </si>
  <si>
    <t>Vīksnas pagasts</t>
  </si>
  <si>
    <t>3.2. Pašvaldību uzņēmumiem</t>
  </si>
  <si>
    <t>" Auces komunālie pakalpojumi" SIA</t>
  </si>
  <si>
    <t>" Ūdeka"  pašvaldības SIA</t>
  </si>
  <si>
    <t>"Liepājas RAS" SIA</t>
  </si>
  <si>
    <t>4.Pārējie</t>
  </si>
  <si>
    <t>Valsts pamatbudžeta aizdevumu atmaksas</t>
  </si>
  <si>
    <t>1. No pamatbudžeta</t>
  </si>
  <si>
    <t>1.1. No studējošo un studiju kreditēšanas</t>
  </si>
  <si>
    <t xml:space="preserve">      - studējošo un studiju kreditēšanai                                         (atmaksa)</t>
  </si>
  <si>
    <t xml:space="preserve">                                                                                                            (dzēšana)</t>
  </si>
  <si>
    <t>1.2. No pārējiem</t>
  </si>
  <si>
    <t>Satiksmes  ministrija</t>
  </si>
  <si>
    <t xml:space="preserve">   -Ceļu projekti</t>
  </si>
  <si>
    <t>Valsts kases oficiālais mēneša pārskats</t>
  </si>
  <si>
    <t>Konsolidētā kopbudžeta izpilde</t>
  </si>
  <si>
    <t>(ieskaitot ziedojumus un dāvinājumus)</t>
  </si>
  <si>
    <t>(2005.gada janvāris- maijs )</t>
  </si>
  <si>
    <t>(tūkst.latu)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</si>
  <si>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</si>
  <si>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</si>
  <si>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</si>
  <si>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</si>
  <si>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</si>
  <si>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</si>
  <si>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</si>
  <si>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</si>
  <si>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</si>
  <si>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</si>
  <si>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</si>
  <si>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</si>
  <si>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</si>
  <si>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</si>
  <si>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</si>
  <si>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</si>
  <si>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</si>
  <si>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</si>
  <si>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</si>
  <si>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</si>
  <si>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</si>
  <si>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</si>
  <si>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</si>
  <si>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</si>
  <si>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</si>
  <si>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</si>
  <si>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</si>
  <si>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</si>
  <si>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</si>
  <si>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</si>
  <si>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</si>
  <si>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</si>
  <si>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</si>
  <si>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</si>
  <si>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 (bruto)</t>
  </si>
  <si>
    <t xml:space="preserve">      Norēķinu kontu atlikumu izmaiņas(neto)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</si>
  <si>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</si>
  <si>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</si>
  <si>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</si>
  <si>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</si>
  <si>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</si>
  <si>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</si>
  <si>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</si>
  <si>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</si>
  <si>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>Valsts kases pārvaldniece</t>
  </si>
  <si>
    <t>I.Krūmane</t>
  </si>
  <si>
    <t>Valsts kase/Pārskatu departaments</t>
  </si>
  <si>
    <t>2005.gada 15.jūnijs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</si>
  <si>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</si>
  <si>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</si>
  <si>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</si>
  <si>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(2005.gada janvāris-maijs)</t>
  </si>
  <si>
    <t>(latos)</t>
  </si>
  <si>
    <t>Likumā apstiprinātais gada plāns</t>
  </si>
  <si>
    <t>Izpilde no gada sākuma</t>
  </si>
  <si>
    <t>Izpilde  % pret gada plānu         (4/3)</t>
  </si>
  <si>
    <t xml:space="preserve">Pārskata mēneša izpilde </t>
  </si>
  <si>
    <t>A.1.</t>
  </si>
  <si>
    <t>Valsts budžeta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</si>
  <si>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</si>
  <si>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</si>
  <si>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</si>
  <si>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Iedzīvotāju ienākuma nodoklis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</si>
  <si>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</si>
  <si>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</si>
  <si>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</si>
  <si>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</si>
  <si>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Vieglo automobiļu un motociklu nodoklis</t>
  </si>
  <si>
    <t xml:space="preserve">               Muitas nodoklis</t>
  </si>
  <si>
    <t xml:space="preserve">               - Pārējie nodokļi</t>
  </si>
  <si>
    <t xml:space="preserve">               Azartspēļu nodoklis</t>
  </si>
  <si>
    <t xml:space="preserve">                Izložu nodoklis</t>
  </si>
  <si>
    <t xml:space="preserve">     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</si>
  <si>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</si>
  <si>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</si>
  <si>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</si>
  <si>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</si>
  <si>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</si>
  <si>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</si>
  <si>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</si>
  <si>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</si>
  <si>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Nenodokļu ieņēmumi</t>
  </si>
  <si>
    <t xml:space="preserve">       Maksas pakalpojumi un citi pašu ieņēmumi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</si>
  <si>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</si>
  <si>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</si>
  <si>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</si>
  <si>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</si>
  <si>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</si>
  <si>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</si>
  <si>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</si>
  <si>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</si>
  <si>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</si>
  <si>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</si>
  <si>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</si>
  <si>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</si>
  <si>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</si>
  <si>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</si>
  <si>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</si>
  <si>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</si>
  <si>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</si>
  <si>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</si>
  <si>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</si>
  <si>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ieņēmumi no valsts un pašvaldību īpašuma privatizācijas </t>
  </si>
  <si>
    <t xml:space="preserve">          aizņēmumi</t>
  </si>
  <si>
    <t xml:space="preserve">          valsts pamatbudžeta maksas pakalpojumu un citu pašu ieņēmumu naudas līdzekļu atlikumu izmaiņas palielinājums   (-) vai samazinājums (+)</t>
  </si>
  <si>
    <t xml:space="preserve">          valsts speciālā budžeta naudas līdzekļu atlikumu izmaiņas palielinājums (-) vai samazinājums (+)</t>
  </si>
  <si>
    <t xml:space="preserve">          valsts pamatbudžeta ārvalstu finanšu palīdzības naudas līdzekļu atlikumu izmaiņas palielinājums (-) vai samazinājums (+)</t>
  </si>
  <si>
    <t xml:space="preserve">          no valsts pensiju speciālajam budžetam nodoto kapitāla daļu pārdošanas iegūto līdzekļu  palielinājums (-) vai samazinājums (+)</t>
  </si>
  <si>
    <t xml:space="preserve">  Valsts pamatbudžeta izdevumi (bruto)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</si>
  <si>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</si>
  <si>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</si>
  <si>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</si>
  <si>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</si>
  <si>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</si>
  <si>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</si>
  <si>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</si>
  <si>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</si>
  <si>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</si>
  <si>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</si>
  <si>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</si>
  <si>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</si>
  <si>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</si>
  <si>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</si>
  <si>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</si>
  <si>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</si>
  <si>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</si>
  <si>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</si>
  <si>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</si>
  <si>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</si>
  <si>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B.4.)</t>
  </si>
  <si>
    <t xml:space="preserve">          valsts pamatbudžeta maksas pakalpojumu un citu pašu ieņēmumu naudas līdzekļu atlikumu izmaiņas    palielinājums (-) vai samazinājums (+)</t>
  </si>
  <si>
    <t xml:space="preserve">  Valsts speciālā budžeta izdevumi (bruto)</t>
  </si>
  <si>
    <t xml:space="preserve">  C.2.</t>
  </si>
  <si>
    <t>Valsts speciālā budžeta izdevumi (neto)</t>
  </si>
  <si>
    <t xml:space="preserve">     Valsts speciālā budžeta uzturēšanas izdevumi (bruto)</t>
  </si>
  <si>
    <t>C.2.1.</t>
  </si>
  <si>
    <t xml:space="preserve"> Valsts speciālā budžeta uzturēšanas izdevumi (neto)</t>
  </si>
  <si>
    <t xml:space="preserve">     Valsts speciālā budžeta kapitālie izdevumi (bruto)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</si>
  <si>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</si>
  <si>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</si>
  <si>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</si>
  <si>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</si>
  <si>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</si>
  <si>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</t>
  </si>
  <si>
    <t>Valsts speciālā budžeta finansiālais deficīts (-), pārpalikums (+)</t>
  </si>
  <si>
    <t>C.5.</t>
  </si>
  <si>
    <t>Valsts speciālā budžeta fiskālais deficīts (-), pārpalikums (+)</t>
  </si>
  <si>
    <t xml:space="preserve">Valsts kases pārvaldniece                                       </t>
  </si>
  <si>
    <t>Valsts kase / Pārskatu departaments</t>
  </si>
  <si>
    <t>2.tabula</t>
  </si>
  <si>
    <t xml:space="preserve">Valsts pamatbudžeta ieņēmumi </t>
  </si>
  <si>
    <t>(2005.gada janvāris-maijs)</t>
  </si>
  <si>
    <t>Klasifikācijas kods</t>
  </si>
  <si>
    <t xml:space="preserve">Rādītāji </t>
  </si>
  <si>
    <t>Izpilde % pret gada plānu            (4/3)</t>
  </si>
  <si>
    <t xml:space="preserve">Pārskata mēneša  izpilde 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</si>
  <si>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</si>
  <si>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</si>
  <si>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</si>
  <si>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</si>
  <si>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</si>
  <si>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</si>
  <si>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</si>
  <si>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</si>
  <si>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</si>
  <si>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</si>
  <si>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5.2.0.0., 5.3.0.0, 5.6.0.0.</t>
  </si>
  <si>
    <t xml:space="preserve">   Akcīzes nodoklis</t>
  </si>
  <si>
    <t>5.4.3.0</t>
  </si>
  <si>
    <t>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</si>
  <si>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</si>
  <si>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</si>
  <si>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</si>
  <si>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</si>
  <si>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</si>
  <si>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</si>
  <si>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</si>
  <si>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</si>
  <si>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</si>
  <si>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1.2.Citiem budžetiem sadalāmie nodokļi </t>
  </si>
  <si>
    <t>4.0.0.0.</t>
  </si>
  <si>
    <t>1.3. Nenodokļu ieņēmumi</t>
  </si>
  <si>
    <t>8.2.0.0.</t>
  </si>
  <si>
    <t xml:space="preserve">   Latvijas Bankas maksājums</t>
  </si>
  <si>
    <t>8.3.0.0.</t>
  </si>
  <si>
    <t>Dividendes (maksājumi par valsts(pašvaldību) kapitāla izmantošanu</t>
  </si>
  <si>
    <t xml:space="preserve">    t.sk. Valsts a/s "Latvijas meži"maksājums.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</si>
  <si>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</si>
  <si>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</si>
  <si>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</si>
  <si>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</si>
  <si>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9.1.0.0.</t>
  </si>
  <si>
    <t xml:space="preserve">   Valsts nodevas un maksājumi par sniegto nodrošinājumu un juridiskajiem un citiem pakalpojumiem</t>
  </si>
  <si>
    <t>9.2.0.0.</t>
  </si>
  <si>
    <t xml:space="preserve">  Valsts nodevas un maksājumi par speciālu atļauju(licenču) izsniegšanu un profesionālās kvalifikācijas atbilstības dokumentu reģistrāciju</t>
  </si>
  <si>
    <t>9.2.1.8.</t>
  </si>
  <si>
    <t xml:space="preserve"> t.k. preču un pakalpojumu loterejas organizēšanas nodeva</t>
  </si>
  <si>
    <t>9.3.0.0.</t>
  </si>
  <si>
    <r>
      <t xml:space="preserve"> </t>
    </r>
    <r>
      <rPr>
        <sz val="10"/>
        <rFont val="Times New Roman"/>
        <family val="1"/>
      </rPr>
      <t xml:space="preserve">Speciāliem mērķiem paredzētās valsts nodeva </t>
    </r>
  </si>
  <si>
    <t>9.3.1.0.</t>
  </si>
  <si>
    <r>
      <t xml:space="preserve">             </t>
    </r>
    <r>
      <rPr>
        <i/>
        <sz val="9"/>
        <rFont val="Times New Roman"/>
        <family val="1"/>
      </rPr>
      <t>Transportlīdekļu ikgadējā nodeva</t>
    </r>
  </si>
  <si>
    <t>9.3.4.0.</t>
  </si>
  <si>
    <r>
      <t xml:space="preserve">             I</t>
    </r>
    <r>
      <rPr>
        <i/>
        <sz val="9"/>
        <rFont val="Times New Roman"/>
        <family val="1"/>
      </rPr>
      <t>zložu un azartspēļu valsts nodeva</t>
    </r>
  </si>
  <si>
    <t>9.3.5.0.</t>
  </si>
  <si>
    <r>
      <t xml:space="preserve">             </t>
    </r>
    <r>
      <rPr>
        <i/>
        <sz val="9"/>
        <rFont val="Times New Roman"/>
        <family val="1"/>
      </rPr>
      <t>Uzņēmējdarbības riska valsts nodeva</t>
    </r>
  </si>
  <si>
    <t>9.3.6.0.</t>
  </si>
  <si>
    <t xml:space="preserve">             Cukura ražošanas nodeva</t>
  </si>
  <si>
    <t>9.3.9.0.</t>
  </si>
  <si>
    <t xml:space="preserve">             Pārējās speciālās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</si>
  <si>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</si>
  <si>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</si>
  <si>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</si>
  <si>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</si>
  <si>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</si>
  <si>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    Valsts nodeva par azartspēļu iekārtu marķēšanu</t>
  </si>
  <si>
    <t>9.9.4.0.</t>
  </si>
  <si>
    <t xml:space="preserve">          Valsts nodeva par muitas pakalpojumiem</t>
  </si>
  <si>
    <t>9.9.5.0.</t>
  </si>
  <si>
    <t xml:space="preserve">         Nodeva par personas datu apstrādes sistēmas reģistrēšanu</t>
  </si>
  <si>
    <t>9.9.9.0.</t>
  </si>
  <si>
    <t xml:space="preserve">        Citas pārējās nodevas</t>
  </si>
  <si>
    <t>10.0.0.0.</t>
  </si>
  <si>
    <t xml:space="preserve">   Sodi un sankcijas</t>
  </si>
  <si>
    <t>12.0.0.0.,13.0.0.0.,   19.3.0.0.</t>
  </si>
  <si>
    <t xml:space="preserve">   Pārējie nenodokļu ieņēmumi</t>
  </si>
  <si>
    <t>t.sk.     Ieņēmumi no Ārlietu ministrijai piederošās     ēkas Raiņa bulvārī 9 pārdošanas</t>
  </si>
  <si>
    <t>12.1.0.7.</t>
  </si>
  <si>
    <t xml:space="preserve">           Ieņēmumi no UMTS licences</t>
  </si>
  <si>
    <t>19.3.0.0.</t>
  </si>
  <si>
    <t xml:space="preserve">      Eiropas kopienas vienreizējias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</si>
  <si>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</si>
  <si>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</si>
  <si>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</si>
  <si>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</si>
  <si>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</si>
  <si>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</si>
  <si>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</si>
  <si>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</si>
  <si>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 xml:space="preserve">Valsts kases pārvaldniece                </t>
  </si>
  <si>
    <t>Valsts kase /Pārskatu departaments</t>
  </si>
  <si>
    <r>
      <t xml:space="preserve">                  Ī</t>
    </r>
    <r>
      <rPr>
        <i/>
        <sz val="10"/>
        <rFont val="Times New Roman"/>
        <family val="1"/>
      </rPr>
      <t>pašuma nodokļi</t>
    </r>
  </si>
  <si>
    <t>3.tabula</t>
  </si>
  <si>
    <t xml:space="preserve">                                                      Valsts kases oficiālais mēneša pārskats</t>
  </si>
  <si>
    <t>Valsts pamatbudžetā iemaksājamās valsts nodevas un citi maksājumi no valsts institūciju sniegtajiem pakalpojumiem un veiktās darbības</t>
  </si>
  <si>
    <t>(2005.gada janvāris - maijs)</t>
  </si>
  <si>
    <t>Klasifi- kācijas kods</t>
  </si>
  <si>
    <t>Izpilde % pret gada plānu          (4/3)</t>
  </si>
  <si>
    <t>Ieņēmumi valsts pamatbudžetā – kopā</t>
  </si>
  <si>
    <t>Ārlietu ministrija – kopā</t>
  </si>
  <si>
    <t>9.1.9.1.</t>
  </si>
  <si>
    <t>Nodeva par konsulāro amatpersonu sniegtajiem pakalpojumiem</t>
  </si>
  <si>
    <t>9.2.4.0.</t>
  </si>
  <si>
    <t>Nodeva par speciālu atļauju (licenču) izsniegšanu stratēģiskas nozīmes preču darījumiem</t>
  </si>
  <si>
    <t>Finanšu ministrija – kopā</t>
  </si>
  <si>
    <t>Preču vai pakalpojumu loterijas organizēšanas nodeva</t>
  </si>
  <si>
    <t>9.1.6.0</t>
  </si>
  <si>
    <t>Nodeva par valsts proves uzraudzības īstenošanu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</si>
  <si>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</si>
  <si>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</si>
  <si>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</si>
  <si>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–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</si>
  <si>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</si>
  <si>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</si>
  <si>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</si>
  <si>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</si>
  <si>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</si>
  <si>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dokumentu izsniegšanu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</si>
  <si>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</si>
  <si>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</si>
  <si>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</si>
  <si>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</si>
  <si>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</si>
  <si>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</si>
  <si>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</si>
  <si>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</si>
  <si>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</si>
  <si>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</si>
  <si>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>Izglītības un zinātnes ministrija – kopā</t>
  </si>
  <si>
    <t>9.2.3.0.</t>
  </si>
  <si>
    <t>Nodeva par valsts valodas prasmes atestāciju profesionālo un amata pienākumu veikšanai</t>
  </si>
  <si>
    <t>Zemkopības ministrija – kopā</t>
  </si>
  <si>
    <t>9.2.1.6.</t>
  </si>
  <si>
    <t>Nodeva par dokumentu izsniegšanu, kas attiecas uz medību saimniecības izmantošanu un medību trofeju izvešanu no Latvijas</t>
  </si>
  <si>
    <t>10.1.0.8.</t>
  </si>
  <si>
    <t>Naudas sodi par meža resursiem nodarītajiem kaitējumiem</t>
  </si>
  <si>
    <t>10.1.1.7.</t>
  </si>
  <si>
    <t xml:space="preserve">Naudas sodi par zivju resursiem nodarītajiem zaudējumiem </t>
  </si>
  <si>
    <t>12.0.8.7.</t>
  </si>
  <si>
    <t>Ieņēmumi no konfiscēto zvejas rīku, zvejas līdzekļu un zivju realizācijas</t>
  </si>
  <si>
    <t>12.1.1.9.</t>
  </si>
  <si>
    <t>Kompensācija par zivju resursiem nodarītajiem zaudējumiem</t>
  </si>
  <si>
    <t>12.1.1.8.</t>
  </si>
  <si>
    <t>Maksājums par ūdenstilpju un zvejas tiesību nomu un zvejas tiesību izmantošanu</t>
  </si>
  <si>
    <t>19.4.0.0.</t>
  </si>
  <si>
    <t>Ieņēmumi no Eiropas Lauksaimniecības virzības un garantiju fonda Garantiju daļas</t>
  </si>
  <si>
    <t>12.5.2.0.</t>
  </si>
  <si>
    <t>Ieņēmumi no SAPARD programmas par avansēto Eiropas Savienības finansējuma daļu</t>
  </si>
  <si>
    <t>Satiksmes ministrija – kopā</t>
  </si>
  <si>
    <t>12.1.1.4.</t>
  </si>
  <si>
    <t>Atskaitījumi no ostu maksām</t>
  </si>
  <si>
    <t>12.1.0.2.</t>
  </si>
  <si>
    <t>Iemaksas no Dzelzceļa infrastruktūras fonda</t>
  </si>
  <si>
    <t>12.1.1.6.</t>
  </si>
  <si>
    <t>Ieņēmumi no Civilās aviācijas administrācijas</t>
  </si>
  <si>
    <t>Labklājības ministrija – kopā</t>
  </si>
  <si>
    <t>9.1.8.4.</t>
  </si>
  <si>
    <t>Valsts nodeva par darba atļaujas pieprasīšanai nepieciešamo dokumentu izskatīšanu</t>
  </si>
  <si>
    <t>Tieslietu ministrija – kopā</t>
  </si>
  <si>
    <t>9.1.1.1.</t>
  </si>
  <si>
    <t>Kancelejas nodeva tiesu iestādēs</t>
  </si>
  <si>
    <t>9.1.1.2.</t>
  </si>
  <si>
    <t>Nodeva par darbības veikšanu tiesu iestādēs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</si>
  <si>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</si>
  <si>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</si>
  <si>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</si>
  <si>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</si>
  <si>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</si>
  <si>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</si>
  <si>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</si>
  <si>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</si>
  <si>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</si>
  <si>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</si>
  <si>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</si>
  <si>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</si>
  <si>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</si>
  <si>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</si>
  <si>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</si>
  <si>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</si>
  <si>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</si>
  <si>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</si>
  <si>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</si>
  <si>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</si>
  <si>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– kopā</t>
  </si>
  <si>
    <t>9.1.3.3.</t>
  </si>
  <si>
    <t>Nodeva par filmu producētāja (ražotāja) un izplatītāja, filmu izplatīšanas vietas un filmas reģistrāciju</t>
  </si>
  <si>
    <t xml:space="preserve">Radio un televīzija – kopā </t>
  </si>
  <si>
    <t>9.2.1.3.</t>
  </si>
  <si>
    <t>Nodeva par speciālu atļauju (licenci) darbībai elektronisko sabiedrības saziņas līdzekļu jomā</t>
  </si>
  <si>
    <t>Reģionālās attīstības un pašvaldību lietu ministrija – kopā</t>
  </si>
  <si>
    <t>12.1.1.5.</t>
  </si>
  <si>
    <t>Ieņēmumi no dzīvojamo māju privatizācijas</t>
  </si>
  <si>
    <t xml:space="preserve">Valsts kases pārvaldniece                                                                         </t>
  </si>
  <si>
    <t>4.tabula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</si>
  <si>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</si>
  <si>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</si>
  <si>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kopā ar ārvalstu  finanšu palīdzību</t>
  </si>
  <si>
    <t xml:space="preserve"> (2005.gada janvāris - maijs)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</si>
  <si>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</si>
  <si>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</si>
  <si>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</si>
  <si>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</si>
  <si>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</si>
  <si>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</si>
  <si>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</si>
  <si>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</si>
  <si>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</si>
  <si>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 xml:space="preserve">   Izdevumi - kopā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</si>
  <si>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</si>
  <si>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</si>
  <si>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</si>
  <si>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</si>
  <si>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</si>
  <si>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- speciālam budžetiem</t>
  </si>
  <si>
    <t xml:space="preserve">    no tiem - pašvaldību budžetiem</t>
  </si>
  <si>
    <t xml:space="preserve">    tai skaitā dotācijas iestādēm, organizācijām un komersantiem</t>
  </si>
  <si>
    <t xml:space="preserve">    tai skaitā dotācijas iedzīvotājiem</t>
  </si>
  <si>
    <t xml:space="preserve">    tai skaitā biedru naudas,dalības maksas</t>
  </si>
  <si>
    <t>Izdevumi kapitālieguldījumiem</t>
  </si>
  <si>
    <t xml:space="preserve">   kapitālie izdevumi</t>
  </si>
  <si>
    <t xml:space="preserve">   investīcijas</t>
  </si>
  <si>
    <t xml:space="preserve">Tīrie aizdevumi </t>
  </si>
  <si>
    <t>Fiskālā bilance</t>
  </si>
  <si>
    <r>
      <t xml:space="preserve">Finansēšana </t>
    </r>
    <r>
      <rPr>
        <sz val="10"/>
        <rFont val="Times New Roman"/>
        <family val="1"/>
      </rPr>
      <t xml:space="preserve">: </t>
    </r>
  </si>
  <si>
    <t xml:space="preserve"> Aizņēmumi 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</si>
  <si>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</si>
  <si>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</si>
  <si>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</si>
  <si>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-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</si>
  <si>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</si>
  <si>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</si>
  <si>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</si>
  <si>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</si>
  <si>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</si>
  <si>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Izdevumi - kopā </t>
  </si>
  <si>
    <t>03.  Ministru Kabinets</t>
  </si>
  <si>
    <t>Uzturēšanas izdevumi</t>
  </si>
  <si>
    <t xml:space="preserve">   tai skaitā atalgojumi</t>
  </si>
  <si>
    <t>10.  Aizsardzības ministrija</t>
  </si>
  <si>
    <t xml:space="preserve">  Subsīdijas un dotācijas </t>
  </si>
  <si>
    <t xml:space="preserve">    no tiem - speciālam budžetam</t>
  </si>
  <si>
    <t>11.  Ārlietu ministrija</t>
  </si>
  <si>
    <t xml:space="preserve"> Ārvalstu finanšu palīdzība </t>
  </si>
  <si>
    <t>12.  Ekonomikas ministrija</t>
  </si>
  <si>
    <t xml:space="preserve">    kapitālie izdevumi</t>
  </si>
  <si>
    <t>13.  Finanšu ministrija</t>
  </si>
  <si>
    <t xml:space="preserve"> Maksājumi par aizņēmumiem un kredītiem</t>
  </si>
  <si>
    <t xml:space="preserve">    no tiem -  dotācija pašvaldību budžetiem</t>
  </si>
  <si>
    <t>Tīrie aizdevumi</t>
  </si>
  <si>
    <t>14.  Iekšlietu ministrija</t>
  </si>
  <si>
    <t>15.  Izglītības un zinātnes ministrija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</si>
  <si>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</si>
  <si>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</si>
  <si>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</si>
  <si>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</si>
  <si>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</si>
  <si>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</si>
  <si>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</si>
  <si>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</si>
  <si>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</si>
  <si>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</si>
  <si>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</si>
  <si>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</si>
  <si>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</si>
  <si>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</si>
  <si>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</si>
  <si>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</si>
  <si>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</si>
  <si>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>36.  Bērnu un ģimenes lietu ministrija</t>
  </si>
  <si>
    <t>37.  Centrālā zemes komisija</t>
  </si>
  <si>
    <t xml:space="preserve">
45. Īpašu uzdevumu ministra sabiedrības integrācijas lietās sekretariāts</t>
  </si>
  <si>
    <t>Ārvalstu finanšu palīdzība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</si>
  <si>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</si>
  <si>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</si>
  <si>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</si>
  <si>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</si>
  <si>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</si>
  <si>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</si>
  <si>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</si>
  <si>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 xml:space="preserve">Valsts kases pārvaldniece                                         </t>
  </si>
  <si>
    <t>5.tabula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</si>
  <si>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</si>
  <si>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</si>
  <si>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</t>
  </si>
  <si>
    <t xml:space="preserve">    (2005.gada janvāris-maijs)</t>
  </si>
  <si>
    <t>Klasifikā-cijas kods</t>
  </si>
  <si>
    <t>Izpilde % pret gada plānu      (5/3)</t>
  </si>
  <si>
    <t>Izpilde % pret finansē-šanas plānu pārskata periodam       (5/4)</t>
  </si>
  <si>
    <t xml:space="preserve">          1. Ieņēmumi - kopā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</si>
  <si>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</si>
  <si>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</si>
  <si>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</si>
  <si>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</si>
  <si>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</si>
  <si>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>2.1. Uzturēšanas izdevumi 
      (2.1.1.+2.1.2.+2.1.3.)</t>
  </si>
  <si>
    <t>2.1.1. Kārtējie izdevumi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</si>
  <si>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</si>
  <si>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</si>
  <si>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</si>
  <si>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</si>
  <si>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1300, 1600,1900</t>
  </si>
  <si>
    <t xml:space="preserve">        pārēji kārtējie izdevumi</t>
  </si>
  <si>
    <t xml:space="preserve">        aizņēmumu atmaksa pamatbudžetā</t>
  </si>
  <si>
    <t>2.1.2. Maksājumi par aizņēmumiem un kredītiem</t>
  </si>
  <si>
    <t xml:space="preserve">      Kredītu procentu samaksa</t>
  </si>
  <si>
    <t xml:space="preserve">       Procentu samaksa ārvalstu institūcijām</t>
  </si>
  <si>
    <t>2.1.3. Subsīdijas un dotācijas</t>
  </si>
  <si>
    <t>Subsīdijas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</si>
  <si>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</si>
  <si>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</si>
  <si>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</si>
  <si>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               pārējiem pārvadātājiem</t>
  </si>
  <si>
    <t>Dotācijas pašvaldību budžetiem</t>
  </si>
  <si>
    <t>Dotācijas iestādēm, organizācijām un komersantiem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</si>
  <si>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</si>
  <si>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</si>
  <si>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</si>
  <si>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</si>
  <si>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</si>
  <si>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</si>
  <si>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Biedru naudas un dalības maksa</t>
  </si>
  <si>
    <t>Valsts budžeta transfreti uzturēšanas izdevumiem</t>
  </si>
  <si>
    <t>tai skaitā valsts budžeta transferti uzturēšanas izdevumiem no valsts pamatbudžeta uz valsts speciālo budžetu</t>
  </si>
  <si>
    <t>Pārējās subsīdijas un dotācijas</t>
  </si>
  <si>
    <t xml:space="preserve">  tai skaitā izdevumi no ES  pirmsstrukturālā fonda palīdzības programmas SAPARD līdzekļiem</t>
  </si>
  <si>
    <t xml:space="preserve">   tai skaitā skaitā atmaksa valsts pamatbudžetā no otrā līmeņa starpniekinstitūcijas par Eiropas Savienības politiku instrumentu līdzfinansēto projektu un (vai) pasākumu īstenošanā veiktajām subsīdijām un dotācijām</t>
  </si>
  <si>
    <t>2.2. Izdevumi kapitālieguldījumiem</t>
  </si>
  <si>
    <t>4000,6000</t>
  </si>
  <si>
    <t xml:space="preserve">Kapitālie izdevumi </t>
  </si>
  <si>
    <t xml:space="preserve">Investīcijas </t>
  </si>
  <si>
    <t xml:space="preserve">     tai skaitā valsts budžeta transferti investīcijām no valsts pamatbudžeta uz pašvaldību pamatbudžetu</t>
  </si>
  <si>
    <t>3. Valsts budžeta aizdevumi un atmaksas (3.1.-3.2.)</t>
  </si>
  <si>
    <t>3.1.Valsts budžeta aizdevumi</t>
  </si>
  <si>
    <t>3.2.Valsts budžeta aizdevumu atmaksas</t>
  </si>
  <si>
    <t>Fiskālā bilance (1.-2.-3)</t>
  </si>
  <si>
    <t>Finansēšana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</si>
  <si>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</si>
  <si>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</si>
  <si>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</si>
  <si>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 xml:space="preserve">Valsts kases pārvaldniece                                                              </t>
  </si>
  <si>
    <r>
      <t xml:space="preserve">        </t>
    </r>
    <r>
      <rPr>
        <i/>
        <sz val="10"/>
        <rFont val="Times New Roman"/>
        <family val="1"/>
      </rPr>
      <t>no tiem: pašvaldībām</t>
    </r>
  </si>
  <si>
    <t>6.tabula</t>
  </si>
  <si>
    <t>Valsts pamatbudžeta izdevumi un tīrie aizdevumi atbilstoši funkcionālajām kategorijām</t>
  </si>
  <si>
    <t>( latos)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</si>
  <si>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</si>
  <si>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</si>
  <si>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</si>
  <si>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</si>
  <si>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</si>
  <si>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</si>
  <si>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</si>
  <si>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</si>
  <si>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</si>
  <si>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</si>
  <si>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</si>
  <si>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</si>
  <si>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</si>
  <si>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Vides aizsardzība,radiācijas drošība un bīstamo atkritumu apsaimnniekošana, dzīvokļu un komunālā saimniecība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</si>
  <si>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</si>
  <si>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</si>
  <si>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</si>
  <si>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</si>
  <si>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</si>
  <si>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</si>
  <si>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</si>
  <si>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Ieguves rūpniecība, rūpniecība, celtniecība, derīgie izrakteņi (izņemot kurināmo)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</si>
  <si>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</si>
  <si>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</si>
  <si>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</si>
  <si>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</si>
  <si>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</si>
  <si>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</si>
  <si>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</si>
  <si>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Valsts kases pārvaldniece                                     </t>
  </si>
  <si>
    <t>7.tabula</t>
  </si>
  <si>
    <t xml:space="preserve"> Valsts kases oficiālais mēneša pārskats</t>
  </si>
  <si>
    <t>Valsts speciālā budžeta ieņēmumi un izdevumi</t>
  </si>
  <si>
    <t xml:space="preserve"> (latos)</t>
  </si>
  <si>
    <t>Izpilde % pret gada plānu 
   (5/3)</t>
  </si>
  <si>
    <t>Izpilde % pret finansē-šanas plānu pārskata periodam           (5/4)</t>
  </si>
  <si>
    <t>Finansē- šanas plāns mēnesim</t>
  </si>
  <si>
    <t>Ieņēmumi – kopā</t>
  </si>
  <si>
    <t xml:space="preserve">  Īpašiem mērķiem iezīmēti ieņēmumi *</t>
  </si>
  <si>
    <t xml:space="preserve">  Maksas pakalpojumi un citi pašu ieņēmumi</t>
  </si>
  <si>
    <t xml:space="preserve">Izdevumi – kopā </t>
  </si>
  <si>
    <t xml:space="preserve">  Uzturēšanas izdevumi</t>
  </si>
  <si>
    <t xml:space="preserve">   Kārtējie izdevumi</t>
  </si>
  <si>
    <t xml:space="preserve">       tai skaitā atalgojumi</t>
  </si>
  <si>
    <t>tai skaitā aizņēmumu atmaksa pamatbudžetā</t>
  </si>
  <si>
    <t xml:space="preserve">   Maksājumi par aizņēmumiem un kredītiem</t>
  </si>
  <si>
    <t xml:space="preserve">   Subsīdijas un dotācijas *</t>
  </si>
  <si>
    <t>tai skaitā dotācijas iestādēm, organizācijām un komersantiem</t>
  </si>
  <si>
    <t>tai skaitā dotācijas iedzīvotājiem</t>
  </si>
  <si>
    <t>4000-7000</t>
  </si>
  <si>
    <t xml:space="preserve">  Izdevumi kapitālieguldījumiem</t>
  </si>
  <si>
    <t>4000, 6000</t>
  </si>
  <si>
    <t>kapitālie izdevumi</t>
  </si>
  <si>
    <t>investīcijas</t>
  </si>
  <si>
    <t>Valsts speciālā budžeta naudas līdzekļu atlikumu izmaiņas palielinājums (-) vai samazinājums (+)</t>
  </si>
  <si>
    <t>No valsts pensiju speciālajam budžetam nodoto kapitāla daļu pārdošanas iegūto līdzekļu palielinājums (-) vai samazinājums (+)</t>
  </si>
  <si>
    <t>18. Labklājības ministrija</t>
  </si>
  <si>
    <t>Īpašiem mērķiem iezīmēti ieņēmumi *</t>
  </si>
  <si>
    <t>Maksas pakalpojumi un citi pašu ieņēmumi</t>
  </si>
  <si>
    <t>Izdevumi – kopā</t>
  </si>
  <si>
    <t xml:space="preserve">    Kārtējie izdevumi</t>
  </si>
  <si>
    <t xml:space="preserve">        tajā skaitā atalgojumi</t>
  </si>
  <si>
    <t>tai skaitā aizņēmuma atmaksa pamatbudžetā</t>
  </si>
  <si>
    <t xml:space="preserve">       kapitālie izdevumi</t>
  </si>
  <si>
    <t xml:space="preserve">       investīcijas</t>
  </si>
  <si>
    <t>Sociālā apdrošināšana</t>
  </si>
  <si>
    <t>Īpašā (likumos un Ministru kabineta noteikumos noteiktajā) kārtībā noteiktie speciālā budžeta un iestāžu ieņēmumi **</t>
  </si>
  <si>
    <t>Sociālās apdrošināšanas iemaksas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</si>
  <si>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</si>
  <si>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</si>
  <si>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</si>
  <si>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</si>
  <si>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</si>
  <si>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</si>
  <si>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</si>
  <si>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</si>
  <si>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</si>
  <si>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</si>
  <si>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</si>
  <si>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-Valsts pensiju speciālais budžets WE09-55</t>
  </si>
  <si>
    <t xml:space="preserve">       -Invaliditātes,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</si>
  <si>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</si>
  <si>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</si>
  <si>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</si>
  <si>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 xml:space="preserve">    Ēdoles pagasts</t>
  </si>
  <si>
    <t xml:space="preserve">   Kalncempju pagasts</t>
  </si>
  <si>
    <t xml:space="preserve">   Kārķu pagasts</t>
  </si>
  <si>
    <t xml:space="preserve">   Maļinovas pagasts</t>
  </si>
  <si>
    <t xml:space="preserve">   Ozolnieku novads</t>
  </si>
  <si>
    <t xml:space="preserve">    Naujienes pagasts</t>
  </si>
  <si>
    <t xml:space="preserve">    Salas pagasts (Jēkabpils raj.)</t>
  </si>
  <si>
    <t xml:space="preserve">Sedas pilsētas </t>
  </si>
  <si>
    <t>Slampes pagasts</t>
  </si>
  <si>
    <t>Staiceles pagasts</t>
  </si>
  <si>
    <t>Strādu pagasts</t>
  </si>
  <si>
    <t>Tumes pagasts</t>
  </si>
  <si>
    <t>Ugales pagasts</t>
  </si>
  <si>
    <t>Valdemārpils pilsēta</t>
  </si>
  <si>
    <t>Vērēmu pagasts</t>
  </si>
  <si>
    <t xml:space="preserve">     - EV41 Cieto sadzīves atkritumu projekts (Rīga, Getliņi) (Pasaules Banka)</t>
  </si>
  <si>
    <t xml:space="preserve">     -VAS "Latvijas gāze" debitoru parādu atmaksa</t>
  </si>
  <si>
    <t xml:space="preserve">     -Enerģētikas projekts pašvaldībām ( Dānijas bezprocentu aizdevums) </t>
  </si>
  <si>
    <t xml:space="preserve">  Bauskas pilsētas dome</t>
  </si>
  <si>
    <t xml:space="preserve">  Gulbenes pilsētas dome</t>
  </si>
  <si>
    <t xml:space="preserve">  Kokneses pagasta padome</t>
  </si>
  <si>
    <t xml:space="preserve">  Kuldīgas pilsētas dome</t>
  </si>
  <si>
    <t xml:space="preserve">  Ogres novada dome</t>
  </si>
  <si>
    <t xml:space="preserve">  Rūjienas pilsētas dome</t>
  </si>
  <si>
    <t xml:space="preserve">  Saldus pilsētas dome</t>
  </si>
  <si>
    <t xml:space="preserve">  Valkas pilsētas doem</t>
  </si>
  <si>
    <t xml:space="preserve">  Valmieras pilsētas dome</t>
  </si>
  <si>
    <t xml:space="preserve">     - Komunālās saimniecības projekts Līgatnei (Dānijas Unibanka)</t>
  </si>
  <si>
    <t xml:space="preserve">     - Siltumapgādes sistēmas rekonstrukcijas programma (ENh03)</t>
  </si>
  <si>
    <t>Bauskas pilsēta</t>
  </si>
  <si>
    <t>Ilūkstes novada dome</t>
  </si>
  <si>
    <t>Iecavas novada dome</t>
  </si>
  <si>
    <t>Ilūkstes novads</t>
  </si>
  <si>
    <t>Dvietes pagasts</t>
  </si>
  <si>
    <t>Ezeres pagasts</t>
  </si>
  <si>
    <t>Jumpravas pagasts</t>
  </si>
  <si>
    <t>Kalupes pagasts</t>
  </si>
  <si>
    <t>Litenes pagasts</t>
  </si>
  <si>
    <t>Līgatnes pilsētas dome</t>
  </si>
  <si>
    <t>Nīcas pagasta padome</t>
  </si>
  <si>
    <t>Olaines pagasts</t>
  </si>
  <si>
    <t>Ozolnieku novads</t>
  </si>
  <si>
    <t>Pūzes pagasts</t>
  </si>
  <si>
    <t>Rundāles pagasts</t>
  </si>
  <si>
    <t>Rūjienas pilsēta</t>
  </si>
  <si>
    <t>Suntažu pagasts</t>
  </si>
  <si>
    <t>Taurupes pagasts</t>
  </si>
  <si>
    <t>Usmas pagasts</t>
  </si>
  <si>
    <t>Valles pagasts</t>
  </si>
  <si>
    <t>Valkas pilsētas dome</t>
  </si>
  <si>
    <t>Vecumnieku pagasts</t>
  </si>
  <si>
    <t>Veselavas pagasts</t>
  </si>
  <si>
    <t>Vidrižu pagasta padome</t>
  </si>
  <si>
    <t>Vērgales pagasts</t>
  </si>
  <si>
    <t xml:space="preserve">    - Enerģētikas projekts Talsu pilsētas domei (NUTEK)</t>
  </si>
  <si>
    <t xml:space="preserve">    - Enerģētikas projekts Liepas pagastam (NUTEK)</t>
  </si>
  <si>
    <t xml:space="preserve">    - Pašvaldību un vides infrastruktūras projekts (EIB)</t>
  </si>
  <si>
    <t xml:space="preserve">     - Pārējās pašvaldību aizdevumu atmaksas</t>
  </si>
  <si>
    <t xml:space="preserve">   Ādažu pagasts</t>
  </si>
  <si>
    <t>Ainažu pilsēta</t>
  </si>
  <si>
    <t>Aiviekstes pagasts</t>
  </si>
  <si>
    <t>Aizkraukles rajons</t>
  </si>
  <si>
    <t>Allažu pagasts</t>
  </si>
  <si>
    <t>Alojas pilsēta</t>
  </si>
  <si>
    <t>Alsungas pagasts</t>
  </si>
  <si>
    <t>Alūksnes pilsēta</t>
  </si>
  <si>
    <t>Amatas novads</t>
  </si>
  <si>
    <t>Ambeļu pagasts</t>
  </si>
  <si>
    <t>Ances pagasts</t>
  </si>
  <si>
    <t>Andrupenes pagasts</t>
  </si>
  <si>
    <t>Annas pagasts</t>
  </si>
  <si>
    <t>Annenieku pagasts</t>
  </si>
  <si>
    <t>Apes pilsēta</t>
  </si>
  <si>
    <t>Asares pagasts</t>
  </si>
  <si>
    <t>Aulejas pagasts</t>
  </si>
  <si>
    <t>Babītes pagasta padome</t>
  </si>
  <si>
    <t>Baldones pilsēta</t>
  </si>
  <si>
    <t>Baltinavas pagasts</t>
  </si>
  <si>
    <t>Balvu pilsētas dome</t>
  </si>
  <si>
    <t>Balvu rajons</t>
  </si>
  <si>
    <t>Bebru pagasts</t>
  </si>
  <si>
    <t>Beļavas pagasts</t>
  </si>
  <si>
    <t>Bēnes pagasts</t>
  </si>
  <si>
    <t>Bērzaines pagasts</t>
  </si>
  <si>
    <t>Bērzgales pagasts</t>
  </si>
  <si>
    <t>Bērziņu pagasts</t>
  </si>
  <si>
    <t>Bikstu pagasts</t>
  </si>
  <si>
    <t>Bilskas pagasts</t>
  </si>
  <si>
    <t>Birzgales pagasts</t>
  </si>
  <si>
    <t>Birzgales pagasta padome</t>
  </si>
  <si>
    <t>Biķernieku pagasts</t>
  </si>
  <si>
    <t>Blomes pagasts</t>
  </si>
  <si>
    <t>Blontu pagasts</t>
  </si>
  <si>
    <t>Brocēnu novads</t>
  </si>
  <si>
    <t>Brunavas pagasts</t>
  </si>
  <si>
    <t>Brīvzemnieku pagasts</t>
  </si>
  <si>
    <t>Bunkas pagasts</t>
  </si>
  <si>
    <t>Carnikavas pagasts</t>
  </si>
  <si>
    <t>Cesvaines pilsēta</t>
  </si>
  <si>
    <t>Ciblas novads</t>
  </si>
  <si>
    <t>Cirmas pagasts</t>
  </si>
  <si>
    <t>Codes pagasts</t>
  </si>
  <si>
    <t>Cēsu pilsēta</t>
  </si>
  <si>
    <t>Cīravas pagasts</t>
  </si>
  <si>
    <t>Dagdas pilsēta</t>
  </si>
  <si>
    <t>Daudzeses pagasts</t>
  </si>
  <si>
    <t>Daugavpils rajons</t>
  </si>
  <si>
    <t>Daugmales pagasts</t>
  </si>
  <si>
    <t>Daukstu pagasts</t>
  </si>
  <si>
    <t>Degoles pagasts</t>
  </si>
  <si>
    <t>Demenes pagasts</t>
  </si>
  <si>
    <t>Dobeles pagasts</t>
  </si>
  <si>
    <t>Dobeles pilsēta</t>
  </si>
  <si>
    <t>Dobeles rajons</t>
  </si>
  <si>
    <t>Drustu pagasts</t>
  </si>
  <si>
    <t>Dunalkas pagasts</t>
  </si>
  <si>
    <t>Dunavas pagasts</t>
  </si>
  <si>
    <t>Dundagas pagasts</t>
  </si>
  <si>
    <t>Dunikas pagasts</t>
  </si>
  <si>
    <t>Durbes novads</t>
  </si>
  <si>
    <t>Dzelzavas pagasts</t>
  </si>
  <si>
    <t>Dzelzavas pagasta padome</t>
  </si>
  <si>
    <t>Elejas pagasts</t>
  </si>
  <si>
    <t>Embūtes pagasts</t>
  </si>
  <si>
    <t>Engures pagasts</t>
  </si>
  <si>
    <t>Ērgļu pagasts</t>
  </si>
  <si>
    <t>Ezernieku pagasts</t>
  </si>
  <si>
    <t>Gailīšu pagasts</t>
  </si>
  <si>
    <t>Gaiķu pagasts</t>
  </si>
  <si>
    <t>Galgauskas pagasts</t>
  </si>
  <si>
    <t>Glūdas pagasta padome</t>
  </si>
  <si>
    <t>Gaujienas pagasts</t>
  </si>
  <si>
    <t>Garkalnes pagasts</t>
  </si>
  <si>
    <t>Glūdas pagasts</t>
  </si>
  <si>
    <t>Feimaņu pagasts</t>
  </si>
  <si>
    <t>Ģibuļu pagasts</t>
  </si>
  <si>
    <t>Griškānu pagasts</t>
  </si>
  <si>
    <t>Grāveru pagasts</t>
  </si>
  <si>
    <t>Grobiņas pilsētas dome</t>
  </si>
  <si>
    <t>Grobiņas pagasts</t>
  </si>
  <si>
    <t>Gudenieku pagasts</t>
  </si>
  <si>
    <t>Gulbenes pilsēta</t>
  </si>
  <si>
    <t>Gulbenes rajons</t>
  </si>
  <si>
    <t>Ilzenes pagasts</t>
  </si>
  <si>
    <t>Indrānu pagasts</t>
  </si>
  <si>
    <t>Inčukalna pagasts</t>
  </si>
  <si>
    <t>Irlavas pagasts</t>
  </si>
  <si>
    <t>Īslīces pagasts</t>
  </si>
  <si>
    <t>Isnaudas pagasta</t>
  </si>
  <si>
    <t>Izvaltas pagasts</t>
  </si>
  <si>
    <t>Jaunalūksnes pagasts</t>
  </si>
  <si>
    <t>Jaunannas pagasts</t>
  </si>
  <si>
    <t>Jaunbērzes pagasts</t>
  </si>
  <si>
    <t>Jaungulbenes pagasts</t>
  </si>
  <si>
    <t>Jaunsātu pagasts</t>
  </si>
  <si>
    <t>Jēkabpils pilsētas dome</t>
  </si>
  <si>
    <t>Jēkabpils rajons</t>
  </si>
  <si>
    <t>Jelgavas rajons</t>
  </si>
  <si>
    <t>Jersikas pagasts</t>
  </si>
  <si>
    <t>Jeru pagasts</t>
  </si>
  <si>
    <t>Jūrkalnes pagasts</t>
  </si>
  <si>
    <t>Jūrmalas pilsēta</t>
  </si>
  <si>
    <t>Kabiles pagasts</t>
  </si>
  <si>
    <t>Kalvenes pagasts</t>
  </si>
  <si>
    <t>Kalētu pagasts</t>
  </si>
  <si>
    <t>Kandavas novads</t>
  </si>
  <si>
    <t>Kandavas novada dome</t>
  </si>
  <si>
    <t>Kantinieku pagasts</t>
  </si>
  <si>
    <t>Kastuļinas pagasts</t>
  </si>
  <si>
    <t>Kauguru pagasts</t>
  </si>
  <si>
    <t>Ķeguma novads</t>
  </si>
  <si>
    <t>Klintaines pagasts</t>
  </si>
  <si>
    <t>Kokneses pagasts</t>
  </si>
  <si>
    <t>Ķoņu pagasts</t>
  </si>
  <si>
    <t>Krimuldas pagasts</t>
  </si>
  <si>
    <t>Krimūnu pagasts</t>
  </si>
  <si>
    <t>Kubuļu pagasts</t>
  </si>
  <si>
    <t>Kurmenes pagasts</t>
  </si>
  <si>
    <t>Ķeipenes pagasts</t>
  </si>
  <si>
    <t>Kārsavas pilsēta</t>
  </si>
  <si>
    <t>Kūku pagasts</t>
  </si>
  <si>
    <t>Laidzes pagasts</t>
  </si>
  <si>
    <t>Lapmežciema pagasts</t>
  </si>
  <si>
    <t>Lauderu pagasts</t>
  </si>
  <si>
    <t>Ļaudonas pagasts</t>
  </si>
  <si>
    <t>Launkalnes pagasts</t>
  </si>
  <si>
    <t>Lazdonas pagasts</t>
  </si>
  <si>
    <t>Lažas pagasts</t>
  </si>
  <si>
    <t>Leimaņu pagasts</t>
  </si>
  <si>
    <t>Lejasciema pagasts</t>
  </si>
  <si>
    <t>Lendžu pagasts</t>
  </si>
  <si>
    <t>Lielplatones pagasts</t>
  </si>
  <si>
    <t>Lielvārdes novads</t>
  </si>
  <si>
    <t>Liepupes pagasts</t>
  </si>
  <si>
    <t>Liepājas pilsēta</t>
  </si>
  <si>
    <t>Liepājas rajons</t>
  </si>
  <si>
    <t>Lēdurgas pagasts</t>
  </si>
  <si>
    <t>Lēdmanes pagasts</t>
  </si>
  <si>
    <t>Lībagu pagasts</t>
  </si>
  <si>
    <t>Līksnas pagasts</t>
  </si>
  <si>
    <t>Liepnas pagasts</t>
  </si>
  <si>
    <t>Limbažu pagasts</t>
  </si>
  <si>
    <t>Limbažu rajons</t>
  </si>
  <si>
    <t>Lizuma pagasta padome</t>
  </si>
  <si>
    <t>Ludzas pilsēta</t>
  </si>
  <si>
    <t>Ludzas rajons</t>
  </si>
  <si>
    <t>Līvbērzes pagasts</t>
  </si>
  <si>
    <t>Lūznavas pagasts</t>
  </si>
  <si>
    <t>Madlienas pagasts</t>
  </si>
  <si>
    <t>Madonas rajons</t>
  </si>
  <si>
    <t>Malienas pagasts</t>
  </si>
  <si>
    <t>Malnavas pagasts</t>
  </si>
  <si>
    <t>Maltas pagasts</t>
  </si>
  <si>
    <t>Matīšu pagasts</t>
  </si>
  <si>
    <t>Mazozolu pagasts</t>
  </si>
  <si>
    <t>Mazsalacas pagasts</t>
  </si>
  <si>
    <t>Maļinovas pagasts</t>
  </si>
  <si>
    <t>Mālupes pagasts</t>
  </si>
  <si>
    <t>Mārsenu pagasts</t>
  </si>
  <si>
    <t>Mārupes pagasta padome</t>
  </si>
  <si>
    <t>Mazzalves pagasts</t>
  </si>
  <si>
    <t>Medumu pagasts</t>
  </si>
  <si>
    <t>Medzes pagasts</t>
  </si>
  <si>
    <t>Medņevas pagasts</t>
  </si>
  <si>
    <t>Mežotnes pagasts</t>
  </si>
  <si>
    <t>Mežvidu pagasts</t>
  </si>
  <si>
    <t>Mežāres pagasts</t>
  </si>
  <si>
    <t>Murmastienes pagasts</t>
  </si>
  <si>
    <t>Mērsraga pagasts</t>
  </si>
  <si>
    <t>Mākoņkalna pagasts</t>
  </si>
  <si>
    <t>Mālpils pagasts</t>
  </si>
  <si>
    <t>Mārcienas pagasts</t>
  </si>
  <si>
    <t>Nagļu pagasts</t>
  </si>
  <si>
    <t>Naujienes pagasts</t>
  </si>
  <si>
    <t>Naukšēnu pagasts</t>
  </si>
  <si>
    <t>Nautrēnu pagasts</t>
  </si>
  <si>
    <t>Nirzas pagasts</t>
  </si>
  <si>
    <t>Novadnieku pagasts</t>
  </si>
  <si>
    <t>Ņukšu pagasts</t>
  </si>
  <si>
    <t>Nīkrāces pagasts</t>
  </si>
  <si>
    <t xml:space="preserve">Ogres novads </t>
  </si>
  <si>
    <t>Otaņķu pagasts</t>
  </si>
  <si>
    <t>Ozolmuižas pagasts</t>
  </si>
  <si>
    <t>Ošupes pagasts</t>
  </si>
  <si>
    <t>Padures pagasts</t>
  </si>
  <si>
    <t>Pededzes pagasts</t>
  </si>
  <si>
    <t>Pelēču pagasts</t>
  </si>
  <si>
    <t>Pildas pagasts</t>
  </si>
  <si>
    <t>Pilskalnes pagasts</t>
  </si>
  <si>
    <t>Piltenes pagasts</t>
  </si>
  <si>
    <t>Plāņu pagasts</t>
  </si>
  <si>
    <t>Popes pagasts</t>
  </si>
  <si>
    <t>Preiļu rajons</t>
  </si>
  <si>
    <t>Priekules pilsēta</t>
  </si>
  <si>
    <t>Pureņu pagasts</t>
  </si>
  <si>
    <t>Puzes pagasts</t>
  </si>
  <si>
    <t>Pušas pagasts</t>
  </si>
  <si>
    <t>Sakas novads</t>
  </si>
  <si>
    <t>Rankas pagasts</t>
  </si>
  <si>
    <t>Raunas pagasts</t>
  </si>
  <si>
    <t>Rēzeknes pilsēta</t>
  </si>
  <si>
    <t xml:space="preserve">Riebiņu novads </t>
  </si>
  <si>
    <t>Rīgas rajons</t>
  </si>
  <si>
    <t>Rīgas pilsēta</t>
  </si>
  <si>
    <t>Robežnieku pagasts</t>
  </si>
  <si>
    <t>Rojas pagasts</t>
  </si>
  <si>
    <t>Ropažu novads</t>
  </si>
  <si>
    <t>Rubas pagasts</t>
  </si>
  <si>
    <t>Rubenes pagasts</t>
  </si>
  <si>
    <t>Rucavas pagasts</t>
  </si>
  <si>
    <t>Rugāju pagasts</t>
  </si>
  <si>
    <t>Sabiles novads</t>
  </si>
  <si>
    <t>Sakstagalas pagasts</t>
  </si>
  <si>
    <t>Salas pagasts (Jēkabpils raj.)</t>
  </si>
  <si>
    <t>Saldus pagasts</t>
  </si>
  <si>
    <t>Saldus pilsēta</t>
  </si>
  <si>
    <t>Saldus rajons</t>
  </si>
  <si>
    <t>Salienas pagasts</t>
  </si>
  <si>
    <t>Sarkaņu pagasts</t>
  </si>
  <si>
    <t>Saulkrastu pilsēta</t>
  </si>
  <si>
    <t>Seces pagasts</t>
  </si>
  <si>
    <t>Sesavas pagasts</t>
  </si>
  <si>
    <t>Sidrabenes pagasts</t>
  </si>
  <si>
    <t>Siguldas novads</t>
  </si>
  <si>
    <t>Skaistas pagasts</t>
  </si>
  <si>
    <t>Skaistkalnes pagasts</t>
  </si>
  <si>
    <t>Skaņkalnes pagasts</t>
  </si>
  <si>
    <t>Skrudalienes pagasts</t>
  </si>
  <si>
    <t>Skrundas pilsēta</t>
  </si>
  <si>
    <t>Skujenes pagasts</t>
  </si>
  <si>
    <t>Skultes pagasts</t>
  </si>
  <si>
    <t>Smiltenes pilsēta</t>
  </si>
  <si>
    <t>Smārdes pagasts</t>
  </si>
  <si>
    <t>Snēpeles pagasts</t>
  </si>
  <si>
    <t>Staiceles pilsēta</t>
  </si>
  <si>
    <t>Stalbes pagasts</t>
  </si>
  <si>
    <t>Stelpes pagasts</t>
  </si>
  <si>
    <t>Stendes pilsēta</t>
  </si>
  <si>
    <t>Stružānu pagasts</t>
  </si>
  <si>
    <t>Susāju pagasts</t>
  </si>
  <si>
    <t>Sutru pagasts</t>
  </si>
  <si>
    <t>Sventes pagasts</t>
  </si>
  <si>
    <t>Svitenes pagasts</t>
  </si>
  <si>
    <t>Svētes pagasts</t>
  </si>
  <si>
    <t>Sējas pagasts</t>
  </si>
  <si>
    <t>Sēlpils pagasts</t>
  </si>
  <si>
    <t>Šķaunes pagasts</t>
  </si>
  <si>
    <t>Šķeltovas pagasts</t>
  </si>
  <si>
    <t>Šķilbēnu pagasts</t>
  </si>
  <si>
    <t>Šķēdes pagasts</t>
  </si>
  <si>
    <t>Talsu pilsētas dome</t>
  </si>
  <si>
    <t>Tirzas pagasts</t>
  </si>
  <si>
    <t>Trapenes pagasts</t>
  </si>
  <si>
    <t>Trikatas pagasts</t>
  </si>
  <si>
    <t>Tukuma pilsēta</t>
  </si>
  <si>
    <t>Tukuma rajons</t>
  </si>
  <si>
    <t>Turlavas pagasts</t>
  </si>
  <si>
    <t>Ūdrišu pagasts</t>
  </si>
  <si>
    <t>Umurgas pagasts</t>
  </si>
  <si>
    <t>Užavas pagasts</t>
  </si>
  <si>
    <t>Vaives pagasts</t>
  </si>
  <si>
    <t>Valgundes pagasts</t>
  </si>
  <si>
    <t>Valkas rajons</t>
  </si>
  <si>
    <t>Valmieras pagasts</t>
  </si>
  <si>
    <t>Vandzenes pagasts</t>
  </si>
  <si>
    <t>Varaklāņu pilsēta</t>
  </si>
  <si>
    <t>Variņu pagasts</t>
  </si>
  <si>
    <t>Veclaicenes pagasts</t>
  </si>
  <si>
    <t>Vecpiebalgas pagasts</t>
  </si>
  <si>
    <t>Vecsaules pagasts</t>
  </si>
  <si>
    <t>Vestienas pagasts</t>
  </si>
  <si>
    <t>Viesītes pilsēta</t>
  </si>
  <si>
    <t>Vijciema pagasts</t>
  </si>
  <si>
    <t>Vilces pagasts</t>
  </si>
  <si>
    <t>Viļakas pilsēta</t>
  </si>
  <si>
    <t>Vānes pagasts</t>
  </si>
  <si>
    <t>Vārkavas novads</t>
  </si>
  <si>
    <t>Vārkavas pagasts</t>
  </si>
  <si>
    <t>Vārmes pagasts</t>
  </si>
  <si>
    <t>Vārves pagasts</t>
  </si>
  <si>
    <t>Ventspils rajons</t>
  </si>
  <si>
    <t>Viesatu pagasts</t>
  </si>
  <si>
    <t>Viesturu pagasts</t>
  </si>
  <si>
    <t>Virbu pagasts</t>
  </si>
  <si>
    <t>Virgas pagasts</t>
  </si>
  <si>
    <t>Viļķenes pagasts</t>
  </si>
  <si>
    <t>Vītiņu pagasts</t>
  </si>
  <si>
    <t>Zantes pagasts</t>
  </si>
  <si>
    <t>Zasas pagasts</t>
  </si>
  <si>
    <t>Zaubes pagasts</t>
  </si>
  <si>
    <t>Zaļenieku pagasts</t>
  </si>
  <si>
    <t>Zaņas pagasts</t>
  </si>
  <si>
    <t>Zentenes pagasts</t>
  </si>
  <si>
    <t>Ziemeru pagasts</t>
  </si>
  <si>
    <t>Žīguru pagasts</t>
  </si>
  <si>
    <t>Zilupes novads</t>
  </si>
  <si>
    <t>Ziru pagasts</t>
  </si>
  <si>
    <t>Zirņu pagasts</t>
  </si>
  <si>
    <t>Zlēku pagasts</t>
  </si>
  <si>
    <t>Zosēnu pagasts</t>
  </si>
  <si>
    <t xml:space="preserve">    Zvigzdenes pagasts</t>
  </si>
  <si>
    <t>3.2. No pašvaldību uzņēmumiem</t>
  </si>
  <si>
    <t xml:space="preserve">     - VAS "Latvijas gāze" debitoru parādu atmaksa</t>
  </si>
  <si>
    <t>Jūrmalas pilsētas Siltumtīkli</t>
  </si>
  <si>
    <t>Saldus pils.uzņēm. "Saldus siltums"</t>
  </si>
  <si>
    <t xml:space="preserve">Rīgas pilsētas SIA "Avotas nami" </t>
  </si>
  <si>
    <t xml:space="preserve">Ropažu pagasta SIA " Ciemats" </t>
  </si>
  <si>
    <t xml:space="preserve">     - EV04 Daugavpils ūdensapgāde un kanalizācija</t>
  </si>
  <si>
    <t xml:space="preserve">     - Cēsis (Dānijas bezprocentu aizdevums)</t>
  </si>
  <si>
    <t xml:space="preserve">    - Liepājas ūdens SIA</t>
  </si>
  <si>
    <t xml:space="preserve">    - Maltas par. DzKSU SIA</t>
  </si>
  <si>
    <t xml:space="preserve">    - Salaspils siltums PU</t>
  </si>
  <si>
    <t>4. No pārējiem</t>
  </si>
  <si>
    <t xml:space="preserve">     -TRt08  Valsts nozīmes datu pārraides tīkla (VNDP) izveide</t>
  </si>
  <si>
    <t xml:space="preserve">     - Liepājas reģiona sadzīves atkritumu apsaimniekošanas projekts (Pasaules banka)</t>
  </si>
  <si>
    <t xml:space="preserve">     - Enerģētikas rehabilitācijas projekts (ERAB)</t>
  </si>
  <si>
    <t xml:space="preserve">      -Pašvaldību un vides infrastruktūras projekts (EIB)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</si>
  <si>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</si>
  <si>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</si>
  <si>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</si>
  <si>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- Lauku attīstības projekts (Pasaules Banka)</t>
  </si>
  <si>
    <t xml:space="preserve">       Baltic Trust Bank</t>
  </si>
  <si>
    <t xml:space="preserve">       Hipotēku un zemes banak</t>
  </si>
  <si>
    <t xml:space="preserve">       Parex banka</t>
  </si>
  <si>
    <t xml:space="preserve">     - Unibankas sliktie kredīti</t>
  </si>
  <si>
    <t xml:space="preserve">     -Doma SIA</t>
  </si>
  <si>
    <t xml:space="preserve">     - Grindeks A/S</t>
  </si>
  <si>
    <t>Pārvaldniece</t>
  </si>
  <si>
    <t>Vides aizsardzība, radiācijas drošība un bīstamo atkritumu apsaimniekošana, dzīvokļu saimniecība un komunālie pakalpojumi</t>
  </si>
  <si>
    <t>Brīvais laiks, sports, kultūra un reliģija *</t>
  </si>
  <si>
    <t>*izpilde no gada sākuma konsolidēta par Kultūrkapitāla fonda līdzekļiem: Brīvais laiks, sports, kultūra un reliģija - Ls 466097.</t>
  </si>
  <si>
    <t>11. tabula</t>
  </si>
  <si>
    <t>Pašvaldību konsolidētā budžeta izpilde  (neieskaitot ziedojumus un dāvinājumus)</t>
  </si>
  <si>
    <t>(2005.gada  janvāris - maijs)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</si>
  <si>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</si>
  <si>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</si>
  <si>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</si>
  <si>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</si>
  <si>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</si>
  <si>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</si>
  <si>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</si>
  <si>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</si>
  <si>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</si>
  <si>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</si>
  <si>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</si>
  <si>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</si>
  <si>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</si>
  <si>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</si>
  <si>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</si>
  <si>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</si>
  <si>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</si>
  <si>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</si>
  <si>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</si>
  <si>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</si>
  <si>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</si>
  <si>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</si>
  <si>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</si>
  <si>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</si>
  <si>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</si>
  <si>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</si>
  <si>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</si>
  <si>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</si>
  <si>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</si>
  <si>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</si>
  <si>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</si>
  <si>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</si>
  <si>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</si>
  <si>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</si>
  <si>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</si>
  <si>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</si>
  <si>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</si>
  <si>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</si>
  <si>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</si>
  <si>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</si>
  <si>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</si>
  <si>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</si>
  <si>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</si>
  <si>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</si>
  <si>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</si>
  <si>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</si>
  <si>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</si>
  <si>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</si>
  <si>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</si>
  <si>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</si>
  <si>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</si>
  <si>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</si>
  <si>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</si>
  <si>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</si>
  <si>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</si>
  <si>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Valsts kase/ Pārskatu departaments</t>
  </si>
  <si>
    <t>12.tabula</t>
  </si>
  <si>
    <t>Pašvaldību pamatbudžeta ieņēmumi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</si>
  <si>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</si>
  <si>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</si>
  <si>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</si>
  <si>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</si>
  <si>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</si>
  <si>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</si>
  <si>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</si>
  <si>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</si>
  <si>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</si>
  <si>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</si>
  <si>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</si>
  <si>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</si>
  <si>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</si>
  <si>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</si>
  <si>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</si>
  <si>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</si>
  <si>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</si>
  <si>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</si>
  <si>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</si>
  <si>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</si>
  <si>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</si>
  <si>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</si>
  <si>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</si>
  <si>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</si>
  <si>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</si>
  <si>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</si>
  <si>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</si>
  <si>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</si>
  <si>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</si>
  <si>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</si>
  <si>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</si>
  <si>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</si>
  <si>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</si>
  <si>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</si>
  <si>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</si>
  <si>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</si>
  <si>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</si>
  <si>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</si>
  <si>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</si>
  <si>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</si>
  <si>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</si>
  <si>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</si>
  <si>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</si>
  <si>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</si>
  <si>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Maksājumi par valsts (pašvaldību) kapitāla izmantošanu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</si>
  <si>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</si>
  <si>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</si>
  <si>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</si>
  <si>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</si>
  <si>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</si>
  <si>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</si>
  <si>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</si>
  <si>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</si>
  <si>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</si>
  <si>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</si>
  <si>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</si>
  <si>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</si>
  <si>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</si>
  <si>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</si>
  <si>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</si>
  <si>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</si>
  <si>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</si>
  <si>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</si>
  <si>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</si>
  <si>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</si>
  <si>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</si>
  <si>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</si>
  <si>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</si>
  <si>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</si>
  <si>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</si>
  <si>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</si>
  <si>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</si>
  <si>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</si>
  <si>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</si>
  <si>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</si>
  <si>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</si>
  <si>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</si>
  <si>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</si>
  <si>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</si>
  <si>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</si>
  <si>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</si>
  <si>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</si>
  <si>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</si>
  <si>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</si>
  <si>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</si>
  <si>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</si>
  <si>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</si>
  <si>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</si>
  <si>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(pašvaldību)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</si>
  <si>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</si>
  <si>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</si>
  <si>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</si>
  <si>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</si>
  <si>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</si>
  <si>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</si>
  <si>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</si>
  <si>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piekrītīgas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</si>
  <si>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</si>
  <si>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</si>
  <si>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</si>
  <si>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</si>
  <si>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</si>
  <si>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</si>
  <si>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</si>
  <si>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</si>
  <si>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</si>
  <si>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</si>
  <si>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pamatbudžeta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</si>
  <si>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</si>
  <si>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</si>
  <si>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</si>
  <si>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</si>
  <si>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</si>
  <si>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</si>
  <si>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</si>
  <si>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</si>
  <si>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</si>
  <si>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</si>
  <si>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</si>
  <si>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</si>
  <si>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</si>
  <si>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 xml:space="preserve">Mērķdotācijas pašvaldību administratīvo teritoriju attīstības plānu izstrādāšanai </t>
  </si>
  <si>
    <t>18.2.2.4.</t>
  </si>
  <si>
    <t>Mērķdotācijas investīcijām pašvaldībām</t>
  </si>
  <si>
    <t>18.2.2.5.</t>
  </si>
  <si>
    <t>Mērķdotācijas pašvaldībām saņemtas no rajona padomēm</t>
  </si>
  <si>
    <t>18.2.2.6.</t>
  </si>
  <si>
    <t>Mērķdotācijas pašvaldību pamata,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</si>
  <si>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</si>
  <si>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</si>
  <si>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</si>
  <si>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</si>
  <si>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</si>
  <si>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</si>
  <si>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</si>
  <si>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</si>
  <si>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</si>
  <si>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</si>
  <si>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</si>
  <si>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</si>
  <si>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</si>
  <si>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</si>
  <si>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</si>
  <si>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</si>
  <si>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</si>
  <si>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</si>
  <si>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</si>
  <si>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</si>
  <si>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no tiem: IZM maksājumi mācību literatūras iegādei no valsts budžeta programmas 01.14."Macību literatūras iegāde"</t>
  </si>
  <si>
    <t>IZM dotācija no valsts budžeta programmmas 01.00. "Vispārējā izglītība"</t>
  </si>
  <si>
    <t>IZM dotācija no valsts budžeta programmmas 09.21. "Augstas klases sasniegumu sports"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</si>
  <si>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</si>
  <si>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</si>
  <si>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</si>
  <si>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</si>
  <si>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</si>
  <si>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</si>
  <si>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perioda beigām Ls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</si>
  <si>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</si>
  <si>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13.tabula</t>
  </si>
  <si>
    <t>Pašvaldību pamatbudžeta izdevumi un tīrie aizdevumi pēc valdības funkcijām</t>
  </si>
  <si>
    <t xml:space="preserve"> Izdevumi kopā pēc valdības funkcijām un norēķini</t>
  </si>
  <si>
    <t xml:space="preserve"> Izdevumi pēc valdības funkcijām</t>
  </si>
  <si>
    <t>Izpildvaras un likumdošanas varas institūcijas</t>
  </si>
  <si>
    <t>Dzīvokļu un komunālā saimniecība, vides aizsardzība</t>
  </si>
  <si>
    <t>Brīvais laiks, sports, kultūra un reliģija</t>
  </si>
  <si>
    <t>Lauksaimniecība (zemkopība), mežkopība un zvejniecība</t>
  </si>
  <si>
    <t>Iegūstošā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</si>
  <si>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</si>
  <si>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</si>
  <si>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</si>
  <si>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</si>
  <si>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</si>
  <si>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</si>
  <si>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r>
      <t xml:space="preserve"> Norēķini</t>
    </r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</si>
  <si>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</si>
  <si>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</si>
  <si>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</si>
  <si>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</si>
  <si>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</si>
  <si>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</si>
  <si>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</si>
  <si>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</si>
  <si>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</si>
  <si>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</si>
  <si>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</si>
  <si>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</si>
  <si>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14.tabula</t>
  </si>
  <si>
    <t>Pašvaldību pamatbudžeta izdevumi pēc ekonomiskās klasifikācijas un finansēšana</t>
  </si>
  <si>
    <t>I</t>
  </si>
  <si>
    <t>II</t>
  </si>
  <si>
    <t>KOPĀ IZDEVUMI</t>
  </si>
  <si>
    <t xml:space="preserve">Kārtējie izdevumi 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</si>
  <si>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</si>
  <si>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</si>
  <si>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</si>
  <si>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</si>
  <si>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</si>
  <si>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</si>
  <si>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</si>
  <si>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</si>
  <si>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</si>
  <si>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</si>
  <si>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nodoklis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</si>
  <si>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</si>
  <si>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</si>
  <si>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</si>
  <si>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</si>
  <si>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vērtībā līdz Ls 50 par 1 vienību iegāde</t>
  </si>
  <si>
    <t>t.sk. formas tērpu iegāde</t>
  </si>
  <si>
    <t>uzturdevas kompensācijas naudā</t>
  </si>
  <si>
    <t>Grāmatu un žurnālu iegāde</t>
  </si>
  <si>
    <t>Maksājumi par aizņēmumiem un kredītiem</t>
  </si>
  <si>
    <t>2100</t>
  </si>
  <si>
    <t>Kredītu procentu nomaksa</t>
  </si>
  <si>
    <t>2130</t>
  </si>
  <si>
    <t>kredītu procentu nomaksa komercbankām</t>
  </si>
  <si>
    <t>procentu nomaksa par pašvaldību ņemtajiem aizņēmumiem no Valsts kases</t>
  </si>
  <si>
    <t>2190</t>
  </si>
  <si>
    <t>kredītu procentu nomaksa pārējām organizācijām</t>
  </si>
  <si>
    <t>2300</t>
  </si>
  <si>
    <t>Kredītu procentu nomaksa ārvalstu institūcijām</t>
  </si>
  <si>
    <t>2500</t>
  </si>
  <si>
    <t>Procentu nomaksa komercbankām par ņemto līzingu</t>
  </si>
  <si>
    <t xml:space="preserve">  Subsīdijas 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</si>
  <si>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</si>
  <si>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</si>
  <si>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</si>
  <si>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</si>
  <si>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</si>
  <si>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</si>
  <si>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</si>
  <si>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</si>
  <si>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</si>
  <si>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 (dalības) maksa</t>
  </si>
  <si>
    <t xml:space="preserve">  Pašvaldību budžetu transferti uzturēšanas izdevumiem</t>
  </si>
  <si>
    <t>no tiem: pašvaldību budžetu transferi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</si>
  <si>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</si>
  <si>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</si>
  <si>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</si>
  <si>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</si>
  <si>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</si>
  <si>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</si>
  <si>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</si>
  <si>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</si>
  <si>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transferi investīcijām no pašvaldību pamatbudžeta uz valsts pamatbudžetu</t>
  </si>
  <si>
    <t>III</t>
  </si>
  <si>
    <t>Valsts (pašvaldību) budžeta aizdevumi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</si>
  <si>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</si>
  <si>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</si>
  <si>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</si>
  <si>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</si>
  <si>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</si>
  <si>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</si>
  <si>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</si>
  <si>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</si>
  <si>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</si>
  <si>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</si>
  <si>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</si>
  <si>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</si>
  <si>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</si>
  <si>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</si>
  <si>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</si>
  <si>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gada beigās</t>
  </si>
  <si>
    <t>3. No komercbankām</t>
  </si>
  <si>
    <t>4. Pārējā iekšējā finansēšana</t>
  </si>
  <si>
    <t>VIII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</si>
  <si>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</si>
  <si>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</si>
  <si>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</si>
  <si>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</si>
  <si>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</si>
  <si>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</si>
  <si>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r>
      <t xml:space="preserve">Ārējā finansēšana </t>
    </r>
    <r>
      <rPr>
        <sz val="10"/>
        <rFont val="Times New Roman"/>
        <family val="1"/>
      </rPr>
      <t>(1+2)</t>
    </r>
  </si>
  <si>
    <t>15.tabula</t>
  </si>
  <si>
    <t xml:space="preserve">                                                                                               Valsts kases oficiālais mēneša pārskats</t>
  </si>
  <si>
    <t xml:space="preserve">Pašvaldību speciālā budžeta ieņēmumi 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</si>
  <si>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</si>
  <si>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</si>
  <si>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</si>
  <si>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</si>
  <si>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</si>
  <si>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</si>
  <si>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</si>
  <si>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</si>
  <si>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</si>
  <si>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</si>
  <si>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</si>
  <si>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</si>
  <si>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</si>
  <si>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</si>
  <si>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</si>
  <si>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</si>
  <si>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</si>
  <si>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</si>
  <si>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</si>
  <si>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</si>
  <si>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</si>
  <si>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</si>
  <si>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</si>
  <si>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</si>
  <si>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</si>
  <si>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</si>
  <si>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</si>
  <si>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</si>
  <si>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</si>
  <si>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</si>
  <si>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</si>
  <si>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</si>
  <si>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r>
      <t>Ārvalstu finanšu palīdzība - kopā</t>
    </r>
  </si>
  <si>
    <t>16.tabula</t>
  </si>
  <si>
    <t xml:space="preserve">                                                                                                            Valsts kases oficiālais mēneša pārskats</t>
  </si>
  <si>
    <t xml:space="preserve">              Pašvaldību speciālā budžeta izdevumi un tīrie aizdevumi pēc valdības funkcijām</t>
  </si>
  <si>
    <t xml:space="preserve">                   (2005.gada  janvāris - maijs)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</si>
  <si>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</si>
  <si>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</si>
  <si>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</si>
  <si>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</si>
  <si>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</si>
  <si>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</si>
  <si>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</si>
  <si>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</si>
  <si>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</si>
  <si>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</si>
  <si>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</si>
  <si>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pēc valdības funkcijām un norēķini</t>
  </si>
  <si>
    <t>2.1.</t>
  </si>
  <si>
    <t>Izdevumi pēc valdības funkcijām</t>
  </si>
  <si>
    <t>Iegūstošā rūpniecība, rūpniecība, celtniecība, derīgie izrakteņi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</si>
  <si>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</si>
  <si>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</si>
  <si>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</si>
  <si>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17.tabula</t>
  </si>
  <si>
    <t>Pašvaldību speciālā budžeta izdevumi pēc ekonomiskās klasifikācijas un finansēšana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</si>
  <si>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</si>
  <si>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</si>
  <si>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</si>
  <si>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</si>
  <si>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</si>
  <si>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</si>
  <si>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</si>
  <si>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</si>
  <si>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</si>
  <si>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</si>
  <si>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nomaksa komercbankām</t>
  </si>
  <si>
    <t>2140</t>
  </si>
  <si>
    <t>Procentu nomaksa par pašvaldību ņemtajiem aizņēmumiem no Valsts kases</t>
  </si>
  <si>
    <t>Kredītu procentu nomaksa pārējām organizācijām</t>
  </si>
  <si>
    <t xml:space="preserve">Subsīdijas un dotācijas </t>
  </si>
  <si>
    <t>Dotācijas iestādēm, organizācijām un uzņēmumiem</t>
  </si>
  <si>
    <t>Biedru naudas (dalības) maksa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</si>
  <si>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</si>
  <si>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</si>
  <si>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</si>
  <si>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</si>
  <si>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</si>
  <si>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</si>
  <si>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</si>
  <si>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</si>
  <si>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</si>
  <si>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</si>
  <si>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</si>
  <si>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Pašvaldības budžeta aizdevumi </t>
  </si>
  <si>
    <t>t.sk. aizdevumi pašvaldību budžetiem</t>
  </si>
  <si>
    <t>Pašvaldību budžeta  aizdevumu atmaksas</t>
  </si>
  <si>
    <t>t.sk. atmaksas no pašvaldību budžetiem</t>
  </si>
  <si>
    <t>1.2. No citiem valsts pārvaldes līmeņiem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</si>
  <si>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</si>
  <si>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</si>
  <si>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</si>
  <si>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</si>
  <si>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</si>
  <si>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18.tabula</t>
  </si>
  <si>
    <t>Pašvaldību  budžeta ziedojumu un dāvinājumu ieņēmumi un izdevumi pēc ekonomiskās klasifikācijas un finansēšana</t>
  </si>
  <si>
    <t>(2005.gada  janvāris-maijs)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</si>
  <si>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</si>
  <si>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</si>
  <si>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</si>
  <si>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</si>
  <si>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</si>
  <si>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</si>
  <si>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</si>
  <si>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</si>
  <si>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gada beigās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</si>
  <si>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</si>
  <si>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</si>
  <si>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</si>
  <si>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</si>
  <si>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</si>
  <si>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</si>
  <si>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19.tabula</t>
  </si>
  <si>
    <t>Pašvaldību budžeta ziedojumu un dāvinājumu izdevumi pēc valdības funkcijām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</si>
  <si>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</si>
  <si>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</si>
  <si>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</si>
  <si>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</si>
  <si>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20.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</si>
  <si>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</si>
  <si>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</si>
  <si>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(2005.gada janvāris - maijs)</t>
  </si>
  <si>
    <t>05</t>
  </si>
  <si>
    <t>01</t>
  </si>
  <si>
    <t>10</t>
  </si>
  <si>
    <t>02</t>
  </si>
  <si>
    <t>03</t>
  </si>
  <si>
    <t>04</t>
  </si>
  <si>
    <t>06</t>
  </si>
  <si>
    <t>08</t>
  </si>
  <si>
    <t>04.progr.</t>
  </si>
  <si>
    <t>18.2.2.9.-14.piel</t>
  </si>
  <si>
    <t>264-4.pr.</t>
  </si>
  <si>
    <t xml:space="preserve">                (latos)</t>
  </si>
  <si>
    <t>Rajona vai pilsētas nosaukums</t>
  </si>
  <si>
    <t>Mērķdotācijas izglītības pasākumiem
(6. - 9.pielikums*)</t>
  </si>
  <si>
    <t xml:space="preserve">Mērķdotācijas specializētiem izglītības pasākumiem (10.pielikums*) </t>
  </si>
  <si>
    <t>Mērķdotācijas piecgadīgo un sešgadīgo bērnu apmācībai (11.pielikums*)</t>
  </si>
  <si>
    <t xml:space="preserve">Mērķdotācijas pašvaldību tautas mākslas kolektīviem (12.pielikums*) </t>
  </si>
  <si>
    <t>Mērķdotācijas investīcijām pašvaldībām  (13.pielikums*)</t>
  </si>
  <si>
    <t>Mērķdotācijas pašvaldību teritorijas plānojuma izstrādei</t>
  </si>
  <si>
    <t>Mērķdotācijas pašv.apvieno-šanās projektu sagatavošanai un admin.ter. izpētei</t>
  </si>
  <si>
    <t>Mērķdotācijas pašvaldību pasākumiem (14.pielikums*)</t>
  </si>
  <si>
    <t>Dotācija administratīvi terit.reformas likuma izpildei</t>
  </si>
  <si>
    <t>Dotācija reģion.attīst. aģent. kapac. veicināšanai</t>
  </si>
  <si>
    <t xml:space="preserve">Kopā 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</si>
  <si>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</si>
  <si>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</si>
  <si>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</si>
  <si>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</si>
  <si>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</si>
  <si>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</si>
  <si>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</si>
  <si>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</si>
  <si>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</si>
  <si>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</si>
  <si>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</si>
  <si>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</si>
  <si>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</si>
  <si>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</si>
  <si>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</si>
  <si>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</si>
  <si>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</si>
  <si>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</si>
  <si>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</si>
  <si>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</si>
  <si>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</si>
  <si>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</si>
  <si>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</si>
  <si>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</si>
  <si>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</si>
  <si>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</si>
  <si>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</si>
  <si>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</si>
  <si>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</si>
  <si>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</si>
  <si>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</si>
  <si>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</si>
  <si>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</si>
  <si>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</t>
  </si>
  <si>
    <t>*- aiļu pilnos nosaukumus skatīt likuma "Par 2005.gada valsts budžetu" pielikumos</t>
  </si>
  <si>
    <t xml:space="preserve">Valsts kases pārvaldniece </t>
  </si>
  <si>
    <t>2005.gada 15.aprīlis</t>
  </si>
  <si>
    <t xml:space="preserve">             21.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</si>
  <si>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</si>
  <si>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</si>
  <si>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 xml:space="preserve"> (2005.gada  janvāris - maijs)</t>
  </si>
  <si>
    <t>Izpilde</t>
  </si>
  <si>
    <t xml:space="preserve">1. Ieņēmumi - kopā   </t>
  </si>
  <si>
    <t xml:space="preserve">Atlikums uz 2004.gada  1. janvāri </t>
  </si>
</sst>
</file>

<file path=xl/styles.xml><?xml version="1.0" encoding="utf-8"?>
<styleSheet xmlns="http://schemas.openxmlformats.org/spreadsheetml/2006/main">
  <numFmts count="1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###,###,###"/>
    <numFmt numFmtId="166" formatCode="0.0"/>
    <numFmt numFmtId="167" formatCode="#,##0.0"/>
    <numFmt numFmtId="168" formatCode="00.000"/>
    <numFmt numFmtId="169" formatCode="00000"/>
    <numFmt numFmtId="170" formatCode="0.000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color indexed="48"/>
      <name val="Times New Roman"/>
      <family val="1"/>
    </font>
    <font>
      <sz val="8"/>
      <color indexed="8"/>
      <name val="Times New Roman"/>
      <family val="1"/>
    </font>
    <font>
      <sz val="8"/>
      <color indexed="51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i/>
      <sz val="9"/>
      <name val="Times New Roman"/>
      <family val="1"/>
    </font>
    <font>
      <b/>
      <sz val="10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RimTimes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" fontId="36" fillId="2" borderId="1" applyNumberFormat="0" applyProtection="0">
      <alignment horizontal="right" vertical="center"/>
    </xf>
    <xf numFmtId="4" fontId="36" fillId="3" borderId="1" applyNumberFormat="0" applyProtection="0">
      <alignment horizontal="left" vertical="center" indent="1"/>
    </xf>
  </cellStyleXfs>
  <cellXfs count="105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wrapText="1"/>
    </xf>
    <xf numFmtId="3" fontId="10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wrapText="1"/>
    </xf>
    <xf numFmtId="3" fontId="7" fillId="0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left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6" fontId="7" fillId="0" borderId="2" xfId="23" applyNumberFormat="1" applyFont="1" applyFill="1" applyBorder="1" applyAlignment="1">
      <alignment/>
    </xf>
    <xf numFmtId="0" fontId="7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166" fontId="3" fillId="0" borderId="2" xfId="23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/>
    </xf>
    <xf numFmtId="166" fontId="3" fillId="0" borderId="2" xfId="23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166" fontId="7" fillId="0" borderId="2" xfId="23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wrapText="1"/>
    </xf>
    <xf numFmtId="166" fontId="9" fillId="0" borderId="2" xfId="23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166" fontId="9" fillId="0" borderId="2" xfId="23" applyNumberFormat="1" applyFont="1" applyFill="1" applyBorder="1" applyAlignment="1">
      <alignment/>
    </xf>
    <xf numFmtId="166" fontId="9" fillId="0" borderId="2" xfId="23" applyNumberFormat="1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 wrapText="1"/>
    </xf>
    <xf numFmtId="3" fontId="7" fillId="0" borderId="2" xfId="0" applyNumberFormat="1" applyFont="1" applyBorder="1" applyAlignment="1">
      <alignment/>
    </xf>
    <xf numFmtId="167" fontId="7" fillId="0" borderId="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7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3" fontId="9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justify" wrapText="1"/>
    </xf>
    <xf numFmtId="0" fontId="9" fillId="0" borderId="2" xfId="0" applyFont="1" applyFill="1" applyBorder="1" applyAlignment="1">
      <alignment horizontal="justify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justify" wrapText="1"/>
    </xf>
    <xf numFmtId="167" fontId="9" fillId="0" borderId="2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justify" wrapText="1"/>
    </xf>
    <xf numFmtId="3" fontId="8" fillId="0" borderId="2" xfId="0" applyNumberFormat="1" applyFont="1" applyBorder="1" applyAlignment="1">
      <alignment horizontal="right"/>
    </xf>
    <xf numFmtId="0" fontId="8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3" fontId="8" fillId="4" borderId="2" xfId="0" applyNumberFormat="1" applyFont="1" applyFill="1" applyBorder="1" applyAlignment="1">
      <alignment/>
    </xf>
    <xf numFmtId="3" fontId="8" fillId="4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/>
    </xf>
    <xf numFmtId="17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justify" wrapText="1"/>
    </xf>
    <xf numFmtId="3" fontId="15" fillId="4" borderId="2" xfId="20" applyNumberFormat="1" applyFont="1" applyFill="1" applyBorder="1" applyAlignment="1">
      <alignment/>
    </xf>
    <xf numFmtId="3" fontId="11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7" fillId="0" borderId="2" xfId="0" applyNumberFormat="1" applyFont="1" applyFill="1" applyBorder="1" applyAlignment="1">
      <alignment/>
    </xf>
    <xf numFmtId="167" fontId="7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" fillId="0" borderId="2" xfId="0" applyNumberFormat="1" applyFont="1" applyFill="1" applyBorder="1" applyAlignment="1">
      <alignment/>
    </xf>
    <xf numFmtId="167" fontId="3" fillId="0" borderId="2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3" fontId="12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Alignment="1">
      <alignment wrapText="1"/>
    </xf>
    <xf numFmtId="167" fontId="3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167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left" wrapText="1" indent="2"/>
    </xf>
    <xf numFmtId="3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left" wrapText="1" indent="1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 indent="2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2" xfId="0" applyFont="1" applyFill="1" applyBorder="1" applyAlignment="1">
      <alignment wrapText="1"/>
    </xf>
    <xf numFmtId="3" fontId="7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167" fontId="7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/>
    </xf>
    <xf numFmtId="167" fontId="3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right"/>
    </xf>
    <xf numFmtId="167" fontId="7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9" fillId="0" borderId="2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167" fontId="9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3" fontId="9" fillId="0" borderId="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166" fontId="3" fillId="0" borderId="2" xfId="0" applyNumberFormat="1" applyFont="1" applyFill="1" applyBorder="1" applyAlignment="1">
      <alignment horizontal="right"/>
    </xf>
    <xf numFmtId="167" fontId="3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66" fontId="9" fillId="0" borderId="2" xfId="0" applyNumberFormat="1" applyFont="1" applyFill="1" applyBorder="1" applyAlignment="1">
      <alignment horizontal="right"/>
    </xf>
    <xf numFmtId="167" fontId="9" fillId="0" borderId="2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/>
    </xf>
    <xf numFmtId="166" fontId="3" fillId="0" borderId="5" xfId="0" applyNumberFormat="1" applyFont="1" applyFill="1" applyBorder="1" applyAlignment="1">
      <alignment horizontal="right"/>
    </xf>
    <xf numFmtId="167" fontId="3" fillId="0" borderId="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66" fontId="3" fillId="0" borderId="0" xfId="0" applyNumberFormat="1" applyFont="1" applyFill="1" applyAlignment="1">
      <alignment horizontal="right" wrapText="1"/>
    </xf>
    <xf numFmtId="0" fontId="3" fillId="4" borderId="0" xfId="0" applyFont="1" applyFill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4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7" fillId="4" borderId="4" xfId="0" applyFont="1" applyFill="1" applyBorder="1" applyAlignment="1">
      <alignment horizontal="left" wrapText="1"/>
    </xf>
    <xf numFmtId="167" fontId="7" fillId="0" borderId="2" xfId="23" applyNumberFormat="1" applyFont="1" applyBorder="1" applyAlignment="1">
      <alignment horizontal="right"/>
    </xf>
    <xf numFmtId="3" fontId="7" fillId="0" borderId="2" xfId="23" applyNumberFormat="1" applyFont="1" applyBorder="1" applyAlignment="1">
      <alignment horizontal="right"/>
    </xf>
    <xf numFmtId="0" fontId="3" fillId="4" borderId="4" xfId="0" applyFont="1" applyFill="1" applyBorder="1" applyAlignment="1">
      <alignment wrapText="1"/>
    </xf>
    <xf numFmtId="3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wrapText="1"/>
    </xf>
    <xf numFmtId="0" fontId="7" fillId="4" borderId="4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4" borderId="4" xfId="0" applyFont="1" applyFill="1" applyBorder="1" applyAlignment="1">
      <alignment wrapText="1"/>
    </xf>
    <xf numFmtId="3" fontId="9" fillId="0" borderId="2" xfId="0" applyNumberFormat="1" applyFont="1" applyBorder="1" applyAlignment="1">
      <alignment horizontal="right"/>
    </xf>
    <xf numFmtId="167" fontId="9" fillId="0" borderId="2" xfId="0" applyNumberFormat="1" applyFont="1" applyBorder="1" applyAlignment="1">
      <alignment horizontal="right"/>
    </xf>
    <xf numFmtId="0" fontId="9" fillId="4" borderId="4" xfId="0" applyFont="1" applyFill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vertical="top"/>
    </xf>
    <xf numFmtId="0" fontId="9" fillId="0" borderId="2" xfId="0" applyFont="1" applyBorder="1" applyAlignment="1">
      <alignment/>
    </xf>
    <xf numFmtId="0" fontId="7" fillId="4" borderId="4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/>
    </xf>
    <xf numFmtId="0" fontId="3" fillId="4" borderId="4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9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left" wrapText="1"/>
    </xf>
    <xf numFmtId="167" fontId="3" fillId="0" borderId="2" xfId="23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6" fontId="7" fillId="0" borderId="2" xfId="23" applyNumberFormat="1" applyFont="1" applyBorder="1" applyAlignment="1">
      <alignment/>
    </xf>
    <xf numFmtId="168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66" fontId="3" fillId="0" borderId="2" xfId="23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166" fontId="9" fillId="0" borderId="2" xfId="23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1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/>
    </xf>
    <xf numFmtId="3" fontId="12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left" vertical="top" wrapText="1" indent="1"/>
    </xf>
    <xf numFmtId="3" fontId="3" fillId="5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vertical="top"/>
    </xf>
    <xf numFmtId="0" fontId="9" fillId="0" borderId="2" xfId="0" applyFont="1" applyBorder="1" applyAlignment="1">
      <alignment horizontal="right"/>
    </xf>
    <xf numFmtId="0" fontId="9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right" wrapText="1"/>
    </xf>
    <xf numFmtId="0" fontId="12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left" wrapText="1"/>
    </xf>
    <xf numFmtId="4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3" fontId="12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Alignment="1">
      <alignment horizontal="left"/>
    </xf>
    <xf numFmtId="0" fontId="7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 indent="2"/>
    </xf>
    <xf numFmtId="0" fontId="14" fillId="0" borderId="0" xfId="0" applyFont="1" applyFill="1" applyAlignment="1">
      <alignment/>
    </xf>
    <xf numFmtId="0" fontId="2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vertical="top" wrapText="1" indent="3"/>
    </xf>
    <xf numFmtId="0" fontId="20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2" xfId="0" applyFont="1" applyFill="1" applyBorder="1" applyAlignment="1">
      <alignment vertical="top" wrapText="1"/>
    </xf>
    <xf numFmtId="3" fontId="3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3" fontId="21" fillId="0" borderId="2" xfId="0" applyNumberFormat="1" applyFont="1" applyFill="1" applyBorder="1" applyAlignment="1">
      <alignment/>
    </xf>
    <xf numFmtId="3" fontId="3" fillId="4" borderId="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top" wrapText="1"/>
    </xf>
    <xf numFmtId="3" fontId="3" fillId="4" borderId="2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wrapText="1"/>
    </xf>
    <xf numFmtId="3" fontId="3" fillId="5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left" vertical="top" wrapText="1" indent="2"/>
    </xf>
    <xf numFmtId="0" fontId="7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indent="15"/>
    </xf>
    <xf numFmtId="49" fontId="5" fillId="0" borderId="0" xfId="0" applyNumberFormat="1" applyFont="1" applyAlignment="1">
      <alignment horizontal="left" vertical="top" indent="15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/>
    </xf>
    <xf numFmtId="16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vertical="top" wrapText="1"/>
    </xf>
    <xf numFmtId="167" fontId="3" fillId="0" borderId="6" xfId="23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wrapText="1"/>
    </xf>
    <xf numFmtId="3" fontId="3" fillId="0" borderId="0" xfId="0" applyNumberFormat="1" applyFont="1" applyAlignment="1">
      <alignment horizontal="centerContinuous"/>
    </xf>
    <xf numFmtId="0" fontId="25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" wrapText="1"/>
    </xf>
    <xf numFmtId="0" fontId="13" fillId="0" borderId="0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7" fillId="0" borderId="2" xfId="0" applyFont="1" applyBorder="1" applyAlignment="1">
      <alignment wrapText="1"/>
    </xf>
    <xf numFmtId="3" fontId="10" fillId="0" borderId="2" xfId="0" applyNumberFormat="1" applyFont="1" applyBorder="1" applyAlignment="1">
      <alignment/>
    </xf>
    <xf numFmtId="2" fontId="10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horizontal="left" indent="1"/>
    </xf>
    <xf numFmtId="2" fontId="3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 wrapText="1" indent="2"/>
    </xf>
    <xf numFmtId="3" fontId="8" fillId="0" borderId="2" xfId="0" applyNumberFormat="1" applyFont="1" applyFill="1" applyBorder="1" applyAlignment="1">
      <alignment/>
    </xf>
    <xf numFmtId="2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 indent="1"/>
    </xf>
    <xf numFmtId="2" fontId="7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0" fontId="26" fillId="0" borderId="2" xfId="0" applyFont="1" applyBorder="1" applyAlignment="1">
      <alignment/>
    </xf>
    <xf numFmtId="0" fontId="9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26" fillId="0" borderId="0" xfId="0" applyFont="1" applyBorder="1" applyAlignment="1">
      <alignment/>
    </xf>
    <xf numFmtId="0" fontId="17" fillId="0" borderId="7" xfId="0" applyFont="1" applyBorder="1" applyAlignment="1">
      <alignment wrapText="1"/>
    </xf>
    <xf numFmtId="3" fontId="11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right" wrapText="1"/>
    </xf>
    <xf numFmtId="2" fontId="27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0" fontId="25" fillId="0" borderId="2" xfId="0" applyFont="1" applyBorder="1" applyAlignment="1">
      <alignment/>
    </xf>
    <xf numFmtId="0" fontId="25" fillId="0" borderId="8" xfId="0" applyFont="1" applyBorder="1" applyAlignment="1">
      <alignment/>
    </xf>
    <xf numFmtId="0" fontId="17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164" fontId="7" fillId="0" borderId="2" xfId="0" applyNumberFormat="1" applyFont="1" applyBorder="1" applyAlignment="1">
      <alignment wrapText="1"/>
    </xf>
    <xf numFmtId="0" fontId="24" fillId="0" borderId="5" xfId="0" applyFont="1" applyBorder="1" applyAlignment="1">
      <alignment/>
    </xf>
    <xf numFmtId="164" fontId="11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166" fontId="11" fillId="0" borderId="5" xfId="0" applyNumberFormat="1" applyFont="1" applyBorder="1" applyAlignment="1">
      <alignment/>
    </xf>
    <xf numFmtId="0" fontId="25" fillId="0" borderId="5" xfId="0" applyFont="1" applyBorder="1" applyAlignment="1">
      <alignment/>
    </xf>
    <xf numFmtId="0" fontId="12" fillId="0" borderId="0" xfId="0" applyFont="1" applyAlignment="1">
      <alignment wrapText="1"/>
    </xf>
    <xf numFmtId="164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0" fontId="25" fillId="0" borderId="9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0" fontId="3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3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24" fillId="0" borderId="0" xfId="0" applyNumberFormat="1" applyFont="1" applyAlignment="1">
      <alignment/>
    </xf>
    <xf numFmtId="0" fontId="24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 vertical="top"/>
    </xf>
    <xf numFmtId="49" fontId="3" fillId="0" borderId="0" xfId="0" applyNumberFormat="1" applyFont="1" applyAlignment="1">
      <alignment horizontal="left" vertical="top" indent="15"/>
    </xf>
    <xf numFmtId="4" fontId="3" fillId="0" borderId="0" xfId="0" applyNumberFormat="1" applyFont="1" applyFill="1" applyAlignment="1">
      <alignment horizontal="left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 wrapText="1"/>
    </xf>
    <xf numFmtId="0" fontId="29" fillId="0" borderId="2" xfId="0" applyNumberFormat="1" applyFont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left" vertical="center" wrapText="1" indent="1"/>
    </xf>
    <xf numFmtId="3" fontId="9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 wrapText="1" indent="3"/>
    </xf>
    <xf numFmtId="0" fontId="4" fillId="0" borderId="2" xfId="0" applyNumberFormat="1" applyFont="1" applyBorder="1" applyAlignment="1">
      <alignment horizontal="left" vertical="center" wrapText="1" indent="1"/>
    </xf>
    <xf numFmtId="3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19" fillId="0" borderId="2" xfId="0" applyNumberFormat="1" applyFont="1" applyBorder="1" applyAlignment="1">
      <alignment horizontal="right" vertical="center"/>
    </xf>
    <xf numFmtId="0" fontId="19" fillId="0" borderId="2" xfId="0" applyNumberFormat="1" applyFont="1" applyBorder="1" applyAlignment="1">
      <alignment horizontal="left" vertical="center" wrapText="1" indent="2"/>
    </xf>
    <xf numFmtId="3" fontId="3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top"/>
    </xf>
    <xf numFmtId="0" fontId="19" fillId="0" borderId="2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4" fillId="0" borderId="2" xfId="0" applyNumberFormat="1" applyFont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9" fillId="0" borderId="2" xfId="0" applyNumberFormat="1" applyFont="1" applyFill="1" applyBorder="1" applyAlignment="1">
      <alignment horizontal="right" vertical="center" wrapText="1"/>
    </xf>
    <xf numFmtId="0" fontId="19" fillId="0" borderId="2" xfId="0" applyNumberFormat="1" applyFont="1" applyFill="1" applyBorder="1" applyAlignment="1">
      <alignment horizontal="left" vertical="center" wrapText="1" indent="2"/>
    </xf>
    <xf numFmtId="0" fontId="19" fillId="0" borderId="2" xfId="0" applyNumberFormat="1" applyFont="1" applyFill="1" applyBorder="1" applyAlignment="1">
      <alignment horizontal="left" vertical="justify" wrapText="1" indent="2"/>
    </xf>
    <xf numFmtId="0" fontId="5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 wrapText="1"/>
    </xf>
    <xf numFmtId="0" fontId="19" fillId="0" borderId="2" xfId="0" applyNumberFormat="1" applyFont="1" applyFill="1" applyBorder="1" applyAlignment="1">
      <alignment horizontal="left" vertical="center" wrapText="1"/>
    </xf>
    <xf numFmtId="0" fontId="19" fillId="0" borderId="2" xfId="0" applyNumberFormat="1" applyFont="1" applyFill="1" applyBorder="1" applyAlignment="1">
      <alignment horizontal="left" vertical="justify" wrapText="1" inden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 horizontal="left" vertical="top" indent="4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left" wrapText="1"/>
    </xf>
    <xf numFmtId="4" fontId="7" fillId="0" borderId="2" xfId="0" applyNumberFormat="1" applyFont="1" applyBorder="1" applyAlignment="1">
      <alignment horizontal="right"/>
    </xf>
    <xf numFmtId="49" fontId="7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Border="1" applyAlignment="1">
      <alignment horizontal="right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right" vertical="top" wrapText="1"/>
    </xf>
    <xf numFmtId="49" fontId="9" fillId="0" borderId="2" xfId="0" applyNumberFormat="1" applyFont="1" applyFill="1" applyBorder="1" applyAlignment="1">
      <alignment vertical="top" wrapText="1"/>
    </xf>
    <xf numFmtId="4" fontId="9" fillId="0" borderId="2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top" indent="3"/>
    </xf>
    <xf numFmtId="49" fontId="5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center"/>
    </xf>
    <xf numFmtId="0" fontId="3" fillId="0" borderId="2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3" fontId="7" fillId="0" borderId="8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3" fillId="0" borderId="8" xfId="0" applyNumberFormat="1" applyFont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wrapText="1" indent="1"/>
    </xf>
    <xf numFmtId="2" fontId="9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indent="1"/>
    </xf>
    <xf numFmtId="3" fontId="9" fillId="0" borderId="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 indent="1"/>
    </xf>
    <xf numFmtId="3" fontId="3" fillId="0" borderId="8" xfId="0" applyNumberFormat="1" applyFont="1" applyBorder="1" applyAlignment="1">
      <alignment horizontal="right"/>
    </xf>
    <xf numFmtId="0" fontId="9" fillId="0" borderId="2" xfId="0" applyFont="1" applyFill="1" applyBorder="1" applyAlignment="1">
      <alignment horizontal="left" wrapText="1" indent="3"/>
    </xf>
    <xf numFmtId="3" fontId="3" fillId="0" borderId="2" xfId="0" applyNumberFormat="1" applyFont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 indent="1"/>
    </xf>
    <xf numFmtId="49" fontId="9" fillId="0" borderId="2" xfId="0" applyNumberFormat="1" applyFont="1" applyFill="1" applyBorder="1" applyAlignment="1">
      <alignment horizontal="left" vertical="top" wrapText="1" indent="2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 indent="2"/>
    </xf>
    <xf numFmtId="49" fontId="9" fillId="0" borderId="2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 indent="2"/>
    </xf>
    <xf numFmtId="49" fontId="9" fillId="0" borderId="2" xfId="0" applyNumberFormat="1" applyFont="1" applyFill="1" applyBorder="1" applyAlignment="1">
      <alignment horizontal="left" vertical="top" wrapText="1" indent="1"/>
    </xf>
    <xf numFmtId="3" fontId="9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top" wrapText="1" indent="3"/>
    </xf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 indent="1"/>
    </xf>
    <xf numFmtId="3" fontId="7" fillId="0" borderId="8" xfId="0" applyNumberFormat="1" applyFont="1" applyBorder="1" applyAlignment="1">
      <alignment horizontal="right" wrapText="1"/>
    </xf>
    <xf numFmtId="2" fontId="9" fillId="0" borderId="2" xfId="0" applyNumberFormat="1" applyFont="1" applyBorder="1" applyAlignment="1">
      <alignment horizontal="right" wrapText="1"/>
    </xf>
    <xf numFmtId="3" fontId="9" fillId="0" borderId="8" xfId="0" applyNumberFormat="1" applyFont="1" applyBorder="1" applyAlignment="1">
      <alignment horizontal="right"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left" indent="2"/>
    </xf>
    <xf numFmtId="0" fontId="7" fillId="0" borderId="2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9" fontId="11" fillId="0" borderId="0" xfId="0" applyNumberFormat="1" applyFont="1" applyFill="1" applyAlignment="1">
      <alignment horizontal="center"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3" fontId="7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/>
    </xf>
    <xf numFmtId="49" fontId="1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167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16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167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indent="15"/>
    </xf>
    <xf numFmtId="2" fontId="3" fillId="0" borderId="0" xfId="0" applyNumberFormat="1" applyFont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right" vertical="top"/>
    </xf>
    <xf numFmtId="4" fontId="7" fillId="0" borderId="2" xfId="0" applyNumberFormat="1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right"/>
    </xf>
    <xf numFmtId="167" fontId="7" fillId="0" borderId="2" xfId="0" applyNumberFormat="1" applyFont="1" applyFill="1" applyBorder="1" applyAlignment="1">
      <alignment horizontal="right" vertical="top"/>
    </xf>
    <xf numFmtId="49" fontId="7" fillId="0" borderId="2" xfId="0" applyNumberFormat="1" applyFont="1" applyBorder="1" applyAlignment="1">
      <alignment horizontal="right"/>
    </xf>
    <xf numFmtId="0" fontId="22" fillId="4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2" fontId="3" fillId="0" borderId="2" xfId="0" applyNumberFormat="1" applyFont="1" applyFill="1" applyBorder="1" applyAlignment="1">
      <alignment vertical="top" wrapText="1"/>
    </xf>
    <xf numFmtId="49" fontId="7" fillId="0" borderId="2" xfId="0" applyNumberFormat="1" applyFont="1" applyBorder="1" applyAlignment="1">
      <alignment horizontal="right" vertical="top" wrapText="1"/>
    </xf>
    <xf numFmtId="170" fontId="3" fillId="0" borderId="2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7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/>
    </xf>
    <xf numFmtId="49" fontId="7" fillId="0" borderId="2" xfId="0" applyNumberFormat="1" applyFont="1" applyFill="1" applyBorder="1" applyAlignment="1">
      <alignment vertical="top" wrapText="1"/>
    </xf>
    <xf numFmtId="3" fontId="3" fillId="0" borderId="2" xfId="0" applyNumberFormat="1" applyFont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left" indent="2"/>
    </xf>
    <xf numFmtId="3" fontId="9" fillId="0" borderId="2" xfId="0" applyNumberFormat="1" applyFont="1" applyBorder="1" applyAlignment="1">
      <alignment horizontal="right" vertical="top"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167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 indent="1"/>
    </xf>
    <xf numFmtId="49" fontId="7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vertical="center" wrapText="1" indent="2"/>
    </xf>
    <xf numFmtId="1" fontId="9" fillId="0" borderId="2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vertical="top"/>
    </xf>
    <xf numFmtId="49" fontId="9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centerContinuous" vertical="top" wrapText="1"/>
    </xf>
    <xf numFmtId="167" fontId="7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0" fontId="12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12" fillId="0" borderId="0" xfId="0" applyFont="1" applyFill="1" applyBorder="1" applyAlignment="1">
      <alignment horizontal="left" wrapText="1" indent="1"/>
    </xf>
    <xf numFmtId="0" fontId="12" fillId="0" borderId="0" xfId="0" applyFont="1" applyFill="1" applyAlignment="1">
      <alignment horizontal="left" indent="1"/>
    </xf>
    <xf numFmtId="0" fontId="11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center"/>
    </xf>
    <xf numFmtId="166" fontId="16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66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3" fontId="32" fillId="0" borderId="12" xfId="0" applyNumberFormat="1" applyFont="1" applyFill="1" applyBorder="1" applyAlignment="1">
      <alignment horizontal="right"/>
    </xf>
    <xf numFmtId="166" fontId="32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indent="2"/>
    </xf>
    <xf numFmtId="0" fontId="7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indent="3"/>
    </xf>
    <xf numFmtId="0" fontId="7" fillId="0" borderId="2" xfId="0" applyFont="1" applyFill="1" applyBorder="1" applyAlignment="1">
      <alignment horizontal="left" indent="4"/>
    </xf>
    <xf numFmtId="166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wrapText="1"/>
    </xf>
    <xf numFmtId="0" fontId="31" fillId="0" borderId="9" xfId="0" applyFont="1" applyFill="1" applyBorder="1" applyAlignment="1">
      <alignment horizontal="center"/>
    </xf>
    <xf numFmtId="0" fontId="31" fillId="0" borderId="2" xfId="0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indent="3"/>
    </xf>
    <xf numFmtId="0" fontId="7" fillId="0" borderId="2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/>
    </xf>
    <xf numFmtId="3" fontId="34" fillId="0" borderId="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9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left" indent="4"/>
    </xf>
    <xf numFmtId="3" fontId="11" fillId="0" borderId="2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3"/>
    </xf>
    <xf numFmtId="0" fontId="3" fillId="0" borderId="2" xfId="0" applyFont="1" applyFill="1" applyBorder="1" applyAlignment="1">
      <alignment horizontal="left" indent="4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left" indent="3"/>
    </xf>
    <xf numFmtId="0" fontId="7" fillId="0" borderId="2" xfId="0" applyFont="1" applyFill="1" applyBorder="1" applyAlignment="1">
      <alignment/>
    </xf>
    <xf numFmtId="0" fontId="28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2"/>
    </xf>
    <xf numFmtId="0" fontId="28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left" indent="3"/>
    </xf>
    <xf numFmtId="0" fontId="7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left" wrapText="1" indent="1"/>
    </xf>
    <xf numFmtId="0" fontId="3" fillId="0" borderId="2" xfId="0" applyFont="1" applyFill="1" applyBorder="1" applyAlignment="1">
      <alignment horizontal="left" indent="4"/>
    </xf>
    <xf numFmtId="3" fontId="7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 indent="1"/>
    </xf>
    <xf numFmtId="0" fontId="0" fillId="0" borderId="0" xfId="0" applyFont="1" applyFill="1" applyAlignment="1">
      <alignment wrapText="1"/>
    </xf>
    <xf numFmtId="166" fontId="0" fillId="0" borderId="0" xfId="0" applyNumberFormat="1" applyFont="1" applyFill="1" applyAlignment="1">
      <alignment/>
    </xf>
    <xf numFmtId="166" fontId="7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wrapText="1" indent="4"/>
    </xf>
    <xf numFmtId="166" fontId="3" fillId="0" borderId="2" xfId="0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Fill="1" applyBorder="1" applyAlignment="1">
      <alignment/>
    </xf>
    <xf numFmtId="3" fontId="7" fillId="0" borderId="9" xfId="0" applyNumberFormat="1" applyFont="1" applyBorder="1" applyAlignment="1">
      <alignment/>
    </xf>
    <xf numFmtId="3" fontId="4" fillId="0" borderId="0" xfId="22" applyNumberFormat="1" applyFont="1" applyFill="1" applyBorder="1">
      <alignment/>
      <protection/>
    </xf>
    <xf numFmtId="0" fontId="3" fillId="0" borderId="0" xfId="22" applyFont="1" applyFill="1" applyBorder="1" applyAlignment="1">
      <alignment horizontal="right"/>
      <protection/>
    </xf>
    <xf numFmtId="0" fontId="4" fillId="0" borderId="0" xfId="22" applyFont="1" applyFill="1" applyBorder="1">
      <alignment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3" fontId="7" fillId="0" borderId="13" xfId="22" applyNumberFormat="1" applyFont="1" applyFill="1" applyBorder="1" applyAlignment="1">
      <alignment horizontal="left"/>
      <protection/>
    </xf>
    <xf numFmtId="3" fontId="7" fillId="0" borderId="13" xfId="22" applyNumberFormat="1" applyFont="1" applyFill="1" applyBorder="1">
      <alignment/>
      <protection/>
    </xf>
    <xf numFmtId="3" fontId="3" fillId="0" borderId="13" xfId="22" applyNumberFormat="1" applyFont="1" applyFill="1" applyBorder="1">
      <alignment/>
      <protection/>
    </xf>
    <xf numFmtId="3" fontId="20" fillId="0" borderId="13" xfId="22" applyNumberFormat="1" applyFont="1" applyFill="1" applyBorder="1">
      <alignment/>
      <protection/>
    </xf>
    <xf numFmtId="3" fontId="7" fillId="0" borderId="9" xfId="22" applyNumberFormat="1" applyFont="1" applyFill="1" applyBorder="1" applyAlignment="1">
      <alignment wrapText="1"/>
      <protection/>
    </xf>
    <xf numFmtId="3" fontId="3" fillId="0" borderId="9" xfId="22" applyNumberFormat="1" applyFont="1" applyFill="1" applyBorder="1">
      <alignment/>
      <protection/>
    </xf>
    <xf numFmtId="3" fontId="3" fillId="0" borderId="14" xfId="22" applyNumberFormat="1" applyFont="1" applyFill="1" applyBorder="1">
      <alignment/>
      <protection/>
    </xf>
    <xf numFmtId="3" fontId="3" fillId="0" borderId="2" xfId="22" applyNumberFormat="1" applyFont="1" applyFill="1" applyBorder="1" applyAlignment="1">
      <alignment/>
      <protection/>
    </xf>
    <xf numFmtId="3" fontId="3" fillId="0" borderId="11" xfId="22" applyNumberFormat="1" applyFont="1" applyFill="1" applyBorder="1" applyAlignment="1">
      <alignment/>
      <protection/>
    </xf>
    <xf numFmtId="3" fontId="3" fillId="0" borderId="10" xfId="22" applyNumberFormat="1" applyFont="1" applyFill="1" applyBorder="1">
      <alignment/>
      <protection/>
    </xf>
    <xf numFmtId="3" fontId="7" fillId="0" borderId="13" xfId="22" applyNumberFormat="1" applyFont="1" applyFill="1" applyBorder="1" applyAlignment="1">
      <alignment/>
      <protection/>
    </xf>
    <xf numFmtId="3" fontId="7" fillId="0" borderId="13" xfId="22" applyNumberFormat="1" applyFont="1" applyFill="1" applyBorder="1" applyAlignment="1">
      <alignment/>
      <protection/>
    </xf>
    <xf numFmtId="3" fontId="7" fillId="0" borderId="13" xfId="22" applyNumberFormat="1" applyFont="1" applyFill="1" applyBorder="1" applyAlignment="1">
      <alignment horizontal="justify" wrapText="1"/>
      <protection/>
    </xf>
    <xf numFmtId="3" fontId="3" fillId="0" borderId="14" xfId="22" applyNumberFormat="1" applyFont="1" applyFill="1" applyBorder="1" applyAlignment="1">
      <alignment/>
      <protection/>
    </xf>
    <xf numFmtId="3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3" fontId="9" fillId="0" borderId="15" xfId="22" applyNumberFormat="1" applyFont="1" applyFill="1" applyBorder="1" applyAlignment="1">
      <alignment/>
      <protection/>
    </xf>
    <xf numFmtId="3" fontId="9" fillId="0" borderId="14" xfId="22" applyNumberFormat="1" applyFont="1" applyFill="1" applyBorder="1" applyAlignment="1">
      <alignment/>
      <protection/>
    </xf>
    <xf numFmtId="3" fontId="3" fillId="0" borderId="9" xfId="22" applyNumberFormat="1" applyFont="1" applyFill="1" applyBorder="1" applyAlignment="1">
      <alignment horizontal="center"/>
      <protection/>
    </xf>
    <xf numFmtId="3" fontId="9" fillId="0" borderId="2" xfId="22" applyNumberFormat="1" applyFont="1" applyFill="1" applyBorder="1" applyAlignment="1">
      <alignment horizontal="right"/>
      <protection/>
    </xf>
    <xf numFmtId="3" fontId="9" fillId="0" borderId="4" xfId="22" applyNumberFormat="1" applyFont="1" applyFill="1" applyBorder="1">
      <alignment/>
      <protection/>
    </xf>
    <xf numFmtId="3" fontId="3" fillId="0" borderId="2" xfId="22" applyNumberFormat="1" applyFont="1" applyFill="1" applyBorder="1" applyAlignment="1">
      <alignment horizontal="center"/>
      <protection/>
    </xf>
    <xf numFmtId="3" fontId="3" fillId="0" borderId="4" xfId="22" applyNumberFormat="1" applyFont="1" applyFill="1" applyBorder="1">
      <alignment/>
      <protection/>
    </xf>
    <xf numFmtId="3" fontId="3" fillId="0" borderId="10" xfId="22" applyNumberFormat="1" applyFont="1" applyFill="1" applyBorder="1" applyAlignment="1">
      <alignment/>
      <protection/>
    </xf>
    <xf numFmtId="3" fontId="3" fillId="0" borderId="11" xfId="22" applyNumberFormat="1" applyFont="1" applyFill="1" applyBorder="1">
      <alignment/>
      <protection/>
    </xf>
    <xf numFmtId="3" fontId="3" fillId="0" borderId="10" xfId="22" applyNumberFormat="1" applyFont="1" applyFill="1" applyBorder="1" applyAlignment="1">
      <alignment horizontal="center"/>
      <protection/>
    </xf>
    <xf numFmtId="3" fontId="3" fillId="0" borderId="2" xfId="22" applyNumberFormat="1" applyFont="1" applyFill="1" applyBorder="1">
      <alignment/>
      <protection/>
    </xf>
    <xf numFmtId="3" fontId="3" fillId="0" borderId="3" xfId="22" applyNumberFormat="1" applyFont="1" applyFill="1" applyBorder="1">
      <alignment/>
      <protection/>
    </xf>
    <xf numFmtId="3" fontId="7" fillId="0" borderId="13" xfId="21" applyNumberFormat="1" applyFont="1" applyFill="1" applyBorder="1">
      <alignment/>
      <protection/>
    </xf>
    <xf numFmtId="3" fontId="10" fillId="0" borderId="13" xfId="22" applyNumberFormat="1" applyFont="1" applyFill="1" applyBorder="1">
      <alignment/>
      <protection/>
    </xf>
    <xf numFmtId="3" fontId="3" fillId="0" borderId="15" xfId="21" applyNumberFormat="1" applyFont="1" applyFill="1" applyBorder="1">
      <alignment/>
      <protection/>
    </xf>
    <xf numFmtId="3" fontId="3" fillId="0" borderId="15" xfId="22" applyNumberFormat="1" applyFont="1" applyFill="1" applyBorder="1" applyAlignment="1">
      <alignment horizontal="center"/>
      <protection/>
    </xf>
    <xf numFmtId="3" fontId="11" fillId="0" borderId="14" xfId="22" applyNumberFormat="1" applyFont="1" applyFill="1" applyBorder="1">
      <alignment/>
      <protection/>
    </xf>
    <xf numFmtId="3" fontId="3" fillId="0" borderId="2" xfId="21" applyNumberFormat="1" applyFont="1" applyFill="1" applyBorder="1">
      <alignment/>
      <protection/>
    </xf>
    <xf numFmtId="3" fontId="11" fillId="0" borderId="4" xfId="22" applyNumberFormat="1" applyFont="1" applyFill="1" applyBorder="1">
      <alignment/>
      <protection/>
    </xf>
    <xf numFmtId="3" fontId="3" fillId="0" borderId="16" xfId="21" applyNumberFormat="1" applyFont="1" applyFill="1" applyBorder="1">
      <alignment/>
      <protection/>
    </xf>
    <xf numFmtId="3" fontId="3" fillId="0" borderId="16" xfId="22" applyNumberFormat="1" applyFont="1" applyFill="1" applyBorder="1" applyAlignment="1">
      <alignment horizontal="center"/>
      <protection/>
    </xf>
    <xf numFmtId="3" fontId="11" fillId="0" borderId="11" xfId="22" applyNumberFormat="1" applyFont="1" applyFill="1" applyBorder="1">
      <alignment/>
      <protection/>
    </xf>
    <xf numFmtId="3" fontId="7" fillId="0" borderId="13" xfId="22" applyNumberFormat="1" applyFont="1" applyFill="1" applyBorder="1" applyAlignment="1">
      <alignment horizontal="left" wrapText="1"/>
      <protection/>
    </xf>
    <xf numFmtId="3" fontId="20" fillId="0" borderId="13" xfId="22" applyNumberFormat="1" applyFont="1" applyFill="1" applyBorder="1" applyAlignment="1">
      <alignment horizontal="right"/>
      <protection/>
    </xf>
    <xf numFmtId="3" fontId="7" fillId="0" borderId="13" xfId="22" applyNumberFormat="1" applyFont="1" applyFill="1" applyBorder="1" applyAlignment="1">
      <alignment wrapText="1"/>
      <protection/>
    </xf>
    <xf numFmtId="3" fontId="7" fillId="0" borderId="9" xfId="22" applyNumberFormat="1" applyFont="1" applyFill="1" applyBorder="1" applyAlignment="1">
      <alignment wrapText="1"/>
      <protection/>
    </xf>
    <xf numFmtId="3" fontId="11" fillId="0" borderId="14" xfId="22" applyNumberFormat="1" applyFont="1" applyFill="1" applyBorder="1">
      <alignment/>
      <protection/>
    </xf>
    <xf numFmtId="3" fontId="3" fillId="0" borderId="2" xfId="22" applyNumberFormat="1" applyFont="1" applyFill="1" applyBorder="1" applyAlignment="1">
      <alignment wrapText="1"/>
      <protection/>
    </xf>
    <xf numFmtId="3" fontId="11" fillId="0" borderId="4" xfId="22" applyNumberFormat="1" applyFont="1" applyFill="1" applyBorder="1">
      <alignment/>
      <protection/>
    </xf>
    <xf numFmtId="3" fontId="11" fillId="0" borderId="11" xfId="22" applyNumberFormat="1" applyFont="1" applyFill="1" applyBorder="1">
      <alignment/>
      <protection/>
    </xf>
    <xf numFmtId="3" fontId="7" fillId="0" borderId="13" xfId="22" applyNumberFormat="1" applyFont="1" applyFill="1" applyBorder="1" applyAlignment="1">
      <alignment wrapText="1"/>
      <protection/>
    </xf>
    <xf numFmtId="3" fontId="3" fillId="0" borderId="9" xfId="22" applyNumberFormat="1" applyFont="1" applyFill="1" applyBorder="1" applyAlignment="1">
      <alignment horizontal="right"/>
      <protection/>
    </xf>
    <xf numFmtId="3" fontId="3" fillId="0" borderId="2" xfId="22" applyNumberFormat="1" applyFont="1" applyFill="1" applyBorder="1" applyAlignment="1">
      <alignment horizontal="right"/>
      <protection/>
    </xf>
    <xf numFmtId="3" fontId="7" fillId="0" borderId="2" xfId="22" applyNumberFormat="1" applyFont="1" applyFill="1" applyBorder="1" applyAlignment="1">
      <alignment wrapText="1"/>
      <protection/>
    </xf>
    <xf numFmtId="3" fontId="7" fillId="0" borderId="2" xfId="22" applyNumberFormat="1" applyFont="1" applyFill="1" applyBorder="1" applyAlignment="1">
      <alignment horizontal="right"/>
      <protection/>
    </xf>
    <xf numFmtId="3" fontId="7" fillId="0" borderId="4" xfId="22" applyNumberFormat="1" applyFont="1" applyFill="1" applyBorder="1">
      <alignment/>
      <protection/>
    </xf>
    <xf numFmtId="3" fontId="3" fillId="0" borderId="10" xfId="22" applyNumberFormat="1" applyFont="1" applyFill="1" applyBorder="1" applyAlignment="1">
      <alignment wrapText="1"/>
      <protection/>
    </xf>
    <xf numFmtId="3" fontId="3" fillId="0" borderId="10" xfId="22" applyNumberFormat="1" applyFont="1" applyFill="1" applyBorder="1" applyAlignment="1">
      <alignment horizontal="right"/>
      <protection/>
    </xf>
    <xf numFmtId="3" fontId="3" fillId="0" borderId="15" xfId="22" applyNumberFormat="1" applyFont="1" applyFill="1" applyBorder="1" applyAlignment="1">
      <alignment wrapText="1"/>
      <protection/>
    </xf>
    <xf numFmtId="3" fontId="3" fillId="0" borderId="15" xfId="22" applyNumberFormat="1" applyFont="1" applyFill="1" applyBorder="1">
      <alignment/>
      <protection/>
    </xf>
    <xf numFmtId="3" fontId="3" fillId="0" borderId="9" xfId="22" applyNumberFormat="1" applyFont="1" applyFill="1" applyBorder="1" applyAlignment="1">
      <alignment wrapText="1"/>
      <protection/>
    </xf>
    <xf numFmtId="0" fontId="18" fillId="0" borderId="2" xfId="25" applyFont="1" applyFill="1" applyBorder="1">
      <alignment horizontal="left" vertical="center" indent="1"/>
    </xf>
    <xf numFmtId="3" fontId="18" fillId="0" borderId="4" xfId="24" applyNumberFormat="1" applyFont="1" applyFill="1" applyBorder="1">
      <alignment horizontal="right" vertical="center"/>
    </xf>
    <xf numFmtId="0" fontId="18" fillId="0" borderId="2" xfId="25" applyFont="1" applyFill="1" applyBorder="1" quotePrefix="1">
      <alignment horizontal="left" vertical="center" indent="1"/>
    </xf>
    <xf numFmtId="3" fontId="3" fillId="0" borderId="2" xfId="22" applyNumberFormat="1" applyFont="1" applyFill="1" applyBorder="1" applyAlignment="1">
      <alignment horizontal="left" wrapText="1"/>
      <protection/>
    </xf>
    <xf numFmtId="0" fontId="18" fillId="0" borderId="10" xfId="25" applyFont="1" applyFill="1" applyBorder="1">
      <alignment horizontal="left" vertical="center" indent="1"/>
    </xf>
    <xf numFmtId="3" fontId="18" fillId="0" borderId="11" xfId="24" applyNumberFormat="1" applyFont="1" applyFill="1" applyBorder="1">
      <alignment horizontal="right" vertical="center"/>
    </xf>
    <xf numFmtId="3" fontId="3" fillId="0" borderId="16" xfId="22" applyNumberFormat="1" applyFont="1" applyFill="1" applyBorder="1" applyAlignment="1">
      <alignment wrapText="1"/>
      <protection/>
    </xf>
    <xf numFmtId="3" fontId="7" fillId="0" borderId="13" xfId="22" applyNumberFormat="1" applyFont="1" applyFill="1" applyBorder="1" applyAlignment="1">
      <alignment horizontal="left" wrapText="1"/>
      <protection/>
    </xf>
    <xf numFmtId="3" fontId="3" fillId="0" borderId="0" xfId="22" applyNumberFormat="1" applyFont="1" applyFill="1" applyBorder="1" applyAlignment="1">
      <alignment wrapText="1"/>
      <protection/>
    </xf>
    <xf numFmtId="3" fontId="3" fillId="0" borderId="0" xfId="22" applyNumberFormat="1" applyFont="1" applyFill="1" applyBorder="1">
      <alignment/>
      <protection/>
    </xf>
    <xf numFmtId="3" fontId="9" fillId="0" borderId="0" xfId="22" applyNumberFormat="1" applyFont="1" applyFill="1" applyBorder="1">
      <alignment/>
      <protection/>
    </xf>
    <xf numFmtId="3" fontId="11" fillId="0" borderId="0" xfId="22" applyNumberFormat="1" applyFont="1" applyFill="1" applyBorder="1" applyAlignment="1">
      <alignment vertical="center"/>
      <protection/>
    </xf>
    <xf numFmtId="3" fontId="3" fillId="0" borderId="0" xfId="22" applyNumberFormat="1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22" applyFont="1" applyFill="1" applyBorder="1">
      <alignment/>
      <protection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zdatm2000(06_09)2" xfId="21"/>
    <cellStyle name="Normal_Budzaizd99" xfId="22"/>
    <cellStyle name="Percent" xfId="23"/>
    <cellStyle name="SAPBEXstdData" xfId="24"/>
    <cellStyle name="SAPBEXstdItem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5-menesa%20parskati\8.tab-ziedoj%20pa%20m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</sheetNames>
    <sheetDataSet>
      <sheetData sheetId="3"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40">
          <cell r="B540">
            <v>0</v>
          </cell>
        </row>
        <row r="545">
          <cell r="B545">
            <v>0</v>
          </cell>
        </row>
        <row r="548">
          <cell r="B548">
            <v>0</v>
          </cell>
        </row>
        <row r="549">
          <cell r="B549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8">
          <cell r="B558">
            <v>0</v>
          </cell>
        </row>
        <row r="563">
          <cell r="B563">
            <v>0</v>
          </cell>
        </row>
        <row r="566">
          <cell r="B566">
            <v>0</v>
          </cell>
        </row>
        <row r="567">
          <cell r="B567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6">
          <cell r="B576">
            <v>0</v>
          </cell>
        </row>
        <row r="581">
          <cell r="B581">
            <v>0</v>
          </cell>
        </row>
        <row r="584">
          <cell r="B584">
            <v>0</v>
          </cell>
        </row>
        <row r="585">
          <cell r="B5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B5" sqref="B5"/>
    </sheetView>
  </sheetViews>
  <sheetFormatPr defaultColWidth="9.140625" defaultRowHeight="12.75"/>
  <cols>
    <col min="1" max="1" width="45.57421875" style="1" customWidth="1"/>
    <col min="2" max="5" width="14.7109375" style="1" customWidth="1"/>
    <col min="6" max="16384" width="9.140625" style="1" customWidth="1"/>
  </cols>
  <sheetData>
    <row r="1" spans="2:5" ht="15.75">
      <c r="B1" s="3" t="s">
        <v>387</v>
      </c>
      <c r="E1" s="2"/>
    </row>
    <row r="2" spans="1:5" ht="15.75">
      <c r="A2" s="4"/>
      <c r="E2" s="2"/>
    </row>
    <row r="3" spans="2:5" s="6" customFormat="1" ht="15.75" customHeight="1">
      <c r="B3" s="5" t="s">
        <v>388</v>
      </c>
      <c r="C3" s="5"/>
      <c r="D3" s="5"/>
      <c r="E3" s="5"/>
    </row>
    <row r="4" spans="2:5" s="6" customFormat="1" ht="15.75">
      <c r="B4" s="5" t="s">
        <v>389</v>
      </c>
      <c r="C4" s="5"/>
      <c r="D4" s="5"/>
      <c r="E4" s="5"/>
    </row>
    <row r="5" spans="2:5" ht="15" customHeight="1">
      <c r="B5" s="7" t="s">
        <v>390</v>
      </c>
      <c r="C5" s="7"/>
      <c r="D5" s="7"/>
      <c r="E5" s="7"/>
    </row>
    <row r="6" spans="1:5" ht="12.75">
      <c r="A6" s="8"/>
      <c r="E6" s="9" t="s">
        <v>391</v>
      </c>
    </row>
    <row r="7" spans="1:5" ht="38.25">
      <c r="A7" s="10" t="s">
        <v>392</v>
      </c>
      <c r="B7" s="11" t="s">
        <v>393</v>
      </c>
      <c r="C7" s="11" t="s">
        <v>394</v>
      </c>
      <c r="D7" s="11" t="s">
        <v>395</v>
      </c>
      <c r="E7" s="11" t="s">
        <v>396</v>
      </c>
    </row>
    <row r="8" spans="1:5" ht="12.75">
      <c r="A8" s="12" t="s">
        <v>397</v>
      </c>
      <c r="B8" s="13">
        <v>1017753</v>
      </c>
      <c r="C8" s="13">
        <v>320148</v>
      </c>
      <c r="D8" s="13">
        <v>1337902</v>
      </c>
      <c r="E8" s="13">
        <v>309107</v>
      </c>
    </row>
    <row r="9" spans="1:5" ht="13.5" customHeight="1">
      <c r="A9" s="15" t="s">
        <v>398</v>
      </c>
      <c r="B9" s="16" t="s">
        <v>399</v>
      </c>
      <c r="C9" s="16" t="s">
        <v>399</v>
      </c>
      <c r="D9" s="14">
        <v>95545</v>
      </c>
      <c r="E9" s="14">
        <v>20134</v>
      </c>
    </row>
    <row r="10" spans="1:5" ht="16.5" customHeight="1">
      <c r="A10" s="17" t="s">
        <v>400</v>
      </c>
      <c r="B10" s="13">
        <v>1017753</v>
      </c>
      <c r="C10" s="13">
        <v>320148</v>
      </c>
      <c r="D10" s="13">
        <v>1242357</v>
      </c>
      <c r="E10" s="13">
        <v>288973</v>
      </c>
    </row>
    <row r="11" spans="1:5" ht="12.75">
      <c r="A11" s="12" t="s">
        <v>401</v>
      </c>
      <c r="B11" s="13">
        <v>955735</v>
      </c>
      <c r="C11" s="13">
        <v>288561</v>
      </c>
      <c r="D11" s="13">
        <v>1244296</v>
      </c>
      <c r="E11" s="13">
        <v>257770</v>
      </c>
    </row>
    <row r="12" spans="1:5" ht="12.75" customHeight="1">
      <c r="A12" s="15" t="s">
        <v>398</v>
      </c>
      <c r="B12" s="16" t="s">
        <v>399</v>
      </c>
      <c r="C12" s="16" t="s">
        <v>399</v>
      </c>
      <c r="D12" s="14">
        <v>91132</v>
      </c>
      <c r="E12" s="14">
        <v>20372</v>
      </c>
    </row>
    <row r="13" spans="1:5" ht="12.75">
      <c r="A13" s="17" t="s">
        <v>402</v>
      </c>
      <c r="B13" s="13">
        <v>955735</v>
      </c>
      <c r="C13" s="13">
        <v>288561</v>
      </c>
      <c r="D13" s="13">
        <v>1153164</v>
      </c>
      <c r="E13" s="13">
        <v>237398</v>
      </c>
    </row>
    <row r="14" spans="1:5" ht="24.75" customHeight="1">
      <c r="A14" s="17" t="s">
        <v>403</v>
      </c>
      <c r="B14" s="18">
        <v>62018</v>
      </c>
      <c r="C14" s="18">
        <v>31587</v>
      </c>
      <c r="D14" s="19">
        <v>89193</v>
      </c>
      <c r="E14" s="19">
        <v>51575</v>
      </c>
    </row>
    <row r="15" spans="1:5" ht="12.75" customHeight="1">
      <c r="A15" s="17" t="s">
        <v>404</v>
      </c>
      <c r="B15" s="20">
        <v>-16151</v>
      </c>
      <c r="C15" s="20">
        <v>431</v>
      </c>
      <c r="D15" s="20">
        <v>-21708</v>
      </c>
      <c r="E15" s="20">
        <v>-2487</v>
      </c>
    </row>
    <row r="16" spans="1:5" ht="12.75">
      <c r="A16" s="21" t="s">
        <v>405</v>
      </c>
      <c r="B16" s="12">
        <v>13945</v>
      </c>
      <c r="C16" s="12">
        <v>1965</v>
      </c>
      <c r="D16" s="12">
        <v>15910</v>
      </c>
      <c r="E16" s="12">
        <v>2778</v>
      </c>
    </row>
    <row r="17" spans="1:5" ht="24.75" customHeight="1">
      <c r="A17" s="15" t="s">
        <v>406</v>
      </c>
      <c r="B17" s="16" t="s">
        <v>399</v>
      </c>
      <c r="C17" s="16" t="s">
        <v>399</v>
      </c>
      <c r="D17" s="14">
        <v>11042</v>
      </c>
      <c r="E17" s="14">
        <v>2617</v>
      </c>
    </row>
    <row r="18" spans="1:5" ht="12.75">
      <c r="A18" s="17" t="s">
        <v>407</v>
      </c>
      <c r="B18" s="20">
        <v>13945</v>
      </c>
      <c r="C18" s="20">
        <v>1965</v>
      </c>
      <c r="D18" s="20">
        <v>4868</v>
      </c>
      <c r="E18" s="20">
        <v>161</v>
      </c>
    </row>
    <row r="19" spans="1:5" ht="12.75" customHeight="1">
      <c r="A19" s="21" t="s">
        <v>408</v>
      </c>
      <c r="B19" s="12">
        <v>30096</v>
      </c>
      <c r="C19" s="12">
        <v>1535</v>
      </c>
      <c r="D19" s="12">
        <v>31630</v>
      </c>
      <c r="E19" s="12">
        <v>3819</v>
      </c>
    </row>
    <row r="20" spans="1:5" ht="24.75" customHeight="1">
      <c r="A20" s="15" t="s">
        <v>409</v>
      </c>
      <c r="B20" s="16" t="s">
        <v>399</v>
      </c>
      <c r="C20" s="16" t="s">
        <v>399</v>
      </c>
      <c r="D20" s="14">
        <v>5055</v>
      </c>
      <c r="E20" s="14">
        <v>1171</v>
      </c>
    </row>
    <row r="21" spans="1:5" ht="12.75" customHeight="1">
      <c r="A21" s="17" t="s">
        <v>410</v>
      </c>
      <c r="B21" s="22">
        <v>30096</v>
      </c>
      <c r="C21" s="22">
        <v>1535</v>
      </c>
      <c r="D21" s="20">
        <v>26575</v>
      </c>
      <c r="E21" s="20">
        <v>2648</v>
      </c>
    </row>
    <row r="22" spans="1:5" ht="12.75" customHeight="1">
      <c r="A22" s="17" t="s">
        <v>411</v>
      </c>
      <c r="B22" s="22">
        <v>78169</v>
      </c>
      <c r="C22" s="22">
        <v>31156</v>
      </c>
      <c r="D22" s="22">
        <v>110901</v>
      </c>
      <c r="E22" s="22">
        <v>54062</v>
      </c>
    </row>
    <row r="23" spans="1:5" ht="12.75">
      <c r="A23" s="13" t="s">
        <v>412</v>
      </c>
      <c r="B23" s="20">
        <v>-78169</v>
      </c>
      <c r="C23" s="20">
        <v>-31156</v>
      </c>
      <c r="D23" s="20">
        <v>-110901</v>
      </c>
      <c r="E23" s="20">
        <v>-54062</v>
      </c>
    </row>
    <row r="24" spans="1:5" ht="12.75">
      <c r="A24" s="13" t="s">
        <v>413</v>
      </c>
      <c r="B24" s="20">
        <v>-52107</v>
      </c>
      <c r="C24" s="20">
        <v>-31005</v>
      </c>
      <c r="D24" s="20">
        <v>-84686</v>
      </c>
      <c r="E24" s="20">
        <v>-32313</v>
      </c>
    </row>
    <row r="25" spans="1:5" ht="12.75">
      <c r="A25" s="23" t="s">
        <v>414</v>
      </c>
      <c r="B25" s="25">
        <v>0</v>
      </c>
      <c r="C25" s="12">
        <v>6208</v>
      </c>
      <c r="D25" s="24">
        <v>6208</v>
      </c>
      <c r="E25" s="24">
        <v>1795</v>
      </c>
    </row>
    <row r="26" spans="1:5" ht="24.75" customHeight="1">
      <c r="A26" s="15" t="s">
        <v>415</v>
      </c>
      <c r="B26" s="16" t="s">
        <v>399</v>
      </c>
      <c r="C26" s="16" t="s">
        <v>399</v>
      </c>
      <c r="D26" s="24">
        <v>5987</v>
      </c>
      <c r="E26" s="24">
        <v>1446</v>
      </c>
    </row>
    <row r="27" spans="1:5" ht="12.75" customHeight="1">
      <c r="A27" s="26" t="s">
        <v>416</v>
      </c>
      <c r="B27" s="25">
        <v>0</v>
      </c>
      <c r="C27" s="25">
        <v>6208</v>
      </c>
      <c r="D27" s="25">
        <v>221</v>
      </c>
      <c r="E27" s="25">
        <v>348</v>
      </c>
    </row>
    <row r="28" spans="1:5" ht="12" customHeight="1">
      <c r="A28" s="27" t="s">
        <v>417</v>
      </c>
      <c r="B28" s="12">
        <v>-63606</v>
      </c>
      <c r="C28" s="12">
        <v>0</v>
      </c>
      <c r="D28" s="12">
        <v>-63606</v>
      </c>
      <c r="E28" s="12">
        <v>-40284</v>
      </c>
    </row>
    <row r="29" spans="1:5" ht="12.75">
      <c r="A29" s="26" t="s">
        <v>418</v>
      </c>
      <c r="B29" s="24">
        <v>-90928</v>
      </c>
      <c r="C29" s="24">
        <v>0</v>
      </c>
      <c r="D29" s="24">
        <v>-90928</v>
      </c>
      <c r="E29" s="24">
        <v>-40717</v>
      </c>
    </row>
    <row r="30" spans="1:5" ht="24.75" customHeight="1">
      <c r="A30" s="26" t="s">
        <v>419</v>
      </c>
      <c r="B30" s="24">
        <v>2598</v>
      </c>
      <c r="C30" s="24">
        <v>0</v>
      </c>
      <c r="D30" s="24">
        <v>2598</v>
      </c>
      <c r="E30" s="24">
        <v>1329</v>
      </c>
    </row>
    <row r="31" spans="1:5" ht="12.75" customHeight="1">
      <c r="A31" s="26" t="s">
        <v>420</v>
      </c>
      <c r="B31" s="24">
        <v>19780</v>
      </c>
      <c r="C31" s="24">
        <v>0</v>
      </c>
      <c r="D31" s="24">
        <v>19780</v>
      </c>
      <c r="E31" s="24">
        <v>1037</v>
      </c>
    </row>
    <row r="32" spans="1:5" ht="24.75" customHeight="1">
      <c r="A32" s="26" t="s">
        <v>421</v>
      </c>
      <c r="B32" s="24">
        <v>899</v>
      </c>
      <c r="C32" s="24">
        <v>0</v>
      </c>
      <c r="D32" s="24">
        <v>899</v>
      </c>
      <c r="E32" s="24">
        <v>-1928</v>
      </c>
    </row>
    <row r="33" spans="1:5" ht="12.75" customHeight="1">
      <c r="A33" s="26" t="s">
        <v>422</v>
      </c>
      <c r="B33" s="24">
        <v>4045</v>
      </c>
      <c r="C33" s="24">
        <v>0</v>
      </c>
      <c r="D33" s="24">
        <v>4045</v>
      </c>
      <c r="E33" s="24">
        <v>-4</v>
      </c>
    </row>
    <row r="34" spans="1:5" ht="12.75">
      <c r="A34" s="28" t="s">
        <v>423</v>
      </c>
      <c r="B34" s="25">
        <v>-26035</v>
      </c>
      <c r="C34" s="25">
        <v>-41645</v>
      </c>
      <c r="D34" s="25">
        <v>-63268</v>
      </c>
      <c r="E34" s="25">
        <v>3564</v>
      </c>
    </row>
    <row r="35" spans="1:5" ht="12.75">
      <c r="A35" s="28" t="s">
        <v>424</v>
      </c>
      <c r="B35" s="24">
        <v>0</v>
      </c>
      <c r="C35" s="24">
        <v>-669</v>
      </c>
      <c r="D35" s="24">
        <v>-669</v>
      </c>
      <c r="E35" s="24">
        <v>-86</v>
      </c>
    </row>
    <row r="36" spans="1:5" ht="12.75">
      <c r="A36" s="26" t="s">
        <v>425</v>
      </c>
      <c r="B36" s="24">
        <v>690</v>
      </c>
      <c r="C36" s="24">
        <v>0</v>
      </c>
      <c r="D36" s="24">
        <v>690</v>
      </c>
      <c r="E36" s="24">
        <v>9696</v>
      </c>
    </row>
    <row r="37" spans="1:5" ht="12.75" customHeight="1">
      <c r="A37" s="26" t="s">
        <v>426</v>
      </c>
      <c r="B37" s="24">
        <v>1838</v>
      </c>
      <c r="C37" s="24">
        <v>-40976</v>
      </c>
      <c r="D37" s="24">
        <v>-39138</v>
      </c>
      <c r="E37" s="16" t="s">
        <v>399</v>
      </c>
    </row>
    <row r="38" spans="1:5" ht="12.75" customHeight="1">
      <c r="A38" s="15" t="s">
        <v>398</v>
      </c>
      <c r="B38" s="16" t="s">
        <v>399</v>
      </c>
      <c r="C38" s="16" t="s">
        <v>399</v>
      </c>
      <c r="D38" s="24">
        <v>-4412</v>
      </c>
      <c r="E38" s="16" t="s">
        <v>399</v>
      </c>
    </row>
    <row r="39" spans="1:5" ht="12.75" customHeight="1">
      <c r="A39" s="26" t="s">
        <v>427</v>
      </c>
      <c r="B39" s="16" t="s">
        <v>399</v>
      </c>
      <c r="C39" s="16" t="s">
        <v>399</v>
      </c>
      <c r="D39" s="24">
        <v>-34725</v>
      </c>
      <c r="E39" s="24">
        <v>-7273</v>
      </c>
    </row>
    <row r="40" spans="1:5" ht="24.75" customHeight="1">
      <c r="A40" s="26" t="s">
        <v>428</v>
      </c>
      <c r="B40" s="24">
        <v>1299</v>
      </c>
      <c r="C40" s="24">
        <v>0</v>
      </c>
      <c r="D40" s="24">
        <v>1299</v>
      </c>
      <c r="E40" s="24">
        <v>0</v>
      </c>
    </row>
    <row r="41" spans="1:5" ht="12.75" customHeight="1">
      <c r="A41" s="26" t="s">
        <v>422</v>
      </c>
      <c r="B41" s="24">
        <v>-29862</v>
      </c>
      <c r="C41" s="24">
        <v>0</v>
      </c>
      <c r="D41" s="24">
        <v>-29862</v>
      </c>
      <c r="E41" s="24">
        <v>1227</v>
      </c>
    </row>
    <row r="42" spans="1:5" ht="12.75">
      <c r="A42" s="28" t="s">
        <v>429</v>
      </c>
      <c r="B42" s="25">
        <v>37534</v>
      </c>
      <c r="C42" s="25">
        <v>4432</v>
      </c>
      <c r="D42" s="25">
        <v>41966</v>
      </c>
      <c r="E42" s="25">
        <v>4058</v>
      </c>
    </row>
    <row r="43" spans="1:5" ht="24.75" customHeight="1">
      <c r="A43" s="26" t="s">
        <v>430</v>
      </c>
      <c r="B43" s="25">
        <v>0</v>
      </c>
      <c r="C43" s="25">
        <v>4538</v>
      </c>
      <c r="D43" s="25">
        <v>4538</v>
      </c>
      <c r="E43" s="25">
        <v>334</v>
      </c>
    </row>
    <row r="44" spans="1:5" ht="24.75" customHeight="1">
      <c r="A44" s="26" t="s">
        <v>431</v>
      </c>
      <c r="B44" s="25">
        <v>9476</v>
      </c>
      <c r="C44" s="25">
        <v>0</v>
      </c>
      <c r="D44" s="25">
        <v>9476</v>
      </c>
      <c r="E44" s="25">
        <v>1451</v>
      </c>
    </row>
    <row r="45" spans="1:5" ht="12.75">
      <c r="A45" s="26" t="s">
        <v>432</v>
      </c>
      <c r="B45" s="25">
        <v>28059</v>
      </c>
      <c r="C45" s="25">
        <v>-107</v>
      </c>
      <c r="D45" s="25">
        <v>27952</v>
      </c>
      <c r="E45" s="25">
        <v>2272</v>
      </c>
    </row>
    <row r="46" spans="1:5" ht="12.75">
      <c r="A46" s="13" t="s">
        <v>433</v>
      </c>
      <c r="B46" s="20">
        <v>-26063</v>
      </c>
      <c r="C46" s="20">
        <v>-152</v>
      </c>
      <c r="D46" s="20">
        <v>-26214</v>
      </c>
      <c r="E46" s="20">
        <v>-21749</v>
      </c>
    </row>
    <row r="47" spans="1:5" ht="12.75">
      <c r="A47" s="28" t="s">
        <v>434</v>
      </c>
      <c r="B47" s="25">
        <v>-26175</v>
      </c>
      <c r="C47" s="25">
        <v>-152</v>
      </c>
      <c r="D47" s="25">
        <v>-26327</v>
      </c>
      <c r="E47" s="25">
        <v>-21748</v>
      </c>
    </row>
    <row r="48" spans="1:5" ht="12.75">
      <c r="A48" s="28" t="s">
        <v>435</v>
      </c>
      <c r="B48" s="25">
        <v>113</v>
      </c>
      <c r="C48" s="25">
        <v>0</v>
      </c>
      <c r="D48" s="25">
        <v>113</v>
      </c>
      <c r="E48" s="25">
        <v>0</v>
      </c>
    </row>
    <row r="49" spans="1:3" ht="12.75">
      <c r="A49" s="29"/>
      <c r="C49" s="29"/>
    </row>
    <row r="50" spans="1:5" ht="12.75">
      <c r="A50" s="30"/>
      <c r="B50" s="31"/>
      <c r="C50" s="31"/>
      <c r="D50" s="32"/>
      <c r="E50" s="31"/>
    </row>
    <row r="51" spans="1:5" s="35" customFormat="1" ht="12">
      <c r="A51" s="1038"/>
      <c r="B51" s="1038"/>
      <c r="C51" s="1038"/>
      <c r="D51" s="1038"/>
      <c r="E51" s="1038"/>
    </row>
    <row r="52" spans="1:5" s="35" customFormat="1" ht="15.75">
      <c r="A52" s="36"/>
      <c r="C52" s="7"/>
      <c r="D52" s="7"/>
      <c r="E52" s="7"/>
    </row>
    <row r="53" spans="1:5" s="35" customFormat="1" ht="15.75">
      <c r="A53" s="33" t="s">
        <v>436</v>
      </c>
      <c r="B53" s="33"/>
      <c r="C53" s="7"/>
      <c r="D53" s="39" t="s">
        <v>437</v>
      </c>
      <c r="E53" s="7"/>
    </row>
    <row r="54" spans="1:4" ht="12.75">
      <c r="A54" s="40"/>
      <c r="D54" s="9"/>
    </row>
    <row r="56" spans="1:5" s="34" customFormat="1" ht="15.75">
      <c r="A56" s="1" t="s">
        <v>438</v>
      </c>
      <c r="B56" s="41"/>
      <c r="C56" s="41"/>
      <c r="D56" s="41"/>
      <c r="E56" s="29"/>
    </row>
    <row r="57" spans="1:3" ht="12.75">
      <c r="A57" s="1" t="s">
        <v>439</v>
      </c>
      <c r="C57" s="29"/>
    </row>
    <row r="58" ht="12.75">
      <c r="C58" s="29"/>
    </row>
  </sheetData>
  <mergeCells count="1">
    <mergeCell ref="A51:E51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5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zoomScaleSheetLayoutView="100" workbookViewId="0" topLeftCell="A1">
      <selection activeCell="B6" sqref="B6:D6"/>
    </sheetView>
  </sheetViews>
  <sheetFormatPr defaultColWidth="9.140625" defaultRowHeight="12.75"/>
  <cols>
    <col min="1" max="1" width="6.140625" style="0" customWidth="1"/>
    <col min="2" max="2" width="44.7109375" style="0" customWidth="1"/>
    <col min="3" max="3" width="16.7109375" style="184" customWidth="1"/>
    <col min="4" max="4" width="16.7109375" style="0" customWidth="1"/>
  </cols>
  <sheetData>
    <row r="1" spans="1:4" ht="15.75">
      <c r="A1" s="434"/>
      <c r="B1" s="224"/>
      <c r="C1" s="435"/>
      <c r="D1" s="360" t="s">
        <v>106</v>
      </c>
    </row>
    <row r="2" spans="1:4" ht="12.75">
      <c r="A2" s="415"/>
      <c r="B2" s="761" t="s">
        <v>387</v>
      </c>
      <c r="C2" s="761"/>
      <c r="D2" s="761"/>
    </row>
    <row r="3" spans="1:4" ht="15.75">
      <c r="A3" s="434"/>
      <c r="B3" s="169"/>
      <c r="C3" s="169"/>
      <c r="D3" s="363"/>
    </row>
    <row r="4" spans="1:4" ht="15.75">
      <c r="A4" s="436"/>
      <c r="B4" s="762" t="s">
        <v>107</v>
      </c>
      <c r="C4" s="762"/>
      <c r="D4" s="762"/>
    </row>
    <row r="5" spans="1:4" ht="15.75">
      <c r="A5" s="420" t="s">
        <v>108</v>
      </c>
      <c r="B5" s="762" t="s">
        <v>109</v>
      </c>
      <c r="C5" s="762"/>
      <c r="D5" s="762"/>
    </row>
    <row r="6" spans="1:4" ht="12.75">
      <c r="A6" s="415"/>
      <c r="B6" s="979" t="s">
        <v>636</v>
      </c>
      <c r="C6" s="979"/>
      <c r="D6" s="979"/>
    </row>
    <row r="7" spans="1:4" ht="12.75">
      <c r="A7" s="415"/>
      <c r="B7" s="159"/>
      <c r="C7" s="159"/>
      <c r="D7" s="170" t="s">
        <v>444</v>
      </c>
    </row>
    <row r="8" spans="1:4" ht="38.25">
      <c r="A8" s="437" t="s">
        <v>110</v>
      </c>
      <c r="B8" s="368" t="s">
        <v>392</v>
      </c>
      <c r="C8" s="369" t="s">
        <v>111</v>
      </c>
      <c r="D8" s="368" t="s">
        <v>547</v>
      </c>
    </row>
    <row r="9" spans="1:4" ht="12.75">
      <c r="A9" s="438">
        <v>1</v>
      </c>
      <c r="B9" s="439">
        <v>2</v>
      </c>
      <c r="C9" s="372">
        <v>3</v>
      </c>
      <c r="D9" s="372">
        <v>4</v>
      </c>
    </row>
    <row r="10" spans="1:4" ht="18" customHeight="1">
      <c r="A10" s="440"/>
      <c r="B10" s="424" t="s">
        <v>112</v>
      </c>
      <c r="C10" s="216">
        <v>1307159</v>
      </c>
      <c r="D10" s="216">
        <v>436010</v>
      </c>
    </row>
    <row r="11" spans="1:4" ht="15" customHeight="1">
      <c r="A11" s="440"/>
      <c r="B11" s="407" t="s">
        <v>113</v>
      </c>
      <c r="C11" s="206">
        <v>1297423</v>
      </c>
      <c r="D11" s="206">
        <v>450751</v>
      </c>
    </row>
    <row r="12" spans="1:4" ht="15" customHeight="1">
      <c r="A12" s="440"/>
      <c r="B12" s="407" t="s">
        <v>114</v>
      </c>
      <c r="C12" s="206">
        <v>9736</v>
      </c>
      <c r="D12" s="206">
        <v>-14741</v>
      </c>
    </row>
    <row r="13" spans="1:4" ht="15" customHeight="1">
      <c r="A13" s="440"/>
      <c r="B13" s="424" t="s">
        <v>115</v>
      </c>
      <c r="C13" s="238">
        <v>2004556</v>
      </c>
      <c r="D13" s="216">
        <v>431449</v>
      </c>
    </row>
    <row r="14" spans="1:4" ht="15" customHeight="1">
      <c r="A14" s="440"/>
      <c r="B14" s="90" t="s">
        <v>116</v>
      </c>
      <c r="C14" s="238">
        <v>1882597</v>
      </c>
      <c r="D14" s="216">
        <v>378460</v>
      </c>
    </row>
    <row r="15" spans="1:4" ht="15" customHeight="1">
      <c r="A15" s="441">
        <v>1000</v>
      </c>
      <c r="B15" s="90" t="s">
        <v>20</v>
      </c>
      <c r="C15" s="216">
        <v>1609030</v>
      </c>
      <c r="D15" s="216">
        <v>335425</v>
      </c>
    </row>
    <row r="16" spans="1:4" ht="15" customHeight="1">
      <c r="A16" s="441">
        <v>1100</v>
      </c>
      <c r="B16" s="406" t="s">
        <v>117</v>
      </c>
      <c r="C16" s="206">
        <v>216556</v>
      </c>
      <c r="D16" s="206">
        <v>56796</v>
      </c>
    </row>
    <row r="17" spans="1:4" ht="15" customHeight="1">
      <c r="A17" s="441">
        <v>1200</v>
      </c>
      <c r="B17" s="121" t="s">
        <v>118</v>
      </c>
      <c r="C17" s="442">
        <v>50490</v>
      </c>
      <c r="D17" s="206">
        <v>13477</v>
      </c>
    </row>
    <row r="18" spans="1:4" ht="15" customHeight="1" hidden="1">
      <c r="A18" s="441"/>
      <c r="B18" s="443" t="s">
        <v>119</v>
      </c>
      <c r="C18" s="378"/>
      <c r="D18" s="444"/>
    </row>
    <row r="19" spans="1:4" ht="38.25">
      <c r="A19" s="441" t="s">
        <v>120</v>
      </c>
      <c r="B19" s="445" t="s">
        <v>121</v>
      </c>
      <c r="C19" s="442">
        <v>1077238</v>
      </c>
      <c r="D19" s="206">
        <v>202004</v>
      </c>
    </row>
    <row r="20" spans="1:4" ht="36">
      <c r="A20" s="441" t="s">
        <v>122</v>
      </c>
      <c r="B20" s="308" t="s">
        <v>842</v>
      </c>
      <c r="C20" s="442">
        <v>264746</v>
      </c>
      <c r="D20" s="206">
        <v>63148</v>
      </c>
    </row>
    <row r="21" spans="1:4" ht="15" customHeight="1">
      <c r="A21" s="441">
        <v>3000</v>
      </c>
      <c r="B21" s="446" t="s">
        <v>123</v>
      </c>
      <c r="C21" s="216">
        <v>273567</v>
      </c>
      <c r="D21" s="216">
        <v>43035</v>
      </c>
    </row>
    <row r="22" spans="1:4" ht="15" customHeight="1" hidden="1">
      <c r="A22" s="441">
        <v>3100</v>
      </c>
      <c r="B22" s="406" t="s">
        <v>124</v>
      </c>
      <c r="C22" s="189">
        <v>0</v>
      </c>
      <c r="D22" s="206">
        <v>0</v>
      </c>
    </row>
    <row r="23" spans="1:4" ht="15" customHeight="1">
      <c r="A23" s="441">
        <v>3400</v>
      </c>
      <c r="B23" s="407" t="s">
        <v>125</v>
      </c>
      <c r="C23" s="189">
        <v>3638</v>
      </c>
      <c r="D23" s="206">
        <v>947</v>
      </c>
    </row>
    <row r="24" spans="1:4" ht="15" customHeight="1">
      <c r="A24" s="441">
        <v>3500</v>
      </c>
      <c r="B24" s="407" t="s">
        <v>126</v>
      </c>
      <c r="C24" s="189">
        <v>269929</v>
      </c>
      <c r="D24" s="206">
        <v>42088</v>
      </c>
    </row>
    <row r="25" spans="1:4" ht="15" customHeight="1" hidden="1">
      <c r="A25" s="441">
        <v>3600</v>
      </c>
      <c r="B25" s="407" t="s">
        <v>127</v>
      </c>
      <c r="C25" s="189">
        <v>0</v>
      </c>
      <c r="D25" s="206">
        <v>0</v>
      </c>
    </row>
    <row r="26" spans="1:4" ht="15" customHeight="1" hidden="1">
      <c r="A26" s="441">
        <v>3900</v>
      </c>
      <c r="B26" s="407" t="s">
        <v>128</v>
      </c>
      <c r="C26" s="189">
        <v>0</v>
      </c>
      <c r="D26" s="206">
        <v>0</v>
      </c>
    </row>
    <row r="27" spans="1:4" ht="15" customHeight="1">
      <c r="A27" s="441"/>
      <c r="B27" s="424" t="s">
        <v>129</v>
      </c>
      <c r="C27" s="238">
        <v>121959</v>
      </c>
      <c r="D27" s="216">
        <v>52989</v>
      </c>
    </row>
    <row r="28" spans="1:4" ht="24">
      <c r="A28" s="441" t="s">
        <v>936</v>
      </c>
      <c r="B28" s="407" t="s">
        <v>130</v>
      </c>
      <c r="C28" s="206">
        <v>121959</v>
      </c>
      <c r="D28" s="206">
        <v>52989</v>
      </c>
    </row>
    <row r="29" spans="1:4" ht="15" customHeight="1">
      <c r="A29" s="440"/>
      <c r="B29" s="424" t="s">
        <v>131</v>
      </c>
      <c r="C29" s="238">
        <v>-697397</v>
      </c>
      <c r="D29" s="216">
        <v>4561</v>
      </c>
    </row>
    <row r="30" spans="1:4" ht="15" customHeight="1">
      <c r="A30" s="440"/>
      <c r="B30" s="424" t="s">
        <v>876</v>
      </c>
      <c r="C30" s="238">
        <v>697397</v>
      </c>
      <c r="D30" s="216">
        <v>-4561</v>
      </c>
    </row>
    <row r="31" spans="1:4" ht="25.5">
      <c r="A31" s="440"/>
      <c r="B31" s="259" t="s">
        <v>132</v>
      </c>
      <c r="C31" s="189">
        <v>697397</v>
      </c>
      <c r="D31" s="216">
        <v>-4561</v>
      </c>
    </row>
    <row r="32" spans="1:4" ht="12.75">
      <c r="A32" s="447"/>
      <c r="B32" s="450"/>
      <c r="C32" s="451"/>
      <c r="D32" s="452"/>
    </row>
    <row r="33" spans="1:4" ht="12.75">
      <c r="A33" s="453" t="s">
        <v>133</v>
      </c>
      <c r="B33" s="454"/>
      <c r="C33" s="455"/>
      <c r="D33" s="456"/>
    </row>
    <row r="34" spans="1:4" ht="12.75">
      <c r="A34" s="457"/>
      <c r="B34" s="455"/>
      <c r="C34" s="458"/>
      <c r="D34" s="458"/>
    </row>
    <row r="35" spans="1:4" ht="12.75">
      <c r="A35" s="457"/>
      <c r="B35" s="455"/>
      <c r="C35" s="458"/>
      <c r="D35" s="458"/>
    </row>
    <row r="36" spans="1:4" ht="12.75">
      <c r="A36" s="457"/>
      <c r="B36" s="455"/>
      <c r="C36" s="458"/>
      <c r="D36" s="458"/>
    </row>
    <row r="37" spans="1:4" ht="12.75">
      <c r="A37" s="728"/>
      <c r="B37" s="729"/>
      <c r="C37" s="729"/>
      <c r="D37" s="729"/>
    </row>
    <row r="38" spans="1:4" ht="12.75">
      <c r="A38" s="159" t="s">
        <v>436</v>
      </c>
      <c r="B38" s="153"/>
      <c r="C38" s="154"/>
      <c r="D38" s="359" t="s">
        <v>437</v>
      </c>
    </row>
    <row r="39" spans="1:4" ht="12.75">
      <c r="A39" s="159"/>
      <c r="B39" s="153"/>
      <c r="C39" s="154"/>
      <c r="D39" s="170"/>
    </row>
    <row r="40" spans="1:4" ht="12.75">
      <c r="A40" s="159"/>
      <c r="B40" s="153"/>
      <c r="C40" s="154"/>
      <c r="D40" s="170"/>
    </row>
    <row r="41" spans="1:4" ht="7.5" customHeight="1">
      <c r="A41" s="159"/>
      <c r="B41" s="153"/>
      <c r="C41" s="154"/>
      <c r="D41" s="170"/>
    </row>
    <row r="42" spans="1:4" ht="12.75" customHeight="1">
      <c r="A42" s="730" t="s">
        <v>540</v>
      </c>
      <c r="B42" s="729"/>
      <c r="C42" s="181"/>
      <c r="D42" s="181"/>
    </row>
    <row r="43" spans="1:4" ht="12.75" customHeight="1">
      <c r="A43" s="730" t="s">
        <v>439</v>
      </c>
      <c r="B43" s="729"/>
      <c r="C43" s="181"/>
      <c r="D43" s="181"/>
    </row>
    <row r="44" spans="1:4" ht="12.75">
      <c r="A44" s="434"/>
      <c r="B44" s="158"/>
      <c r="C44" s="459"/>
      <c r="D44" s="422"/>
    </row>
    <row r="45" spans="1:4" ht="12.75">
      <c r="A45" s="434"/>
      <c r="B45" s="158"/>
      <c r="C45" s="459"/>
      <c r="D45" s="422"/>
    </row>
    <row r="46" spans="1:4" ht="12.75">
      <c r="A46" s="434"/>
      <c r="B46" s="159"/>
      <c r="C46" s="460"/>
      <c r="D46" s="413"/>
    </row>
    <row r="47" spans="1:4" ht="12.75">
      <c r="A47" s="434"/>
      <c r="B47" s="159"/>
      <c r="C47" s="461"/>
      <c r="D47" s="461"/>
    </row>
  </sheetData>
  <mergeCells count="7">
    <mergeCell ref="A37:D37"/>
    <mergeCell ref="A42:B42"/>
    <mergeCell ref="A43:B43"/>
    <mergeCell ref="B2:D2"/>
    <mergeCell ref="B4:D4"/>
    <mergeCell ref="B5:D5"/>
    <mergeCell ref="B6:D6"/>
  </mergeCells>
  <printOptions/>
  <pageMargins left="0.9448818897637796" right="0.7480314960629921" top="0.984251968503937" bottom="0.984251968503937" header="0.5118110236220472" footer="0.5118110236220472"/>
  <pageSetup firstPageNumber="30" useFirstPageNumber="1" horizontalDpi="600" verticalDpi="600" orientation="portrait" paperSize="9" scale="9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H10" sqref="H10"/>
    </sheetView>
  </sheetViews>
  <sheetFormatPr defaultColWidth="9.140625" defaultRowHeight="12.75"/>
  <cols>
    <col min="1" max="1" width="7.28125" style="0" customWidth="1"/>
    <col min="2" max="2" width="36.57421875" style="0" customWidth="1"/>
    <col min="3" max="3" width="14.8515625" style="0" customWidth="1"/>
    <col min="4" max="4" width="15.00390625" style="0" customWidth="1"/>
  </cols>
  <sheetData>
    <row r="1" ht="12.75">
      <c r="D1" s="414" t="s">
        <v>134</v>
      </c>
    </row>
    <row r="2" ht="12.75">
      <c r="C2" s="361" t="s">
        <v>387</v>
      </c>
    </row>
    <row r="3" spans="1:5" ht="12.75">
      <c r="A3" s="153"/>
      <c r="B3" s="153"/>
      <c r="C3" s="153"/>
      <c r="D3" s="153"/>
      <c r="E3" s="153"/>
    </row>
    <row r="4" spans="1:5" ht="32.25" customHeight="1">
      <c r="A4" s="55"/>
      <c r="B4" s="1041" t="s">
        <v>135</v>
      </c>
      <c r="C4" s="1041"/>
      <c r="D4" s="1041"/>
      <c r="E4" s="163"/>
    </row>
    <row r="5" spans="1:5" ht="17.25" customHeight="1">
      <c r="A5" s="42"/>
      <c r="B5" s="979" t="s">
        <v>636</v>
      </c>
      <c r="C5" s="979"/>
      <c r="D5" s="979"/>
      <c r="E5" s="462"/>
    </row>
    <row r="6" spans="1:5" ht="12.75">
      <c r="A6" s="153"/>
      <c r="B6" s="153"/>
      <c r="C6" s="153"/>
      <c r="D6" s="153"/>
      <c r="E6" s="153"/>
    </row>
    <row r="7" spans="1:5" ht="12.75">
      <c r="A7" s="153"/>
      <c r="B7" s="153"/>
      <c r="C7" s="153"/>
      <c r="D7" s="367" t="s">
        <v>444</v>
      </c>
      <c r="E7" s="153"/>
    </row>
    <row r="8" spans="1:4" ht="44.25" customHeight="1">
      <c r="A8" s="368" t="s">
        <v>637</v>
      </c>
      <c r="B8" s="463" t="s">
        <v>392</v>
      </c>
      <c r="C8" s="368" t="s">
        <v>446</v>
      </c>
      <c r="D8" s="368" t="s">
        <v>547</v>
      </c>
    </row>
    <row r="9" spans="1:4" ht="18.75" customHeight="1">
      <c r="A9" s="464">
        <v>1</v>
      </c>
      <c r="B9" s="464">
        <v>2</v>
      </c>
      <c r="C9" s="177">
        <v>3</v>
      </c>
      <c r="D9" s="177">
        <v>4</v>
      </c>
    </row>
    <row r="10" spans="1:4" ht="15" customHeight="1">
      <c r="A10" s="465"/>
      <c r="B10" s="424" t="s">
        <v>769</v>
      </c>
      <c r="C10" s="182">
        <v>2004556</v>
      </c>
      <c r="D10" s="182">
        <v>431449</v>
      </c>
    </row>
    <row r="11" spans="1:4" ht="18" customHeight="1">
      <c r="A11" s="466" t="s">
        <v>885</v>
      </c>
      <c r="B11" s="407" t="s">
        <v>886</v>
      </c>
      <c r="C11" s="185">
        <v>289821</v>
      </c>
      <c r="D11" s="185">
        <v>49688</v>
      </c>
    </row>
    <row r="12" spans="1:4" ht="18" customHeight="1">
      <c r="A12" s="467" t="s">
        <v>887</v>
      </c>
      <c r="B12" s="407" t="s">
        <v>888</v>
      </c>
      <c r="C12" s="185">
        <v>0</v>
      </c>
      <c r="D12" s="185">
        <v>0</v>
      </c>
    </row>
    <row r="13" spans="1:4" ht="29.25" customHeight="1">
      <c r="A13" s="466" t="s">
        <v>889</v>
      </c>
      <c r="B13" s="407" t="s">
        <v>890</v>
      </c>
      <c r="C13" s="185">
        <v>65366</v>
      </c>
      <c r="D13" s="185">
        <v>4333</v>
      </c>
    </row>
    <row r="14" spans="1:4" ht="18" customHeight="1">
      <c r="A14" s="466" t="s">
        <v>891</v>
      </c>
      <c r="B14" s="407" t="s">
        <v>892</v>
      </c>
      <c r="C14" s="185">
        <v>1202777</v>
      </c>
      <c r="D14" s="185">
        <v>248814</v>
      </c>
    </row>
    <row r="15" spans="1:4" ht="18" customHeight="1">
      <c r="A15" s="466" t="s">
        <v>893</v>
      </c>
      <c r="B15" s="407" t="s">
        <v>894</v>
      </c>
      <c r="C15" s="185">
        <v>-18521</v>
      </c>
      <c r="D15" s="185">
        <v>12643</v>
      </c>
    </row>
    <row r="16" spans="1:4" ht="27.75" customHeight="1">
      <c r="A16" s="466" t="s">
        <v>895</v>
      </c>
      <c r="B16" s="407" t="s">
        <v>896</v>
      </c>
      <c r="C16" s="185">
        <v>45532</v>
      </c>
      <c r="D16" s="185">
        <v>12147</v>
      </c>
    </row>
    <row r="17" spans="1:4" ht="38.25">
      <c r="A17" s="466" t="s">
        <v>897</v>
      </c>
      <c r="B17" s="468" t="s">
        <v>1357</v>
      </c>
      <c r="C17" s="185">
        <v>84184</v>
      </c>
      <c r="D17" s="185">
        <v>10898</v>
      </c>
    </row>
    <row r="18" spans="1:4" ht="18" customHeight="1">
      <c r="A18" s="466" t="s">
        <v>899</v>
      </c>
      <c r="B18" s="407" t="s">
        <v>1358</v>
      </c>
      <c r="C18" s="185">
        <v>263002</v>
      </c>
      <c r="D18" s="185">
        <v>75443</v>
      </c>
    </row>
    <row r="19" spans="1:4" ht="18" customHeight="1">
      <c r="A19" s="466" t="s">
        <v>901</v>
      </c>
      <c r="B19" s="407" t="s">
        <v>902</v>
      </c>
      <c r="C19" s="185">
        <v>0</v>
      </c>
      <c r="D19" s="185">
        <v>0</v>
      </c>
    </row>
    <row r="20" spans="1:4" ht="29.25" customHeight="1">
      <c r="A20" s="466" t="s">
        <v>903</v>
      </c>
      <c r="B20" s="407" t="s">
        <v>904</v>
      </c>
      <c r="C20" s="185">
        <v>11279</v>
      </c>
      <c r="D20" s="185">
        <v>4329</v>
      </c>
    </row>
    <row r="21" spans="1:4" ht="26.25" customHeight="1">
      <c r="A21" s="466" t="s">
        <v>905</v>
      </c>
      <c r="B21" s="468" t="s">
        <v>906</v>
      </c>
      <c r="C21" s="185">
        <v>0</v>
      </c>
      <c r="D21" s="185">
        <v>0</v>
      </c>
    </row>
    <row r="22" spans="1:4" ht="18" customHeight="1">
      <c r="A22" s="466" t="s">
        <v>907</v>
      </c>
      <c r="B22" s="407" t="s">
        <v>908</v>
      </c>
      <c r="C22" s="185">
        <v>0</v>
      </c>
      <c r="D22" s="185">
        <v>0</v>
      </c>
    </row>
    <row r="23" spans="1:4" ht="18" customHeight="1">
      <c r="A23" s="466" t="s">
        <v>909</v>
      </c>
      <c r="B23" s="407" t="s">
        <v>910</v>
      </c>
      <c r="C23" s="185">
        <v>61116</v>
      </c>
      <c r="D23" s="185">
        <v>13154</v>
      </c>
    </row>
    <row r="24" spans="1:5" ht="27" customHeight="1">
      <c r="A24" s="466" t="s">
        <v>911</v>
      </c>
      <c r="B24" s="407" t="s">
        <v>912</v>
      </c>
      <c r="C24" s="185">
        <v>0</v>
      </c>
      <c r="D24" s="185">
        <v>0</v>
      </c>
      <c r="E24" s="469"/>
    </row>
    <row r="25" spans="1:5" ht="12.75">
      <c r="A25" s="153"/>
      <c r="B25" s="153"/>
      <c r="C25" s="470"/>
      <c r="D25" s="470"/>
      <c r="E25" s="471"/>
    </row>
    <row r="26" spans="1:5" ht="25.5" customHeight="1">
      <c r="A26" s="948" t="s">
        <v>1359</v>
      </c>
      <c r="B26" s="510"/>
      <c r="C26" s="510"/>
      <c r="D26" s="510"/>
      <c r="E26" s="454"/>
    </row>
    <row r="27" spans="1:5" ht="12.75">
      <c r="A27" s="153"/>
      <c r="B27" s="153"/>
      <c r="C27" s="153"/>
      <c r="D27" s="470"/>
      <c r="E27" s="470"/>
    </row>
    <row r="28" spans="1:5" ht="12.75">
      <c r="A28" s="153"/>
      <c r="B28" s="153"/>
      <c r="C28" s="153"/>
      <c r="D28" s="470"/>
      <c r="E28" s="470"/>
    </row>
    <row r="29" spans="1:5" ht="12.75">
      <c r="A29" s="149"/>
      <c r="B29" s="153"/>
      <c r="C29" s="153"/>
      <c r="D29" s="470"/>
      <c r="E29" s="470"/>
    </row>
    <row r="30" spans="1:5" ht="12.75">
      <c r="A30" s="159" t="s">
        <v>436</v>
      </c>
      <c r="B30" s="153"/>
      <c r="C30" s="154"/>
      <c r="D30" s="170" t="s">
        <v>437</v>
      </c>
      <c r="E30" s="153"/>
    </row>
    <row r="31" spans="1:5" ht="12.75">
      <c r="A31" s="153"/>
      <c r="B31" s="153"/>
      <c r="C31" s="470"/>
      <c r="D31" s="470"/>
      <c r="E31" s="471"/>
    </row>
    <row r="32" spans="1:5" ht="12.75">
      <c r="A32" s="153"/>
      <c r="B32" s="153"/>
      <c r="C32" s="470"/>
      <c r="D32" s="470"/>
      <c r="E32" s="471"/>
    </row>
    <row r="33" spans="1:5" ht="12.75">
      <c r="A33" s="203" t="s">
        <v>540</v>
      </c>
      <c r="B33" s="470"/>
      <c r="C33" s="470"/>
      <c r="D33" s="471"/>
      <c r="E33" s="153"/>
    </row>
    <row r="34" spans="1:5" ht="12.75">
      <c r="A34" s="203" t="s">
        <v>439</v>
      </c>
      <c r="B34" s="470"/>
      <c r="C34" s="470"/>
      <c r="D34" s="471"/>
      <c r="E34" s="153"/>
    </row>
    <row r="35" spans="1:5" ht="12.75">
      <c r="A35" s="159"/>
      <c r="B35" s="153"/>
      <c r="C35" s="154"/>
      <c r="D35" s="154"/>
      <c r="E35" s="154"/>
    </row>
    <row r="36" spans="1:5" ht="12.75">
      <c r="A36" s="383"/>
      <c r="B36" s="383"/>
      <c r="C36" s="154"/>
      <c r="D36" s="154"/>
      <c r="E36" s="153"/>
    </row>
    <row r="37" spans="1:5" ht="12.75">
      <c r="A37" s="383"/>
      <c r="B37" s="383"/>
      <c r="C37" s="154"/>
      <c r="D37" s="154"/>
      <c r="E37" s="153"/>
    </row>
    <row r="38" spans="1:5" ht="12.75">
      <c r="A38" s="159"/>
      <c r="B38" s="153"/>
      <c r="C38" s="154"/>
      <c r="D38" s="154"/>
      <c r="E38" s="153"/>
    </row>
    <row r="39" spans="1:5" ht="15.75">
      <c r="A39" s="153"/>
      <c r="B39" s="361"/>
      <c r="C39" s="154"/>
      <c r="D39" s="472"/>
      <c r="E39" s="153"/>
    </row>
    <row r="40" spans="1:5" ht="12.75">
      <c r="A40" s="153"/>
      <c r="B40" s="153"/>
      <c r="C40" s="154"/>
      <c r="D40" s="154"/>
      <c r="E40" s="473"/>
    </row>
    <row r="41" spans="1:5" ht="12.75">
      <c r="A41" s="153"/>
      <c r="B41" s="153"/>
      <c r="C41" s="154"/>
      <c r="D41" s="154"/>
      <c r="E41" s="473"/>
    </row>
    <row r="42" spans="1:5" ht="12.75">
      <c r="A42" s="153"/>
      <c r="B42" s="153"/>
      <c r="C42" s="154"/>
      <c r="D42" s="154"/>
      <c r="E42" s="473"/>
    </row>
    <row r="43" spans="1:5" ht="12.75">
      <c r="A43" s="153"/>
      <c r="B43" s="153"/>
      <c r="C43" s="154"/>
      <c r="D43" s="154"/>
      <c r="E43" s="473"/>
    </row>
    <row r="44" spans="1:5" ht="12.75">
      <c r="A44" s="383"/>
      <c r="B44" s="383"/>
      <c r="C44" s="154"/>
      <c r="D44" s="154"/>
      <c r="E44" s="473"/>
    </row>
    <row r="45" spans="1:5" ht="12.75">
      <c r="A45" s="383"/>
      <c r="B45" s="383"/>
      <c r="C45" s="383"/>
      <c r="D45" s="383"/>
      <c r="E45" s="383"/>
    </row>
    <row r="46" spans="1:5" ht="12.75">
      <c r="A46" s="383"/>
      <c r="B46" s="383"/>
      <c r="C46" s="383"/>
      <c r="D46" s="383"/>
      <c r="E46" s="383"/>
    </row>
    <row r="47" spans="1:5" ht="12.75">
      <c r="A47" s="153"/>
      <c r="B47" s="153"/>
      <c r="C47" s="154"/>
      <c r="D47" s="154"/>
      <c r="E47" s="473"/>
    </row>
  </sheetData>
  <mergeCells count="3">
    <mergeCell ref="B4:D4"/>
    <mergeCell ref="B5:D5"/>
    <mergeCell ref="A26:D26"/>
  </mergeCells>
  <printOptions/>
  <pageMargins left="0.9448818897637796" right="0.7480314960629921" top="0.984251968503937" bottom="0.984251968503937" header="0.5118110236220472" footer="0.5118110236220472"/>
  <pageSetup firstPageNumber="31" useFirstPageNumber="1" horizontalDpi="600" verticalDpi="600" orientation="portrait" paperSize="9" scale="90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4"/>
  <sheetViews>
    <sheetView workbookViewId="0" topLeftCell="A1">
      <selection activeCell="A5" sqref="A5:E5"/>
    </sheetView>
  </sheetViews>
  <sheetFormatPr defaultColWidth="9.140625" defaultRowHeight="17.25" customHeight="1"/>
  <cols>
    <col min="1" max="1" width="46.7109375" style="474" customWidth="1"/>
    <col min="2" max="2" width="10.421875" style="474" customWidth="1"/>
    <col min="3" max="3" width="10.57421875" style="539" bestFit="1" customWidth="1"/>
    <col min="4" max="4" width="10.7109375" style="474" customWidth="1"/>
    <col min="5" max="5" width="10.57421875" style="539" bestFit="1" customWidth="1"/>
    <col min="6" max="16384" width="9.140625" style="480" customWidth="1"/>
  </cols>
  <sheetData>
    <row r="1" spans="2:5" ht="17.25" customHeight="1">
      <c r="B1" s="475"/>
      <c r="C1" s="479"/>
      <c r="D1" s="475"/>
      <c r="E1" s="338" t="s">
        <v>1360</v>
      </c>
    </row>
    <row r="2" spans="1:5" ht="17.25" customHeight="1">
      <c r="A2" s="476" t="s">
        <v>916</v>
      </c>
      <c r="B2" s="476"/>
      <c r="C2" s="476"/>
      <c r="D2" s="476"/>
      <c r="E2" s="476"/>
    </row>
    <row r="3" spans="1:5" ht="17.25" customHeight="1">
      <c r="A3" s="191"/>
      <c r="B3" s="191"/>
      <c r="C3" s="38"/>
      <c r="D3" s="191"/>
      <c r="E3" s="38"/>
    </row>
    <row r="4" spans="1:5" ht="20.25" customHeight="1">
      <c r="A4" s="481" t="s">
        <v>1361</v>
      </c>
      <c r="B4" s="482"/>
      <c r="C4" s="479"/>
      <c r="D4" s="475"/>
      <c r="E4" s="479"/>
    </row>
    <row r="5" spans="1:5" ht="17.25" customHeight="1">
      <c r="A5" s="477" t="s">
        <v>1362</v>
      </c>
      <c r="B5" s="477"/>
      <c r="C5" s="477"/>
      <c r="D5" s="477"/>
      <c r="E5" s="477"/>
    </row>
    <row r="6" spans="1:5" ht="17.25" customHeight="1">
      <c r="A6" s="484"/>
      <c r="B6" s="484"/>
      <c r="C6" s="485"/>
      <c r="D6" s="486"/>
      <c r="E6" s="355" t="s">
        <v>444</v>
      </c>
    </row>
    <row r="7" spans="1:5" ht="48">
      <c r="A7" s="340" t="s">
        <v>392</v>
      </c>
      <c r="B7" s="487" t="s">
        <v>1363</v>
      </c>
      <c r="C7" s="488" t="s">
        <v>446</v>
      </c>
      <c r="D7" s="487" t="s">
        <v>1364</v>
      </c>
      <c r="E7" s="488" t="s">
        <v>547</v>
      </c>
    </row>
    <row r="8" spans="1:5" s="491" customFormat="1" ht="11.25">
      <c r="A8" s="489">
        <v>1</v>
      </c>
      <c r="B8" s="489">
        <v>2</v>
      </c>
      <c r="C8" s="490">
        <v>3</v>
      </c>
      <c r="D8" s="489">
        <v>4</v>
      </c>
      <c r="E8" s="490">
        <v>5</v>
      </c>
    </row>
    <row r="9" spans="1:5" ht="17.25" customHeight="1">
      <c r="A9" s="492" t="s">
        <v>1365</v>
      </c>
      <c r="B9" s="493">
        <v>690297875</v>
      </c>
      <c r="C9" s="493">
        <v>319284547</v>
      </c>
      <c r="D9" s="494">
        <v>46.25315513248538</v>
      </c>
      <c r="E9" s="493">
        <v>67120085</v>
      </c>
    </row>
    <row r="10" spans="1:5" ht="17.25" customHeight="1">
      <c r="A10" s="495" t="s">
        <v>1366</v>
      </c>
      <c r="B10" s="493">
        <v>767152256</v>
      </c>
      <c r="C10" s="493">
        <v>345033648</v>
      </c>
      <c r="D10" s="494">
        <v>44.9759021499899</v>
      </c>
      <c r="E10" s="493">
        <v>72179057</v>
      </c>
    </row>
    <row r="11" spans="1:5" ht="12.75">
      <c r="A11" s="496" t="s">
        <v>1367</v>
      </c>
      <c r="B11" s="187">
        <v>399033643</v>
      </c>
      <c r="C11" s="187">
        <v>173540196</v>
      </c>
      <c r="D11" s="497">
        <v>43.490116446146374</v>
      </c>
      <c r="E11" s="187">
        <v>35951005</v>
      </c>
    </row>
    <row r="12" spans="1:5" ht="12.75">
      <c r="A12" s="496" t="s">
        <v>1368</v>
      </c>
      <c r="B12" s="187">
        <v>31177260</v>
      </c>
      <c r="C12" s="187">
        <v>16291816</v>
      </c>
      <c r="D12" s="497">
        <v>52.25544515457741</v>
      </c>
      <c r="E12" s="187">
        <v>3123030</v>
      </c>
    </row>
    <row r="13" spans="1:5" ht="12.75">
      <c r="A13" s="496" t="s">
        <v>943</v>
      </c>
      <c r="B13" s="187">
        <v>37151556</v>
      </c>
      <c r="C13" s="187">
        <v>21274069</v>
      </c>
      <c r="D13" s="497">
        <v>57.26292863749771</v>
      </c>
      <c r="E13" s="187">
        <v>4252800</v>
      </c>
    </row>
    <row r="14" spans="1:5" ht="12.75">
      <c r="A14" s="496" t="s">
        <v>812</v>
      </c>
      <c r="B14" s="187">
        <v>2149980</v>
      </c>
      <c r="C14" s="187">
        <v>974501</v>
      </c>
      <c r="D14" s="497">
        <v>45.32604954464693</v>
      </c>
      <c r="E14" s="187">
        <v>47063</v>
      </c>
    </row>
    <row r="15" spans="1:5" ht="12.75">
      <c r="A15" s="496" t="s">
        <v>1369</v>
      </c>
      <c r="B15" s="498">
        <v>297639817</v>
      </c>
      <c r="C15" s="498">
        <v>132953066</v>
      </c>
      <c r="D15" s="499">
        <v>44.66911293659342</v>
      </c>
      <c r="E15" s="498">
        <v>28805159</v>
      </c>
    </row>
    <row r="16" spans="1:5" ht="25.5">
      <c r="A16" s="500" t="s">
        <v>1370</v>
      </c>
      <c r="B16" s="501">
        <v>74820494</v>
      </c>
      <c r="C16" s="501">
        <v>31451406</v>
      </c>
      <c r="D16" s="502">
        <v>42.03581708508901</v>
      </c>
      <c r="E16" s="503">
        <v>7040649</v>
      </c>
    </row>
    <row r="17" spans="1:5" ht="25.5" customHeight="1">
      <c r="A17" s="500" t="s">
        <v>1371</v>
      </c>
      <c r="B17" s="503">
        <v>40198441</v>
      </c>
      <c r="C17" s="503">
        <v>16422423</v>
      </c>
      <c r="D17" s="502">
        <v>40.85338284636462</v>
      </c>
      <c r="E17" s="503">
        <v>3389159</v>
      </c>
    </row>
    <row r="18" spans="1:5" ht="12.75">
      <c r="A18" s="492" t="s">
        <v>1372</v>
      </c>
      <c r="B18" s="493">
        <v>652133321</v>
      </c>
      <c r="C18" s="493">
        <v>297159819</v>
      </c>
      <c r="D18" s="494">
        <v>45.56734174299307</v>
      </c>
      <c r="E18" s="493">
        <v>61749249</v>
      </c>
    </row>
    <row r="19" spans="1:5" ht="14.25" customHeight="1">
      <c r="A19" s="504" t="s">
        <v>1373</v>
      </c>
      <c r="B19" s="493">
        <v>53224616</v>
      </c>
      <c r="C19" s="493">
        <v>30015997</v>
      </c>
      <c r="D19" s="494">
        <v>56.39495266626254</v>
      </c>
      <c r="E19" s="493">
        <v>6393927</v>
      </c>
    </row>
    <row r="20" spans="1:5" ht="12.75">
      <c r="A20" s="505" t="s">
        <v>1374</v>
      </c>
      <c r="B20" s="498">
        <v>48893875</v>
      </c>
      <c r="C20" s="498">
        <v>22897351</v>
      </c>
      <c r="D20" s="499">
        <v>46.83071448110832</v>
      </c>
      <c r="E20" s="498">
        <v>4027275</v>
      </c>
    </row>
    <row r="21" spans="1:5" ht="12.75">
      <c r="A21" s="496" t="s">
        <v>943</v>
      </c>
      <c r="B21" s="498">
        <v>4298522</v>
      </c>
      <c r="C21" s="498">
        <v>7072530</v>
      </c>
      <c r="D21" s="499">
        <v>164.53399563850087</v>
      </c>
      <c r="E21" s="498">
        <v>2363264</v>
      </c>
    </row>
    <row r="22" spans="1:5" ht="12.75">
      <c r="A22" s="496" t="s">
        <v>812</v>
      </c>
      <c r="B22" s="498">
        <v>32219</v>
      </c>
      <c r="C22" s="498">
        <v>46116</v>
      </c>
      <c r="D22" s="499">
        <v>143.13293398305348</v>
      </c>
      <c r="E22" s="498">
        <v>3388</v>
      </c>
    </row>
    <row r="23" spans="1:5" ht="17.25" customHeight="1">
      <c r="A23" s="500" t="s">
        <v>1375</v>
      </c>
      <c r="B23" s="503">
        <v>6743544</v>
      </c>
      <c r="C23" s="503">
        <v>4538493</v>
      </c>
      <c r="D23" s="502">
        <v>67.30130329096986</v>
      </c>
      <c r="E23" s="503">
        <v>334139</v>
      </c>
    </row>
    <row r="24" spans="1:5" ht="25.5">
      <c r="A24" s="500" t="s">
        <v>1376</v>
      </c>
      <c r="B24" s="503">
        <v>8316518</v>
      </c>
      <c r="C24" s="503">
        <v>3352776</v>
      </c>
      <c r="D24" s="502">
        <v>40.31466053461316</v>
      </c>
      <c r="E24" s="503">
        <v>688952</v>
      </c>
    </row>
    <row r="25" spans="1:5" ht="17.25" customHeight="1">
      <c r="A25" s="492" t="s">
        <v>1377</v>
      </c>
      <c r="B25" s="139">
        <v>38164554</v>
      </c>
      <c r="C25" s="139">
        <v>22124728</v>
      </c>
      <c r="D25" s="506">
        <v>57.971928612083346</v>
      </c>
      <c r="E25" s="139">
        <v>5370836</v>
      </c>
    </row>
    <row r="26" spans="1:5" ht="32.25" customHeight="1">
      <c r="A26" s="492" t="s">
        <v>1378</v>
      </c>
      <c r="B26" s="493">
        <v>753793918</v>
      </c>
      <c r="C26" s="493">
        <v>287641554</v>
      </c>
      <c r="D26" s="494">
        <v>38.159176816282034</v>
      </c>
      <c r="E26" s="493">
        <v>63526102</v>
      </c>
    </row>
    <row r="27" spans="1:5" ht="25.5">
      <c r="A27" s="349" t="s">
        <v>1379</v>
      </c>
      <c r="B27" s="498">
        <v>642477314</v>
      </c>
      <c r="C27" s="498">
        <v>255652948</v>
      </c>
      <c r="D27" s="499">
        <v>39.79174710595307</v>
      </c>
      <c r="E27" s="498">
        <v>53755980</v>
      </c>
    </row>
    <row r="28" spans="1:5" ht="23.25" customHeight="1">
      <c r="A28" s="349" t="s">
        <v>1380</v>
      </c>
      <c r="B28" s="498">
        <v>76286904</v>
      </c>
      <c r="C28" s="498">
        <v>19840209</v>
      </c>
      <c r="D28" s="499">
        <v>26.00735900882804</v>
      </c>
      <c r="E28" s="498">
        <v>6648595</v>
      </c>
    </row>
    <row r="29" spans="1:5" ht="32.25" customHeight="1">
      <c r="A29" s="349" t="s">
        <v>1381</v>
      </c>
      <c r="B29" s="498">
        <v>35029700</v>
      </c>
      <c r="C29" s="498">
        <v>12148397</v>
      </c>
      <c r="D29" s="499">
        <v>34.680277022069845</v>
      </c>
      <c r="E29" s="498">
        <v>3121527</v>
      </c>
    </row>
    <row r="30" spans="1:5" ht="25.5">
      <c r="A30" s="492" t="s">
        <v>1382</v>
      </c>
      <c r="B30" s="493">
        <v>-63496043</v>
      </c>
      <c r="C30" s="493">
        <v>31642993</v>
      </c>
      <c r="D30" s="494">
        <v>49.83459047991384</v>
      </c>
      <c r="E30" s="493">
        <v>3593983</v>
      </c>
    </row>
    <row r="31" spans="1:5" ht="25.5">
      <c r="A31" s="492" t="s">
        <v>1383</v>
      </c>
      <c r="B31" s="493">
        <v>-859319</v>
      </c>
      <c r="C31" s="493">
        <v>430677</v>
      </c>
      <c r="D31" s="494">
        <v>50.118407715877346</v>
      </c>
      <c r="E31" s="493">
        <v>-1066434</v>
      </c>
    </row>
    <row r="32" spans="1:5" ht="25.5">
      <c r="A32" s="492" t="s">
        <v>1384</v>
      </c>
      <c r="B32" s="493">
        <v>752934599</v>
      </c>
      <c r="C32" s="493">
        <v>288072231</v>
      </c>
      <c r="D32" s="494">
        <v>38.25992740705491</v>
      </c>
      <c r="E32" s="493">
        <v>62459668</v>
      </c>
    </row>
    <row r="33" spans="1:5" ht="25.5">
      <c r="A33" s="492" t="s">
        <v>1385</v>
      </c>
      <c r="B33" s="493">
        <v>-62636724</v>
      </c>
      <c r="C33" s="493">
        <v>31212316</v>
      </c>
      <c r="D33" s="494">
        <v>49.830696765047925</v>
      </c>
      <c r="E33" s="493">
        <v>4660417</v>
      </c>
    </row>
    <row r="34" spans="1:5" s="508" customFormat="1" ht="12.75">
      <c r="A34" s="507" t="s">
        <v>1386</v>
      </c>
      <c r="B34" s="503">
        <v>62636724</v>
      </c>
      <c r="C34" s="503">
        <v>-31212316</v>
      </c>
      <c r="D34" s="502">
        <v>49.830696765047925</v>
      </c>
      <c r="E34" s="503">
        <v>-4660417</v>
      </c>
    </row>
    <row r="35" spans="1:5" s="508" customFormat="1" ht="12.75">
      <c r="A35" s="509" t="s">
        <v>1387</v>
      </c>
      <c r="B35" s="503">
        <v>6743544</v>
      </c>
      <c r="C35" s="503">
        <v>4538493</v>
      </c>
      <c r="D35" s="502">
        <v>67.30130329096986</v>
      </c>
      <c r="E35" s="503">
        <v>334139</v>
      </c>
    </row>
    <row r="36" spans="1:5" s="508" customFormat="1" ht="12.75">
      <c r="A36" s="507" t="s">
        <v>1388</v>
      </c>
      <c r="B36" s="503">
        <v>13864478</v>
      </c>
      <c r="C36" s="503">
        <v>6225274</v>
      </c>
      <c r="D36" s="502">
        <v>44.90088988564877</v>
      </c>
      <c r="E36" s="503">
        <v>3144264</v>
      </c>
    </row>
    <row r="37" spans="1:5" s="511" customFormat="1" ht="12.75">
      <c r="A37" s="507" t="s">
        <v>1389</v>
      </c>
      <c r="B37" s="503">
        <v>30547502</v>
      </c>
      <c r="C37" s="503">
        <v>-41031862</v>
      </c>
      <c r="D37" s="502">
        <v>134.32149705727164</v>
      </c>
      <c r="E37" s="503">
        <v>-6706914</v>
      </c>
    </row>
    <row r="38" spans="1:5" s="511" customFormat="1" ht="12.75">
      <c r="A38" s="507" t="s">
        <v>1390</v>
      </c>
      <c r="B38" s="503">
        <v>11481200</v>
      </c>
      <c r="C38" s="503">
        <v>-944221</v>
      </c>
      <c r="D38" s="502">
        <v>-8.22406194474445</v>
      </c>
      <c r="E38" s="503">
        <v>-1431906</v>
      </c>
    </row>
    <row r="39" spans="1:5" ht="17.25" customHeight="1">
      <c r="A39" s="492" t="s">
        <v>1391</v>
      </c>
      <c r="B39" s="493">
        <v>817223347</v>
      </c>
      <c r="C39" s="493">
        <v>317223080</v>
      </c>
      <c r="D39" s="494">
        <v>38.8171827401304</v>
      </c>
      <c r="E39" s="493">
        <v>68209115</v>
      </c>
    </row>
    <row r="40" spans="1:5" ht="12.75">
      <c r="A40" s="350" t="s">
        <v>1392</v>
      </c>
      <c r="B40" s="498">
        <v>115018935</v>
      </c>
      <c r="C40" s="498">
        <v>47873829</v>
      </c>
      <c r="D40" s="499">
        <v>41.62256327621187</v>
      </c>
      <c r="E40" s="498">
        <v>10429808</v>
      </c>
    </row>
    <row r="41" spans="1:5" s="512" customFormat="1" ht="17.25" customHeight="1">
      <c r="A41" s="492" t="s">
        <v>1393</v>
      </c>
      <c r="B41" s="493">
        <v>702204412</v>
      </c>
      <c r="C41" s="493">
        <v>269349251</v>
      </c>
      <c r="D41" s="494">
        <v>38.357669988550285</v>
      </c>
      <c r="E41" s="493">
        <v>57779307</v>
      </c>
    </row>
    <row r="42" spans="1:5" ht="12.75">
      <c r="A42" s="407" t="s">
        <v>1394</v>
      </c>
      <c r="B42" s="513">
        <v>721526277</v>
      </c>
      <c r="C42" s="513">
        <v>290960379</v>
      </c>
      <c r="D42" s="499">
        <v>40.32568019695283</v>
      </c>
      <c r="E42" s="498">
        <v>61694422</v>
      </c>
    </row>
    <row r="43" spans="1:5" ht="12.75">
      <c r="A43" s="514" t="s">
        <v>1395</v>
      </c>
      <c r="B43" s="501">
        <v>114918935</v>
      </c>
      <c r="C43" s="501">
        <v>47808434</v>
      </c>
      <c r="D43" s="502">
        <v>41.60187701008542</v>
      </c>
      <c r="E43" s="503">
        <v>10370088</v>
      </c>
    </row>
    <row r="44" spans="1:5" ht="25.5">
      <c r="A44" s="504" t="s">
        <v>1396</v>
      </c>
      <c r="B44" s="493">
        <v>606607342</v>
      </c>
      <c r="C44" s="493">
        <v>243151945</v>
      </c>
      <c r="D44" s="515">
        <v>40.0839106559973</v>
      </c>
      <c r="E44" s="493">
        <v>51324334</v>
      </c>
    </row>
    <row r="45" spans="1:5" ht="19.5" customHeight="1">
      <c r="A45" s="349" t="s">
        <v>1397</v>
      </c>
      <c r="B45" s="498">
        <v>61889732</v>
      </c>
      <c r="C45" s="498">
        <v>14383633</v>
      </c>
      <c r="D45" s="499">
        <v>23.240742099190218</v>
      </c>
      <c r="E45" s="498">
        <v>3467732</v>
      </c>
    </row>
    <row r="46" spans="1:5" ht="17.25" customHeight="1">
      <c r="A46" s="350" t="s">
        <v>1398</v>
      </c>
      <c r="B46" s="503">
        <v>100000</v>
      </c>
      <c r="C46" s="503">
        <v>65395</v>
      </c>
      <c r="D46" s="502">
        <v>65.395</v>
      </c>
      <c r="E46" s="503">
        <v>59720</v>
      </c>
    </row>
    <row r="47" spans="1:5" ht="18" customHeight="1">
      <c r="A47" s="492" t="s">
        <v>1399</v>
      </c>
      <c r="B47" s="493">
        <v>61789732</v>
      </c>
      <c r="C47" s="493">
        <v>14318238</v>
      </c>
      <c r="D47" s="494">
        <v>23.17251999086191</v>
      </c>
      <c r="E47" s="493">
        <v>3408012</v>
      </c>
    </row>
    <row r="48" spans="1:5" s="512" customFormat="1" ht="17.25" customHeight="1">
      <c r="A48" s="516" t="s">
        <v>1400</v>
      </c>
      <c r="B48" s="498">
        <v>33807338</v>
      </c>
      <c r="C48" s="498">
        <v>11879068</v>
      </c>
      <c r="D48" s="499">
        <v>35.13754321620945</v>
      </c>
      <c r="E48" s="498">
        <v>3046961</v>
      </c>
    </row>
    <row r="49" spans="1:5" s="512" customFormat="1" ht="17.25" customHeight="1">
      <c r="A49" s="350" t="s">
        <v>1401</v>
      </c>
      <c r="B49" s="503">
        <v>0</v>
      </c>
      <c r="C49" s="503">
        <v>0</v>
      </c>
      <c r="D49" s="502">
        <v>0</v>
      </c>
      <c r="E49" s="503">
        <v>0</v>
      </c>
    </row>
    <row r="50" spans="1:5" s="512" customFormat="1" ht="17.25" customHeight="1">
      <c r="A50" s="517" t="s">
        <v>1402</v>
      </c>
      <c r="B50" s="493">
        <v>33807338</v>
      </c>
      <c r="C50" s="493">
        <v>11879068</v>
      </c>
      <c r="D50" s="494">
        <v>35.13754321620945</v>
      </c>
      <c r="E50" s="493">
        <v>3046961</v>
      </c>
    </row>
    <row r="51" spans="1:5" s="512" customFormat="1" ht="28.5" customHeight="1">
      <c r="A51" s="492" t="s">
        <v>1403</v>
      </c>
      <c r="B51" s="493">
        <v>-50071091</v>
      </c>
      <c r="C51" s="493">
        <v>27810568</v>
      </c>
      <c r="D51" s="494">
        <v>-55.542165038904386</v>
      </c>
      <c r="E51" s="493">
        <v>3969942</v>
      </c>
    </row>
    <row r="52" spans="1:5" s="512" customFormat="1" ht="12.75">
      <c r="A52" s="492" t="s">
        <v>1404</v>
      </c>
      <c r="B52" s="493">
        <v>-295578</v>
      </c>
      <c r="C52" s="493">
        <v>810264</v>
      </c>
      <c r="D52" s="494">
        <v>-274.12865639526626</v>
      </c>
      <c r="E52" s="139">
        <v>-278272</v>
      </c>
    </row>
    <row r="53" spans="1:5" s="518" customFormat="1" ht="25.5">
      <c r="A53" s="492" t="s">
        <v>1405</v>
      </c>
      <c r="B53" s="493">
        <v>-49775513</v>
      </c>
      <c r="C53" s="493">
        <v>27000304</v>
      </c>
      <c r="D53" s="494">
        <v>-54.244150130607395</v>
      </c>
      <c r="E53" s="493">
        <v>4248214</v>
      </c>
    </row>
    <row r="54" spans="1:5" s="518" customFormat="1" ht="19.5" customHeight="1">
      <c r="A54" s="349" t="s">
        <v>1406</v>
      </c>
      <c r="B54" s="498">
        <v>59906024</v>
      </c>
      <c r="C54" s="498">
        <v>21645079</v>
      </c>
      <c r="D54" s="499">
        <v>36.13172358092068</v>
      </c>
      <c r="E54" s="498">
        <v>6435747</v>
      </c>
    </row>
    <row r="55" spans="1:5" s="519" customFormat="1" ht="15" customHeight="1">
      <c r="A55" s="350" t="s">
        <v>1407</v>
      </c>
      <c r="B55" s="503">
        <v>8316518</v>
      </c>
      <c r="C55" s="503">
        <v>3352776</v>
      </c>
      <c r="D55" s="502">
        <v>40.31466053461316</v>
      </c>
      <c r="E55" s="503">
        <v>688952</v>
      </c>
    </row>
    <row r="56" spans="1:5" s="512" customFormat="1" ht="15.75" customHeight="1">
      <c r="A56" s="492" t="s">
        <v>1408</v>
      </c>
      <c r="B56" s="493">
        <v>51589506</v>
      </c>
      <c r="C56" s="493">
        <v>18292303</v>
      </c>
      <c r="D56" s="494">
        <v>35.45741066022225</v>
      </c>
      <c r="E56" s="493">
        <v>5746795</v>
      </c>
    </row>
    <row r="57" spans="1:5" s="520" customFormat="1" ht="19.5" customHeight="1">
      <c r="A57" s="349" t="s">
        <v>1409</v>
      </c>
      <c r="B57" s="498">
        <v>44186490</v>
      </c>
      <c r="C57" s="498">
        <v>15853779</v>
      </c>
      <c r="D57" s="499">
        <v>35.87924499094633</v>
      </c>
      <c r="E57" s="498">
        <v>3120598</v>
      </c>
    </row>
    <row r="58" spans="1:5" s="521" customFormat="1" ht="12.75">
      <c r="A58" s="350" t="s">
        <v>1395</v>
      </c>
      <c r="B58" s="503">
        <v>8316518</v>
      </c>
      <c r="C58" s="503">
        <v>3352776</v>
      </c>
      <c r="D58" s="502">
        <v>40.31466053461316</v>
      </c>
      <c r="E58" s="503">
        <v>688952</v>
      </c>
    </row>
    <row r="59" spans="1:5" s="521" customFormat="1" ht="27" customHeight="1">
      <c r="A59" s="492" t="s">
        <v>1410</v>
      </c>
      <c r="B59" s="493">
        <v>35869972</v>
      </c>
      <c r="C59" s="493">
        <v>12501003</v>
      </c>
      <c r="D59" s="494">
        <v>34.850885860741684</v>
      </c>
      <c r="E59" s="493">
        <v>2431646</v>
      </c>
    </row>
    <row r="60" spans="1:5" s="521" customFormat="1" ht="18" customHeight="1">
      <c r="A60" s="349" t="s">
        <v>1411</v>
      </c>
      <c r="B60" s="498">
        <v>14497172</v>
      </c>
      <c r="C60" s="498">
        <v>5521971</v>
      </c>
      <c r="D60" s="499">
        <v>38.08998748169643</v>
      </c>
      <c r="E60" s="498">
        <v>3240583</v>
      </c>
    </row>
    <row r="61" spans="1:5" s="521" customFormat="1" ht="12.75">
      <c r="A61" s="350" t="s">
        <v>1398</v>
      </c>
      <c r="B61" s="503">
        <v>0</v>
      </c>
      <c r="C61" s="503">
        <v>0</v>
      </c>
      <c r="D61" s="502">
        <v>0</v>
      </c>
      <c r="E61" s="503">
        <v>0</v>
      </c>
    </row>
    <row r="62" spans="1:5" ht="13.5" customHeight="1">
      <c r="A62" s="492" t="s">
        <v>1412</v>
      </c>
      <c r="B62" s="493">
        <v>14497172</v>
      </c>
      <c r="C62" s="493">
        <v>5521971</v>
      </c>
      <c r="D62" s="494">
        <v>38.08998748169643</v>
      </c>
      <c r="E62" s="493">
        <v>3240583</v>
      </c>
    </row>
    <row r="63" spans="1:5" ht="12.75">
      <c r="A63" s="349" t="s">
        <v>1413</v>
      </c>
      <c r="B63" s="498">
        <v>1222362</v>
      </c>
      <c r="C63" s="498">
        <v>269329</v>
      </c>
      <c r="D63" s="499">
        <v>22.03348926095543</v>
      </c>
      <c r="E63" s="498">
        <v>74566</v>
      </c>
    </row>
    <row r="64" spans="1:5" ht="12.75">
      <c r="A64" s="350" t="s">
        <v>1401</v>
      </c>
      <c r="B64" s="503">
        <v>0</v>
      </c>
      <c r="C64" s="503">
        <v>0</v>
      </c>
      <c r="D64" s="502">
        <v>0</v>
      </c>
      <c r="E64" s="503">
        <v>0</v>
      </c>
    </row>
    <row r="65" spans="1:5" s="512" customFormat="1" ht="13.5" customHeight="1">
      <c r="A65" s="522" t="s">
        <v>1414</v>
      </c>
      <c r="B65" s="493">
        <v>1222362</v>
      </c>
      <c r="C65" s="493">
        <v>269329</v>
      </c>
      <c r="D65" s="494">
        <v>22.03348926095543</v>
      </c>
      <c r="E65" s="493">
        <v>74566</v>
      </c>
    </row>
    <row r="66" spans="1:5" s="512" customFormat="1" ht="25.5">
      <c r="A66" s="492" t="s">
        <v>1415</v>
      </c>
      <c r="B66" s="493">
        <v>-6681408</v>
      </c>
      <c r="C66" s="493">
        <v>8370918</v>
      </c>
      <c r="D66" s="494">
        <v>-125.28673596942441</v>
      </c>
      <c r="E66" s="498">
        <v>-41820</v>
      </c>
    </row>
    <row r="67" spans="1:5" s="512" customFormat="1" ht="17.25" customHeight="1">
      <c r="A67" s="492" t="s">
        <v>1416</v>
      </c>
      <c r="B67" s="493">
        <v>-563741</v>
      </c>
      <c r="C67" s="493">
        <v>-379587</v>
      </c>
      <c r="D67" s="494">
        <v>67.33358049175064</v>
      </c>
      <c r="E67" s="139">
        <v>-788162</v>
      </c>
    </row>
    <row r="68" spans="1:5" s="518" customFormat="1" ht="25.5">
      <c r="A68" s="492" t="s">
        <v>1417</v>
      </c>
      <c r="B68" s="493">
        <v>-6117667</v>
      </c>
      <c r="C68" s="493">
        <v>8750505</v>
      </c>
      <c r="D68" s="494">
        <v>-143.03663471712338</v>
      </c>
      <c r="E68" s="493">
        <v>746342</v>
      </c>
    </row>
    <row r="69" spans="1:5" s="527" customFormat="1" ht="17.25" customHeight="1">
      <c r="A69" s="523"/>
      <c r="B69" s="524"/>
      <c r="C69" s="525"/>
      <c r="D69" s="526"/>
      <c r="E69" s="525"/>
    </row>
    <row r="70" spans="1:5" s="532" customFormat="1" ht="21" customHeight="1">
      <c r="A70" s="528"/>
      <c r="B70" s="529"/>
      <c r="C70" s="530"/>
      <c r="D70" s="531"/>
      <c r="E70" s="530"/>
    </row>
    <row r="71" spans="1:5" s="333" customFormat="1" ht="17.25" customHeight="1">
      <c r="A71" s="36"/>
      <c r="B71" s="357"/>
      <c r="C71" s="533"/>
      <c r="D71" s="357"/>
      <c r="E71" s="534"/>
    </row>
    <row r="72" spans="1:5" s="333" customFormat="1" ht="17.25" customHeight="1">
      <c r="A72" s="535" t="s">
        <v>436</v>
      </c>
      <c r="B72" s="191"/>
      <c r="C72" s="38"/>
      <c r="E72" s="338" t="s">
        <v>437</v>
      </c>
    </row>
    <row r="73" spans="1:5" s="333" customFormat="1" ht="17.25" customHeight="1">
      <c r="A73" s="535"/>
      <c r="B73" s="191"/>
      <c r="C73" s="38"/>
      <c r="E73" s="338"/>
    </row>
    <row r="74" spans="1:5" s="333" customFormat="1" ht="17.25" customHeight="1">
      <c r="A74" s="535"/>
      <c r="B74" s="191"/>
      <c r="C74" s="38"/>
      <c r="D74" s="191"/>
      <c r="E74" s="38"/>
    </row>
    <row r="75" spans="1:5" s="333" customFormat="1" ht="17.25" customHeight="1">
      <c r="A75" s="535" t="s">
        <v>1418</v>
      </c>
      <c r="B75" s="191"/>
      <c r="C75" s="38"/>
      <c r="D75" s="191"/>
      <c r="E75" s="38"/>
    </row>
    <row r="76" spans="1:5" s="333" customFormat="1" ht="17.25" customHeight="1">
      <c r="A76" s="536" t="s">
        <v>439</v>
      </c>
      <c r="B76" s="191"/>
      <c r="C76" s="38"/>
      <c r="D76" s="191"/>
      <c r="E76" s="38"/>
    </row>
    <row r="77" spans="1:5" s="333" customFormat="1" ht="17.25" customHeight="1">
      <c r="A77" s="528"/>
      <c r="B77" s="537"/>
      <c r="C77" s="538"/>
      <c r="D77" s="191"/>
      <c r="E77" s="38"/>
    </row>
    <row r="78" spans="1:5" s="333" customFormat="1" ht="17.25" customHeight="1">
      <c r="A78" s="535"/>
      <c r="B78" s="191"/>
      <c r="C78" s="38"/>
      <c r="D78" s="191"/>
      <c r="E78" s="38"/>
    </row>
    <row r="79" spans="1:5" s="333" customFormat="1" ht="17.25" customHeight="1">
      <c r="A79" s="535"/>
      <c r="B79" s="191"/>
      <c r="C79" s="38"/>
      <c r="D79" s="191"/>
      <c r="E79" s="38"/>
    </row>
    <row r="80" spans="1:5" s="333" customFormat="1" ht="17.25" customHeight="1">
      <c r="A80" s="535"/>
      <c r="B80" s="191"/>
      <c r="C80" s="38"/>
      <c r="D80" s="191"/>
      <c r="E80" s="38"/>
    </row>
    <row r="81" spans="1:5" s="333" customFormat="1" ht="17.25" customHeight="1">
      <c r="A81" s="535"/>
      <c r="B81" s="191"/>
      <c r="C81" s="38"/>
      <c r="D81" s="191"/>
      <c r="E81" s="38"/>
    </row>
    <row r="82" spans="1:5" s="333" customFormat="1" ht="17.25" customHeight="1">
      <c r="A82" s="535"/>
      <c r="B82" s="191"/>
      <c r="C82" s="38"/>
      <c r="D82" s="191"/>
      <c r="E82" s="38"/>
    </row>
    <row r="83" spans="1:5" s="333" customFormat="1" ht="17.25" customHeight="1">
      <c r="A83" s="535"/>
      <c r="B83" s="191"/>
      <c r="C83" s="38"/>
      <c r="D83" s="191"/>
      <c r="E83" s="38"/>
    </row>
    <row r="84" spans="1:5" s="333" customFormat="1" ht="17.25" customHeight="1">
      <c r="A84" s="191"/>
      <c r="B84" s="191"/>
      <c r="C84" s="38"/>
      <c r="D84" s="191"/>
      <c r="E84" s="38"/>
    </row>
    <row r="85" spans="1:5" s="333" customFormat="1" ht="17.25" customHeight="1">
      <c r="A85" s="191"/>
      <c r="B85" s="191"/>
      <c r="C85" s="38"/>
      <c r="D85" s="191"/>
      <c r="E85" s="38"/>
    </row>
    <row r="86" spans="1:5" s="333" customFormat="1" ht="17.25" customHeight="1">
      <c r="A86" s="535"/>
      <c r="B86" s="191"/>
      <c r="C86" s="38"/>
      <c r="D86" s="191"/>
      <c r="E86" s="38"/>
    </row>
    <row r="87" spans="1:5" s="333" customFormat="1" ht="17.25" customHeight="1">
      <c r="A87" s="535"/>
      <c r="B87" s="191"/>
      <c r="C87" s="38"/>
      <c r="D87" s="191"/>
      <c r="E87" s="38"/>
    </row>
    <row r="88" spans="1:5" s="333" customFormat="1" ht="17.25" customHeight="1">
      <c r="A88" s="528"/>
      <c r="B88" s="191"/>
      <c r="C88" s="38"/>
      <c r="D88" s="191"/>
      <c r="E88" s="38"/>
    </row>
    <row r="89" spans="1:5" s="333" customFormat="1" ht="17.25" customHeight="1">
      <c r="A89" s="474"/>
      <c r="B89" s="191"/>
      <c r="C89" s="38"/>
      <c r="D89" s="191"/>
      <c r="E89" s="38"/>
    </row>
    <row r="91" ht="17.25" customHeight="1">
      <c r="A91" s="535"/>
    </row>
    <row r="92" spans="1:5" s="333" customFormat="1" ht="17.25" customHeight="1">
      <c r="A92" s="535"/>
      <c r="B92" s="191"/>
      <c r="C92" s="38"/>
      <c r="D92" s="191"/>
      <c r="E92" s="38"/>
    </row>
    <row r="93" spans="1:5" s="333" customFormat="1" ht="17.25" customHeight="1">
      <c r="A93" s="535"/>
      <c r="B93" s="191"/>
      <c r="C93" s="38"/>
      <c r="D93" s="191"/>
      <c r="E93" s="38"/>
    </row>
    <row r="94" spans="1:5" s="333" customFormat="1" ht="17.25" customHeight="1">
      <c r="A94" s="191"/>
      <c r="B94" s="191"/>
      <c r="C94" s="38"/>
      <c r="D94" s="191"/>
      <c r="E94" s="38"/>
    </row>
    <row r="95" spans="1:5" s="333" customFormat="1" ht="17.25" customHeight="1">
      <c r="A95" s="191"/>
      <c r="B95" s="191"/>
      <c r="C95" s="38"/>
      <c r="D95" s="191"/>
      <c r="E95" s="38"/>
    </row>
    <row r="96" spans="1:5" s="333" customFormat="1" ht="17.25" customHeight="1">
      <c r="A96" s="535"/>
      <c r="B96" s="191"/>
      <c r="C96" s="38"/>
      <c r="D96" s="191"/>
      <c r="E96" s="38"/>
    </row>
    <row r="97" spans="1:5" s="333" customFormat="1" ht="17.25" customHeight="1">
      <c r="A97" s="535"/>
      <c r="B97" s="191"/>
      <c r="C97" s="38"/>
      <c r="D97" s="191"/>
      <c r="E97" s="38"/>
    </row>
    <row r="98" spans="1:5" s="333" customFormat="1" ht="17.25" customHeight="1">
      <c r="A98" s="540"/>
      <c r="B98" s="191"/>
      <c r="C98" s="38"/>
      <c r="D98" s="191"/>
      <c r="E98" s="38"/>
    </row>
    <row r="99" ht="17.25" customHeight="1">
      <c r="A99" s="540"/>
    </row>
    <row r="100" ht="17.25" customHeight="1">
      <c r="A100" s="540"/>
    </row>
    <row r="101" ht="17.25" customHeight="1">
      <c r="A101" s="540"/>
    </row>
    <row r="102" ht="17.25" customHeight="1">
      <c r="A102" s="540"/>
    </row>
    <row r="103" ht="17.25" customHeight="1">
      <c r="A103" s="540"/>
    </row>
    <row r="104" ht="17.25" customHeight="1">
      <c r="A104" s="540"/>
    </row>
    <row r="110" ht="17.25" customHeight="1">
      <c r="A110" s="540"/>
    </row>
    <row r="111" ht="17.25" customHeight="1">
      <c r="A111" s="540"/>
    </row>
    <row r="112" ht="17.25" customHeight="1">
      <c r="A112" s="540"/>
    </row>
    <row r="113" ht="17.25" customHeight="1">
      <c r="A113" s="540"/>
    </row>
    <row r="116" ht="17.25" customHeight="1">
      <c r="A116" s="540"/>
    </row>
    <row r="117" ht="17.25" customHeight="1">
      <c r="A117" s="540"/>
    </row>
    <row r="120" ht="17.25" customHeight="1">
      <c r="A120" s="540"/>
    </row>
    <row r="121" ht="17.25" customHeight="1">
      <c r="A121" s="540"/>
    </row>
    <row r="122" ht="17.25" customHeight="1">
      <c r="A122" s="540"/>
    </row>
    <row r="123" ht="17.25" customHeight="1">
      <c r="A123" s="540"/>
    </row>
    <row r="124" ht="17.25" customHeight="1">
      <c r="A124" s="540"/>
    </row>
    <row r="125" ht="17.25" customHeight="1">
      <c r="A125" s="540"/>
    </row>
    <row r="126" ht="17.25" customHeight="1">
      <c r="A126" s="540"/>
    </row>
    <row r="127" ht="17.25" customHeight="1">
      <c r="A127" s="540"/>
    </row>
    <row r="128" ht="17.25" customHeight="1">
      <c r="A128" s="540"/>
    </row>
    <row r="129" ht="17.25" customHeight="1">
      <c r="A129" s="540"/>
    </row>
    <row r="130" ht="17.25" customHeight="1">
      <c r="A130" s="540"/>
    </row>
    <row r="131" ht="17.25" customHeight="1">
      <c r="A131" s="540"/>
    </row>
    <row r="132" ht="17.25" customHeight="1">
      <c r="A132" s="540"/>
    </row>
    <row r="133" ht="17.25" customHeight="1">
      <c r="A133" s="540"/>
    </row>
    <row r="134" ht="17.25" customHeight="1">
      <c r="A134" s="540"/>
    </row>
    <row r="135" ht="17.25" customHeight="1">
      <c r="A135" s="540"/>
    </row>
    <row r="136" ht="17.25" customHeight="1">
      <c r="A136" s="540"/>
    </row>
    <row r="137" ht="17.25" customHeight="1">
      <c r="A137" s="540"/>
    </row>
    <row r="138" ht="17.25" customHeight="1">
      <c r="A138" s="540"/>
    </row>
    <row r="139" ht="17.25" customHeight="1">
      <c r="A139" s="540"/>
    </row>
    <row r="140" ht="17.25" customHeight="1">
      <c r="A140" s="540"/>
    </row>
    <row r="141" ht="17.25" customHeight="1">
      <c r="A141" s="540"/>
    </row>
    <row r="142" ht="17.25" customHeight="1">
      <c r="A142" s="540"/>
    </row>
    <row r="143" ht="17.25" customHeight="1">
      <c r="A143" s="540"/>
    </row>
    <row r="144" ht="17.25" customHeight="1">
      <c r="A144" s="540"/>
    </row>
  </sheetData>
  <mergeCells count="2">
    <mergeCell ref="A2:E2"/>
    <mergeCell ref="A5:E5"/>
  </mergeCells>
  <printOptions horizontalCentered="1"/>
  <pageMargins left="0.984251968503937" right="0.03937007874015748" top="0.984251968503937" bottom="0.984251968503937" header="0.5118110236220472" footer="0.5118110236220472"/>
  <pageSetup firstPageNumber="32" useFirstPageNumber="1" horizontalDpi="300" verticalDpi="300" orientation="portrait" paperSize="9" scale="95" r:id="rId1"/>
  <headerFooter alignWithMargins="0">
    <oddFooter>&amp;R&amp;P</oddFooter>
  </headerFooter>
  <rowBreaks count="1" manualBreakCount="1">
    <brk id="38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0"/>
  <sheetViews>
    <sheetView workbookViewId="0" topLeftCell="A1">
      <selection activeCell="B7" sqref="B7"/>
    </sheetView>
  </sheetViews>
  <sheetFormatPr defaultColWidth="9.140625" defaultRowHeight="12.75"/>
  <cols>
    <col min="1" max="1" width="9.57421875" style="556" customWidth="1"/>
    <col min="2" max="2" width="46.8515625" style="557" customWidth="1"/>
    <col min="3" max="3" width="11.421875" style="615" customWidth="1"/>
    <col min="4" max="4" width="11.140625" style="615" customWidth="1"/>
    <col min="5" max="5" width="11.421875" style="559" customWidth="1"/>
    <col min="6" max="6" width="11.140625" style="615" customWidth="1"/>
    <col min="7" max="16384" width="9.140625" style="198" customWidth="1"/>
  </cols>
  <sheetData>
    <row r="1" spans="1:6" ht="15.75">
      <c r="A1" s="541"/>
      <c r="B1" s="542"/>
      <c r="C1" s="543"/>
      <c r="D1" s="543"/>
      <c r="E1" s="544"/>
      <c r="F1" s="545" t="s">
        <v>1419</v>
      </c>
    </row>
    <row r="2" spans="1:6" s="475" customFormat="1" ht="14.25" customHeight="1">
      <c r="A2" s="546"/>
      <c r="B2" s="547" t="s">
        <v>387</v>
      </c>
      <c r="C2" s="479"/>
      <c r="D2" s="533"/>
      <c r="E2" s="548"/>
      <c r="F2" s="479"/>
    </row>
    <row r="3" spans="1:6" s="553" customFormat="1" ht="17.25" customHeight="1">
      <c r="A3" s="549"/>
      <c r="B3" s="550"/>
      <c r="C3" s="551"/>
      <c r="D3" s="3"/>
      <c r="E3" s="552"/>
      <c r="F3" s="551"/>
    </row>
    <row r="4" spans="1:6" s="553" customFormat="1" ht="17.25" customHeight="1">
      <c r="A4" s="449" t="s">
        <v>1420</v>
      </c>
      <c r="B4" s="449"/>
      <c r="C4" s="449"/>
      <c r="D4" s="449"/>
      <c r="E4" s="449"/>
      <c r="F4" s="449"/>
    </row>
    <row r="5" spans="2:6" s="554" customFormat="1" ht="15.75" customHeight="1">
      <c r="B5" s="448" t="s">
        <v>1362</v>
      </c>
      <c r="C5" s="448"/>
      <c r="D5" s="422"/>
      <c r="E5" s="555"/>
      <c r="F5" s="422"/>
    </row>
    <row r="6" spans="3:6" ht="12.75" customHeight="1">
      <c r="C6" s="558"/>
      <c r="D6" s="558"/>
      <c r="F6" s="560" t="s">
        <v>444</v>
      </c>
    </row>
    <row r="7" spans="1:6" s="191" customFormat="1" ht="46.5" customHeight="1">
      <c r="A7" s="561" t="s">
        <v>1421</v>
      </c>
      <c r="B7" s="561" t="s">
        <v>1422</v>
      </c>
      <c r="C7" s="562" t="s">
        <v>1363</v>
      </c>
      <c r="D7" s="562" t="s">
        <v>446</v>
      </c>
      <c r="E7" s="563" t="s">
        <v>1423</v>
      </c>
      <c r="F7" s="562" t="s">
        <v>396</v>
      </c>
    </row>
    <row r="8" spans="1:6" s="191" customFormat="1" ht="12.75">
      <c r="A8" s="564">
        <v>1</v>
      </c>
      <c r="B8" s="561">
        <v>2</v>
      </c>
      <c r="C8" s="565">
        <v>3</v>
      </c>
      <c r="D8" s="562">
        <v>4</v>
      </c>
      <c r="E8" s="561">
        <v>5</v>
      </c>
      <c r="F8" s="562">
        <v>6</v>
      </c>
    </row>
    <row r="9" spans="1:6" s="191" customFormat="1" ht="15.75">
      <c r="A9" s="566" t="s">
        <v>1424</v>
      </c>
      <c r="B9" s="567" t="s">
        <v>1425</v>
      </c>
      <c r="C9" s="568">
        <v>767152256</v>
      </c>
      <c r="D9" s="568">
        <v>345033648</v>
      </c>
      <c r="E9" s="569">
        <v>44.9759021499899</v>
      </c>
      <c r="F9" s="568">
        <v>72179057</v>
      </c>
    </row>
    <row r="10" spans="1:6" s="191" customFormat="1" ht="15.75">
      <c r="A10" s="566" t="s">
        <v>1424</v>
      </c>
      <c r="B10" s="567" t="s">
        <v>1426</v>
      </c>
      <c r="C10" s="568">
        <v>469512439</v>
      </c>
      <c r="D10" s="568">
        <v>212080582</v>
      </c>
      <c r="E10" s="569">
        <v>45.17038620993809</v>
      </c>
      <c r="F10" s="568">
        <v>43373898</v>
      </c>
    </row>
    <row r="11" spans="1:6" s="191" customFormat="1" ht="15.75">
      <c r="A11" s="566" t="s">
        <v>1424</v>
      </c>
      <c r="B11" s="567" t="s">
        <v>1427</v>
      </c>
      <c r="C11" s="568">
        <v>399033643</v>
      </c>
      <c r="D11" s="568">
        <v>173540196</v>
      </c>
      <c r="E11" s="569">
        <v>43.490116446146374</v>
      </c>
      <c r="F11" s="568">
        <v>35951005</v>
      </c>
    </row>
    <row r="12" spans="1:6" s="191" customFormat="1" ht="15.75">
      <c r="A12" s="566" t="s">
        <v>1424</v>
      </c>
      <c r="B12" s="567" t="s">
        <v>1428</v>
      </c>
      <c r="C12" s="568">
        <v>396729397</v>
      </c>
      <c r="D12" s="568">
        <v>172264921</v>
      </c>
      <c r="E12" s="569">
        <v>43.421264545213425</v>
      </c>
      <c r="F12" s="568">
        <v>35686324</v>
      </c>
    </row>
    <row r="13" spans="1:6" s="191" customFormat="1" ht="15.75">
      <c r="A13" s="570" t="s">
        <v>551</v>
      </c>
      <c r="B13" s="571" t="s">
        <v>1579</v>
      </c>
      <c r="C13" s="568">
        <v>342714852</v>
      </c>
      <c r="D13" s="568">
        <v>142534831</v>
      </c>
      <c r="E13" s="569">
        <v>41.58991948210053</v>
      </c>
      <c r="F13" s="568">
        <v>28668959</v>
      </c>
    </row>
    <row r="14" spans="1:6" s="191" customFormat="1" ht="37.5" customHeight="1">
      <c r="A14" s="572"/>
      <c r="B14" s="573" t="s">
        <v>1429</v>
      </c>
      <c r="C14" s="574">
        <v>2770936</v>
      </c>
      <c r="D14" s="574">
        <v>1824158</v>
      </c>
      <c r="E14" s="575">
        <v>65.8318344415028</v>
      </c>
      <c r="F14" s="574">
        <v>-1393504</v>
      </c>
    </row>
    <row r="15" spans="1:6" s="191" customFormat="1" ht="31.5">
      <c r="A15" s="576"/>
      <c r="B15" s="573" t="s">
        <v>1430</v>
      </c>
      <c r="C15" s="574">
        <v>193772601</v>
      </c>
      <c r="D15" s="574">
        <v>75717159</v>
      </c>
      <c r="E15" s="575">
        <v>39.075265857632786</v>
      </c>
      <c r="F15" s="574">
        <v>17026928</v>
      </c>
    </row>
    <row r="16" spans="1:6" s="191" customFormat="1" ht="15.75">
      <c r="A16" s="577"/>
      <c r="B16" s="573" t="s">
        <v>1431</v>
      </c>
      <c r="C16" s="574">
        <v>75905</v>
      </c>
      <c r="D16" s="574">
        <v>45664</v>
      </c>
      <c r="E16" s="575">
        <v>60.15940978855148</v>
      </c>
      <c r="F16" s="574">
        <v>6838</v>
      </c>
    </row>
    <row r="17" spans="1:6" s="191" customFormat="1" ht="15.75">
      <c r="A17" s="577"/>
      <c r="B17" s="573" t="s">
        <v>1432</v>
      </c>
      <c r="C17" s="574">
        <v>197211053</v>
      </c>
      <c r="D17" s="574">
        <v>89814449</v>
      </c>
      <c r="E17" s="575">
        <v>45.54229980202986</v>
      </c>
      <c r="F17" s="574">
        <v>18409459</v>
      </c>
    </row>
    <row r="18" spans="1:6" s="191" customFormat="1" ht="15.75">
      <c r="A18" s="577"/>
      <c r="B18" s="573" t="s">
        <v>1433</v>
      </c>
      <c r="C18" s="574">
        <v>0</v>
      </c>
      <c r="D18" s="574">
        <v>585779</v>
      </c>
      <c r="E18" s="575">
        <v>0</v>
      </c>
      <c r="F18" s="574">
        <v>333718</v>
      </c>
    </row>
    <row r="19" spans="1:6" s="191" customFormat="1" ht="30" customHeight="1">
      <c r="A19" s="577"/>
      <c r="B19" s="573" t="s">
        <v>1434</v>
      </c>
      <c r="C19" s="574">
        <v>51115643</v>
      </c>
      <c r="D19" s="574">
        <v>24280820</v>
      </c>
      <c r="E19" s="575">
        <v>47.50174031851658</v>
      </c>
      <c r="F19" s="574">
        <v>5047044</v>
      </c>
    </row>
    <row r="20" spans="1:6" s="191" customFormat="1" ht="27.75" customHeight="1" hidden="1">
      <c r="A20" s="577"/>
      <c r="B20" s="578" t="s">
        <v>1435</v>
      </c>
      <c r="C20" s="574">
        <v>18322</v>
      </c>
      <c r="D20" s="574">
        <v>18082</v>
      </c>
      <c r="E20" s="569">
        <v>98.69009933413383</v>
      </c>
      <c r="F20" s="574">
        <v>18082</v>
      </c>
    </row>
    <row r="21" spans="1:6" s="191" customFormat="1" ht="18" customHeight="1">
      <c r="A21" s="570" t="s">
        <v>572</v>
      </c>
      <c r="B21" s="571" t="s">
        <v>1436</v>
      </c>
      <c r="C21" s="568">
        <v>54014545</v>
      </c>
      <c r="D21" s="568">
        <v>29730090</v>
      </c>
      <c r="E21" s="569">
        <v>55.04089685472682</v>
      </c>
      <c r="F21" s="568">
        <v>7017365</v>
      </c>
    </row>
    <row r="22" spans="1:6" s="191" customFormat="1" ht="15.75">
      <c r="A22" s="566" t="s">
        <v>1437</v>
      </c>
      <c r="B22" s="579" t="s">
        <v>1438</v>
      </c>
      <c r="C22" s="580">
        <v>53952710</v>
      </c>
      <c r="D22" s="580">
        <v>29693418</v>
      </c>
      <c r="E22" s="581">
        <v>55.03600838586236</v>
      </c>
      <c r="F22" s="580">
        <v>7015574</v>
      </c>
    </row>
    <row r="23" spans="1:6" s="191" customFormat="1" ht="15.75">
      <c r="A23" s="566" t="s">
        <v>1439</v>
      </c>
      <c r="B23" s="579" t="s">
        <v>1440</v>
      </c>
      <c r="C23" s="580">
        <v>27099202</v>
      </c>
      <c r="D23" s="580">
        <v>15592567</v>
      </c>
      <c r="E23" s="581">
        <v>57.538841918666094</v>
      </c>
      <c r="F23" s="580">
        <v>3984023</v>
      </c>
    </row>
    <row r="24" spans="1:6" s="191" customFormat="1" ht="31.5">
      <c r="A24" s="582" t="s">
        <v>1441</v>
      </c>
      <c r="B24" s="583" t="s">
        <v>1442</v>
      </c>
      <c r="C24" s="574">
        <v>25416694</v>
      </c>
      <c r="D24" s="574">
        <v>14528150</v>
      </c>
      <c r="E24" s="575">
        <v>57.1598729559399</v>
      </c>
      <c r="F24" s="574">
        <v>3828988</v>
      </c>
    </row>
    <row r="25" spans="1:6" s="191" customFormat="1" ht="31.5">
      <c r="A25" s="582" t="s">
        <v>1443</v>
      </c>
      <c r="B25" s="583" t="s">
        <v>1444</v>
      </c>
      <c r="C25" s="574">
        <v>1682508</v>
      </c>
      <c r="D25" s="574">
        <v>1064417</v>
      </c>
      <c r="E25" s="575">
        <v>63.26371107893692</v>
      </c>
      <c r="F25" s="574">
        <v>155035</v>
      </c>
    </row>
    <row r="26" spans="1:6" s="191" customFormat="1" ht="31.5" customHeight="1">
      <c r="A26" s="566" t="s">
        <v>1445</v>
      </c>
      <c r="B26" s="579" t="s">
        <v>1446</v>
      </c>
      <c r="C26" s="580">
        <v>26853508</v>
      </c>
      <c r="D26" s="580">
        <v>14100851</v>
      </c>
      <c r="E26" s="581">
        <v>52.510275380036006</v>
      </c>
      <c r="F26" s="580">
        <v>3031551</v>
      </c>
    </row>
    <row r="27" spans="1:6" s="191" customFormat="1" ht="31.5">
      <c r="A27" s="582" t="s">
        <v>1447</v>
      </c>
      <c r="B27" s="583" t="s">
        <v>1448</v>
      </c>
      <c r="C27" s="574">
        <v>26174037</v>
      </c>
      <c r="D27" s="574">
        <v>13295110</v>
      </c>
      <c r="E27" s="575">
        <v>50.7950302049317</v>
      </c>
      <c r="F27" s="574">
        <v>3007096</v>
      </c>
    </row>
    <row r="28" spans="1:6" s="191" customFormat="1" ht="31.5">
      <c r="A28" s="582" t="s">
        <v>1449</v>
      </c>
      <c r="B28" s="583" t="s">
        <v>1450</v>
      </c>
      <c r="C28" s="574">
        <v>679471</v>
      </c>
      <c r="D28" s="574">
        <v>805741</v>
      </c>
      <c r="E28" s="575">
        <v>118.58357457492667</v>
      </c>
      <c r="F28" s="574">
        <v>24455</v>
      </c>
    </row>
    <row r="29" spans="1:6" s="191" customFormat="1" ht="15.75">
      <c r="A29" s="566" t="s">
        <v>1451</v>
      </c>
      <c r="B29" s="579" t="s">
        <v>1452</v>
      </c>
      <c r="C29" s="584">
        <v>14196</v>
      </c>
      <c r="D29" s="584">
        <v>17280</v>
      </c>
      <c r="E29" s="581">
        <v>121.72442941673711</v>
      </c>
      <c r="F29" s="574">
        <v>205</v>
      </c>
    </row>
    <row r="30" spans="1:6" s="191" customFormat="1" ht="15.75">
      <c r="A30" s="566" t="s">
        <v>1453</v>
      </c>
      <c r="B30" s="579" t="s">
        <v>1454</v>
      </c>
      <c r="C30" s="580">
        <v>47639</v>
      </c>
      <c r="D30" s="580">
        <v>19392</v>
      </c>
      <c r="E30" s="581">
        <v>40.706144125611374</v>
      </c>
      <c r="F30" s="574">
        <v>1586</v>
      </c>
    </row>
    <row r="31" spans="1:6" s="191" customFormat="1" ht="15.75">
      <c r="A31" s="585" t="s">
        <v>1455</v>
      </c>
      <c r="B31" s="571" t="s">
        <v>1456</v>
      </c>
      <c r="C31" s="568">
        <v>2304246</v>
      </c>
      <c r="D31" s="568">
        <v>1275275</v>
      </c>
      <c r="E31" s="569">
        <v>55.344568244883575</v>
      </c>
      <c r="F31" s="568">
        <v>264681</v>
      </c>
    </row>
    <row r="32" spans="1:6" s="191" customFormat="1" ht="15.75">
      <c r="A32" s="566" t="s">
        <v>1457</v>
      </c>
      <c r="B32" s="579" t="s">
        <v>1458</v>
      </c>
      <c r="C32" s="580">
        <v>2304246</v>
      </c>
      <c r="D32" s="580">
        <v>1275275</v>
      </c>
      <c r="E32" s="581">
        <v>55.344568244883575</v>
      </c>
      <c r="F32" s="580">
        <v>264681</v>
      </c>
    </row>
    <row r="33" spans="1:6" s="191" customFormat="1" ht="15.75">
      <c r="A33" s="566" t="s">
        <v>1459</v>
      </c>
      <c r="B33" s="579" t="s">
        <v>1460</v>
      </c>
      <c r="C33" s="580">
        <v>0</v>
      </c>
      <c r="D33" s="580">
        <v>0</v>
      </c>
      <c r="E33" s="581">
        <v>0</v>
      </c>
      <c r="F33" s="580">
        <v>0</v>
      </c>
    </row>
    <row r="34" spans="1:6" s="191" customFormat="1" ht="15.75">
      <c r="A34" s="566" t="s">
        <v>1424</v>
      </c>
      <c r="B34" s="571" t="s">
        <v>1461</v>
      </c>
      <c r="C34" s="568">
        <v>70478796</v>
      </c>
      <c r="D34" s="568">
        <v>38540386</v>
      </c>
      <c r="E34" s="569">
        <v>54.68366116810508</v>
      </c>
      <c r="F34" s="568">
        <v>7422893</v>
      </c>
    </row>
    <row r="35" spans="1:6" s="191" customFormat="1" ht="15.75">
      <c r="A35" s="570" t="s">
        <v>1462</v>
      </c>
      <c r="B35" s="571" t="s">
        <v>1463</v>
      </c>
      <c r="C35" s="568">
        <v>521040</v>
      </c>
      <c r="D35" s="568">
        <v>241693</v>
      </c>
      <c r="E35" s="569">
        <v>46.38664977736834</v>
      </c>
      <c r="F35" s="568">
        <v>20361</v>
      </c>
    </row>
    <row r="36" spans="1:6" s="191" customFormat="1" ht="31.5" customHeight="1">
      <c r="A36" s="566" t="s">
        <v>1464</v>
      </c>
      <c r="B36" s="579" t="s">
        <v>1465</v>
      </c>
      <c r="C36" s="580">
        <v>521040</v>
      </c>
      <c r="D36" s="580">
        <v>241693</v>
      </c>
      <c r="E36" s="581">
        <v>46.38664977736834</v>
      </c>
      <c r="F36" s="574">
        <v>20361</v>
      </c>
    </row>
    <row r="37" spans="1:6" s="191" customFormat="1" ht="15.75">
      <c r="A37" s="570" t="s">
        <v>1466</v>
      </c>
      <c r="B37" s="571" t="s">
        <v>1467</v>
      </c>
      <c r="C37" s="586">
        <v>42002966</v>
      </c>
      <c r="D37" s="586">
        <v>23279759</v>
      </c>
      <c r="E37" s="569">
        <v>55.424083623047004</v>
      </c>
      <c r="F37" s="586">
        <v>4760949</v>
      </c>
    </row>
    <row r="38" spans="1:6" s="191" customFormat="1" ht="63">
      <c r="A38" s="585" t="s">
        <v>585</v>
      </c>
      <c r="B38" s="571" t="s">
        <v>1468</v>
      </c>
      <c r="C38" s="568">
        <v>19360</v>
      </c>
      <c r="D38" s="568">
        <v>14155</v>
      </c>
      <c r="E38" s="569">
        <v>73.1146694214876</v>
      </c>
      <c r="F38" s="568">
        <v>2220</v>
      </c>
    </row>
    <row r="39" spans="1:6" s="191" customFormat="1" ht="33.75" customHeight="1">
      <c r="A39" s="585" t="s">
        <v>1469</v>
      </c>
      <c r="B39" s="571" t="s">
        <v>1470</v>
      </c>
      <c r="C39" s="568">
        <v>3251871</v>
      </c>
      <c r="D39" s="568">
        <v>1315832</v>
      </c>
      <c r="E39" s="569">
        <v>40.463843737958854</v>
      </c>
      <c r="F39" s="568">
        <v>361455</v>
      </c>
    </row>
    <row r="40" spans="1:6" s="191" customFormat="1" ht="31.5">
      <c r="A40" s="566" t="s">
        <v>1471</v>
      </c>
      <c r="B40" s="579" t="s">
        <v>1472</v>
      </c>
      <c r="C40" s="580">
        <v>1309346</v>
      </c>
      <c r="D40" s="580">
        <v>518988</v>
      </c>
      <c r="E40" s="581">
        <v>39.637192919213106</v>
      </c>
      <c r="F40" s="580">
        <v>166095</v>
      </c>
    </row>
    <row r="41" spans="1:6" s="191" customFormat="1" ht="15" customHeight="1">
      <c r="A41" s="566" t="s">
        <v>1473</v>
      </c>
      <c r="B41" s="579" t="s">
        <v>1474</v>
      </c>
      <c r="C41" s="580">
        <v>1942525</v>
      </c>
      <c r="D41" s="580">
        <v>796844</v>
      </c>
      <c r="E41" s="581">
        <v>41.02104220022908</v>
      </c>
      <c r="F41" s="580">
        <v>195360</v>
      </c>
    </row>
    <row r="42" spans="1:6" s="191" customFormat="1" ht="31.5">
      <c r="A42" s="585" t="s">
        <v>1475</v>
      </c>
      <c r="B42" s="571" t="s">
        <v>1476</v>
      </c>
      <c r="C42" s="568">
        <v>37151556</v>
      </c>
      <c r="D42" s="568">
        <v>21274069</v>
      </c>
      <c r="E42" s="569">
        <v>57.26292863749771</v>
      </c>
      <c r="F42" s="587">
        <v>4252800</v>
      </c>
    </row>
    <row r="43" spans="1:6" s="191" customFormat="1" ht="15.75">
      <c r="A43" s="582" t="s">
        <v>1477</v>
      </c>
      <c r="B43" s="588" t="s">
        <v>1478</v>
      </c>
      <c r="C43" s="574">
        <v>6192668</v>
      </c>
      <c r="D43" s="574">
        <v>3044505</v>
      </c>
      <c r="E43" s="575">
        <v>49.1630586364391</v>
      </c>
      <c r="F43" s="574">
        <v>676939</v>
      </c>
    </row>
    <row r="44" spans="1:6" s="191" customFormat="1" ht="31.5">
      <c r="A44" s="582" t="s">
        <v>1479</v>
      </c>
      <c r="B44" s="588" t="s">
        <v>1480</v>
      </c>
      <c r="C44" s="574">
        <v>226217</v>
      </c>
      <c r="D44" s="574">
        <v>97935</v>
      </c>
      <c r="E44" s="575">
        <v>43.29250233183182</v>
      </c>
      <c r="F44" s="574">
        <v>55435</v>
      </c>
    </row>
    <row r="45" spans="1:6" s="191" customFormat="1" ht="31.5">
      <c r="A45" s="582" t="s">
        <v>1481</v>
      </c>
      <c r="B45" s="588" t="s">
        <v>1482</v>
      </c>
      <c r="C45" s="574">
        <v>648496</v>
      </c>
      <c r="D45" s="574">
        <v>370216</v>
      </c>
      <c r="E45" s="575">
        <v>57.08840147047939</v>
      </c>
      <c r="F45" s="574">
        <v>77512</v>
      </c>
    </row>
    <row r="46" spans="1:6" s="191" customFormat="1" ht="14.25" customHeight="1">
      <c r="A46" s="582" t="s">
        <v>1483</v>
      </c>
      <c r="B46" s="588" t="s">
        <v>1484</v>
      </c>
      <c r="C46" s="574">
        <v>8234931</v>
      </c>
      <c r="D46" s="574">
        <v>3456483</v>
      </c>
      <c r="E46" s="575">
        <v>41.9734300141677</v>
      </c>
      <c r="F46" s="574">
        <v>800371</v>
      </c>
    </row>
    <row r="47" spans="1:6" s="191" customFormat="1" ht="31.5">
      <c r="A47" s="582" t="s">
        <v>1485</v>
      </c>
      <c r="B47" s="588" t="s">
        <v>1486</v>
      </c>
      <c r="C47" s="574">
        <v>14973814</v>
      </c>
      <c r="D47" s="574">
        <v>6754735</v>
      </c>
      <c r="E47" s="575">
        <v>45.11031725116928</v>
      </c>
      <c r="F47" s="574">
        <v>1427758</v>
      </c>
    </row>
    <row r="48" spans="1:6" s="191" customFormat="1" ht="15.75">
      <c r="A48" s="582" t="s">
        <v>1487</v>
      </c>
      <c r="B48" s="588" t="s">
        <v>1488</v>
      </c>
      <c r="C48" s="574">
        <v>8614</v>
      </c>
      <c r="D48" s="574">
        <v>2301</v>
      </c>
      <c r="E48" s="575">
        <v>26.71232876712329</v>
      </c>
      <c r="F48" s="574">
        <v>79</v>
      </c>
    </row>
    <row r="49" spans="1:6" s="191" customFormat="1" ht="31.5">
      <c r="A49" s="582" t="s">
        <v>1489</v>
      </c>
      <c r="B49" s="588" t="s">
        <v>1490</v>
      </c>
      <c r="C49" s="574">
        <v>6866816</v>
      </c>
      <c r="D49" s="574">
        <v>7547894</v>
      </c>
      <c r="E49" s="575">
        <v>109.91839594944733</v>
      </c>
      <c r="F49" s="574">
        <v>1214706</v>
      </c>
    </row>
    <row r="50" spans="1:6" s="191" customFormat="1" ht="31.5">
      <c r="A50" s="585" t="s">
        <v>1491</v>
      </c>
      <c r="B50" s="571" t="s">
        <v>1492</v>
      </c>
      <c r="C50" s="568">
        <v>1580179</v>
      </c>
      <c r="D50" s="568">
        <v>675703</v>
      </c>
      <c r="E50" s="569">
        <v>42.76116819676758</v>
      </c>
      <c r="F50" s="568">
        <v>144474</v>
      </c>
    </row>
    <row r="51" spans="1:6" s="589" customFormat="1" ht="18" customHeight="1">
      <c r="A51" s="570" t="s">
        <v>613</v>
      </c>
      <c r="B51" s="571" t="s">
        <v>1493</v>
      </c>
      <c r="C51" s="568">
        <v>946395</v>
      </c>
      <c r="D51" s="568">
        <v>453727</v>
      </c>
      <c r="E51" s="569">
        <v>47.94266664553384</v>
      </c>
      <c r="F51" s="568">
        <v>94829</v>
      </c>
    </row>
    <row r="52" spans="1:6" s="191" customFormat="1" ht="15.75">
      <c r="A52" s="570" t="s">
        <v>1494</v>
      </c>
      <c r="B52" s="571" t="s">
        <v>1495</v>
      </c>
      <c r="C52" s="568">
        <v>18771528</v>
      </c>
      <c r="D52" s="568">
        <v>9526376</v>
      </c>
      <c r="E52" s="569">
        <v>50.74907061375078</v>
      </c>
      <c r="F52" s="568">
        <v>2020844</v>
      </c>
    </row>
    <row r="53" spans="1:6" s="191" customFormat="1" ht="31.5" customHeight="1">
      <c r="A53" s="590" t="s">
        <v>1496</v>
      </c>
      <c r="B53" s="579" t="s">
        <v>1497</v>
      </c>
      <c r="C53" s="580">
        <v>4254</v>
      </c>
      <c r="D53" s="580">
        <v>1717</v>
      </c>
      <c r="E53" s="581">
        <v>40.36201222378937</v>
      </c>
      <c r="F53" s="580">
        <v>30</v>
      </c>
    </row>
    <row r="54" spans="1:6" s="191" customFormat="1" ht="15.75">
      <c r="A54" s="590" t="s">
        <v>1498</v>
      </c>
      <c r="B54" s="579" t="s">
        <v>1499</v>
      </c>
      <c r="C54" s="580">
        <v>820105</v>
      </c>
      <c r="D54" s="580">
        <v>350000</v>
      </c>
      <c r="E54" s="581">
        <v>42.67746203230074</v>
      </c>
      <c r="F54" s="580">
        <v>89181</v>
      </c>
    </row>
    <row r="55" spans="1:6" s="191" customFormat="1" ht="30.75" customHeight="1">
      <c r="A55" s="590" t="s">
        <v>1500</v>
      </c>
      <c r="B55" s="579" t="s">
        <v>1501</v>
      </c>
      <c r="C55" s="580">
        <v>12441360</v>
      </c>
      <c r="D55" s="580">
        <v>6125888</v>
      </c>
      <c r="E55" s="581">
        <v>49.238089726525075</v>
      </c>
      <c r="F55" s="580">
        <v>1140936</v>
      </c>
    </row>
    <row r="56" spans="1:6" s="191" customFormat="1" ht="27" customHeight="1">
      <c r="A56" s="590" t="s">
        <v>1502</v>
      </c>
      <c r="B56" s="579" t="s">
        <v>1503</v>
      </c>
      <c r="C56" s="580">
        <v>0</v>
      </c>
      <c r="D56" s="580">
        <v>0</v>
      </c>
      <c r="E56" s="581">
        <v>0</v>
      </c>
      <c r="F56" s="580">
        <v>-2215</v>
      </c>
    </row>
    <row r="57" spans="1:6" s="191" customFormat="1" ht="15.75">
      <c r="A57" s="590" t="s">
        <v>1504</v>
      </c>
      <c r="B57" s="579" t="s">
        <v>1505</v>
      </c>
      <c r="C57" s="580">
        <v>613303</v>
      </c>
      <c r="D57" s="580">
        <v>329372</v>
      </c>
      <c r="E57" s="581">
        <v>53.704612565077944</v>
      </c>
      <c r="F57" s="580">
        <v>108791</v>
      </c>
    </row>
    <row r="58" spans="1:6" s="191" customFormat="1" ht="15.75">
      <c r="A58" s="590" t="s">
        <v>1506</v>
      </c>
      <c r="B58" s="579" t="s">
        <v>1507</v>
      </c>
      <c r="C58" s="580">
        <v>4892506</v>
      </c>
      <c r="D58" s="580">
        <v>2719399</v>
      </c>
      <c r="E58" s="581">
        <v>55.582946653514576</v>
      </c>
      <c r="F58" s="580">
        <v>684121</v>
      </c>
    </row>
    <row r="59" spans="1:6" s="191" customFormat="1" ht="15.75">
      <c r="A59" s="570" t="s">
        <v>626</v>
      </c>
      <c r="B59" s="571" t="s">
        <v>812</v>
      </c>
      <c r="C59" s="568">
        <v>2149980</v>
      </c>
      <c r="D59" s="568">
        <v>974501</v>
      </c>
      <c r="E59" s="569">
        <v>45.32604954464693</v>
      </c>
      <c r="F59" s="568">
        <v>47063</v>
      </c>
    </row>
    <row r="60" spans="1:6" s="191" customFormat="1" ht="31.5">
      <c r="A60" s="570" t="s">
        <v>1508</v>
      </c>
      <c r="B60" s="571" t="s">
        <v>1509</v>
      </c>
      <c r="C60" s="568">
        <v>6086887</v>
      </c>
      <c r="D60" s="568">
        <v>4064330</v>
      </c>
      <c r="E60" s="569">
        <v>66.77189834475324</v>
      </c>
      <c r="F60" s="568">
        <v>478847</v>
      </c>
    </row>
    <row r="61" spans="1:6" s="191" customFormat="1" ht="15.75">
      <c r="A61" s="590" t="s">
        <v>1510</v>
      </c>
      <c r="B61" s="579" t="s">
        <v>1511</v>
      </c>
      <c r="C61" s="580">
        <v>2024215</v>
      </c>
      <c r="D61" s="580">
        <v>1644151</v>
      </c>
      <c r="E61" s="581">
        <v>81.22412885982962</v>
      </c>
      <c r="F61" s="580">
        <v>221175</v>
      </c>
    </row>
    <row r="62" spans="1:6" s="191" customFormat="1" ht="15.75">
      <c r="A62" s="590" t="s">
        <v>1512</v>
      </c>
      <c r="B62" s="579" t="s">
        <v>1513</v>
      </c>
      <c r="C62" s="580">
        <v>2624019</v>
      </c>
      <c r="D62" s="580">
        <v>1009169</v>
      </c>
      <c r="E62" s="581">
        <v>38.458905975909474</v>
      </c>
      <c r="F62" s="580">
        <v>175054</v>
      </c>
    </row>
    <row r="63" spans="1:6" s="191" customFormat="1" ht="47.25">
      <c r="A63" s="590" t="s">
        <v>1514</v>
      </c>
      <c r="B63" s="579" t="s">
        <v>1515</v>
      </c>
      <c r="C63" s="580">
        <v>952</v>
      </c>
      <c r="D63" s="580">
        <v>57378</v>
      </c>
      <c r="E63" s="581">
        <v>6027.100840336134</v>
      </c>
      <c r="F63" s="580">
        <v>15361</v>
      </c>
    </row>
    <row r="64" spans="1:6" s="191" customFormat="1" ht="31.5">
      <c r="A64" s="590" t="s">
        <v>1516</v>
      </c>
      <c r="B64" s="579" t="s">
        <v>1517</v>
      </c>
      <c r="C64" s="580">
        <v>1437701</v>
      </c>
      <c r="D64" s="580">
        <v>1353632</v>
      </c>
      <c r="E64" s="581">
        <v>94.15253936666943</v>
      </c>
      <c r="F64" s="580">
        <v>67257</v>
      </c>
    </row>
    <row r="65" spans="1:6" s="191" customFormat="1" ht="18" customHeight="1">
      <c r="A65" s="566" t="s">
        <v>1424</v>
      </c>
      <c r="B65" s="591" t="s">
        <v>1518</v>
      </c>
      <c r="C65" s="568">
        <v>297639817</v>
      </c>
      <c r="D65" s="568">
        <v>132953066</v>
      </c>
      <c r="E65" s="569">
        <v>44.66911293659342</v>
      </c>
      <c r="F65" s="568">
        <v>28805159</v>
      </c>
    </row>
    <row r="66" spans="1:6" s="191" customFormat="1" ht="21" customHeight="1">
      <c r="A66" s="570" t="s">
        <v>1519</v>
      </c>
      <c r="B66" s="571" t="s">
        <v>1520</v>
      </c>
      <c r="C66" s="568">
        <v>12630464</v>
      </c>
      <c r="D66" s="568">
        <v>5376154</v>
      </c>
      <c r="E66" s="569">
        <v>42.5649762352357</v>
      </c>
      <c r="F66" s="568">
        <v>1675818</v>
      </c>
    </row>
    <row r="67" spans="1:6" s="191" customFormat="1" ht="31.5">
      <c r="A67" s="582" t="s">
        <v>1521</v>
      </c>
      <c r="B67" s="588" t="s">
        <v>1522</v>
      </c>
      <c r="C67" s="574">
        <v>8784809</v>
      </c>
      <c r="D67" s="574">
        <v>3528192</v>
      </c>
      <c r="E67" s="575">
        <v>40.16242128884077</v>
      </c>
      <c r="F67" s="580">
        <v>1104450</v>
      </c>
    </row>
    <row r="68" spans="1:6" s="191" customFormat="1" ht="31.5">
      <c r="A68" s="582" t="s">
        <v>1523</v>
      </c>
      <c r="B68" s="588" t="s">
        <v>1524</v>
      </c>
      <c r="C68" s="574">
        <v>1543528</v>
      </c>
      <c r="D68" s="574">
        <v>654004</v>
      </c>
      <c r="E68" s="575">
        <v>42.370724729321395</v>
      </c>
      <c r="F68" s="580">
        <v>139118</v>
      </c>
    </row>
    <row r="69" spans="1:6" s="191" customFormat="1" ht="15.75">
      <c r="A69" s="582" t="s">
        <v>1525</v>
      </c>
      <c r="B69" s="588" t="s">
        <v>1526</v>
      </c>
      <c r="C69" s="574">
        <v>2302127</v>
      </c>
      <c r="D69" s="574">
        <v>1193958</v>
      </c>
      <c r="E69" s="575">
        <v>51.86325515490674</v>
      </c>
      <c r="F69" s="580">
        <v>432250</v>
      </c>
    </row>
    <row r="70" spans="1:6" s="592" customFormat="1" ht="15.75">
      <c r="A70" s="570" t="s">
        <v>1527</v>
      </c>
      <c r="B70" s="591" t="s">
        <v>1528</v>
      </c>
      <c r="C70" s="568">
        <v>231877645</v>
      </c>
      <c r="D70" s="568">
        <v>106850904</v>
      </c>
      <c r="E70" s="569">
        <v>46.08072675569911</v>
      </c>
      <c r="F70" s="568">
        <v>22963489</v>
      </c>
    </row>
    <row r="71" spans="1:6" s="592" customFormat="1" ht="15.75">
      <c r="A71" s="585" t="s">
        <v>1529</v>
      </c>
      <c r="B71" s="591" t="s">
        <v>1530</v>
      </c>
      <c r="C71" s="304">
        <v>262358</v>
      </c>
      <c r="D71" s="304">
        <v>103000</v>
      </c>
      <c r="E71" s="569">
        <v>0</v>
      </c>
      <c r="F71" s="568">
        <v>21000</v>
      </c>
    </row>
    <row r="72" spans="1:6" s="191" customFormat="1" ht="31.5">
      <c r="A72" s="582" t="s">
        <v>1531</v>
      </c>
      <c r="B72" s="588" t="s">
        <v>1532</v>
      </c>
      <c r="C72" s="574">
        <v>54600</v>
      </c>
      <c r="D72" s="574">
        <v>0</v>
      </c>
      <c r="E72" s="575">
        <v>49.576911599072</v>
      </c>
      <c r="F72" s="574">
        <v>0</v>
      </c>
    </row>
    <row r="73" spans="1:6" s="191" customFormat="1" ht="15.75">
      <c r="A73" s="582" t="s">
        <v>1533</v>
      </c>
      <c r="B73" s="588" t="s">
        <v>1534</v>
      </c>
      <c r="C73" s="574">
        <v>207758</v>
      </c>
      <c r="D73" s="574">
        <v>103000</v>
      </c>
      <c r="E73" s="575">
        <v>45.67384776196803</v>
      </c>
      <c r="F73" s="574">
        <v>21000</v>
      </c>
    </row>
    <row r="74" spans="1:6" s="592" customFormat="1" ht="15.75">
      <c r="A74" s="585" t="s">
        <v>1535</v>
      </c>
      <c r="B74" s="571" t="s">
        <v>1536</v>
      </c>
      <c r="C74" s="568">
        <v>216309667</v>
      </c>
      <c r="D74" s="568">
        <v>98796948</v>
      </c>
      <c r="E74" s="569">
        <v>45.67384776196803</v>
      </c>
      <c r="F74" s="568">
        <v>20768558</v>
      </c>
    </row>
    <row r="75" spans="1:6" s="191" customFormat="1" ht="15.75">
      <c r="A75" s="593" t="s">
        <v>1537</v>
      </c>
      <c r="B75" s="573" t="s">
        <v>1538</v>
      </c>
      <c r="C75" s="574">
        <v>28366135</v>
      </c>
      <c r="D75" s="574">
        <v>12617061</v>
      </c>
      <c r="E75" s="575">
        <v>44.47930957107833</v>
      </c>
      <c r="F75" s="574">
        <v>2752714</v>
      </c>
    </row>
    <row r="76" spans="1:6" s="191" customFormat="1" ht="15.75">
      <c r="A76" s="593" t="s">
        <v>1539</v>
      </c>
      <c r="B76" s="573" t="s">
        <v>1540</v>
      </c>
      <c r="C76" s="574">
        <v>345332</v>
      </c>
      <c r="D76" s="574">
        <v>174942</v>
      </c>
      <c r="E76" s="575">
        <v>50.65907590376797</v>
      </c>
      <c r="F76" s="574">
        <v>0</v>
      </c>
    </row>
    <row r="77" spans="1:6" s="191" customFormat="1" ht="31.5">
      <c r="A77" s="593" t="s">
        <v>1541</v>
      </c>
      <c r="B77" s="573" t="s">
        <v>1542</v>
      </c>
      <c r="C77" s="574">
        <v>563993</v>
      </c>
      <c r="D77" s="574">
        <v>162442</v>
      </c>
      <c r="E77" s="575">
        <v>28.80213052289656</v>
      </c>
      <c r="F77" s="574">
        <v>43500</v>
      </c>
    </row>
    <row r="78" spans="1:6" s="191" customFormat="1" ht="15.75">
      <c r="A78" s="593" t="s">
        <v>1543</v>
      </c>
      <c r="B78" s="573" t="s">
        <v>1544</v>
      </c>
      <c r="C78" s="574">
        <v>5661673</v>
      </c>
      <c r="D78" s="574">
        <v>5499875</v>
      </c>
      <c r="E78" s="575">
        <v>97.14222280234128</v>
      </c>
      <c r="F78" s="574">
        <v>283000</v>
      </c>
    </row>
    <row r="79" spans="1:6" s="191" customFormat="1" ht="33.75" customHeight="1">
      <c r="A79" s="593" t="s">
        <v>1545</v>
      </c>
      <c r="B79" s="573" t="s">
        <v>1546</v>
      </c>
      <c r="C79" s="574">
        <v>62190030</v>
      </c>
      <c r="D79" s="574">
        <v>26075252</v>
      </c>
      <c r="E79" s="575">
        <v>41.928347678880364</v>
      </c>
      <c r="F79" s="574">
        <v>5364831</v>
      </c>
    </row>
    <row r="80" spans="1:6" s="191" customFormat="1" ht="94.5">
      <c r="A80" s="593" t="s">
        <v>1547</v>
      </c>
      <c r="B80" s="573" t="s">
        <v>1548</v>
      </c>
      <c r="C80" s="574">
        <v>111647532</v>
      </c>
      <c r="D80" s="574">
        <v>50312344</v>
      </c>
      <c r="E80" s="575">
        <v>45.06355232285833</v>
      </c>
      <c r="F80" s="574">
        <v>11618877</v>
      </c>
    </row>
    <row r="81" spans="1:6" s="191" customFormat="1" ht="63">
      <c r="A81" s="593" t="s">
        <v>1549</v>
      </c>
      <c r="B81" s="573" t="s">
        <v>1550</v>
      </c>
      <c r="C81" s="574">
        <v>6657995</v>
      </c>
      <c r="D81" s="574">
        <v>3019632</v>
      </c>
      <c r="E81" s="575">
        <v>45.353473530695055</v>
      </c>
      <c r="F81" s="574">
        <v>705636</v>
      </c>
    </row>
    <row r="82" spans="1:6" s="191" customFormat="1" ht="47.25">
      <c r="A82" s="593" t="s">
        <v>1551</v>
      </c>
      <c r="B82" s="573" t="s">
        <v>1552</v>
      </c>
      <c r="C82" s="574">
        <v>6000</v>
      </c>
      <c r="D82" s="574">
        <v>0</v>
      </c>
      <c r="E82" s="575">
        <v>0</v>
      </c>
      <c r="F82" s="574">
        <v>0</v>
      </c>
    </row>
    <row r="83" spans="1:6" s="191" customFormat="1" ht="15.75">
      <c r="A83" s="593" t="s">
        <v>1553</v>
      </c>
      <c r="B83" s="573" t="s">
        <v>1554</v>
      </c>
      <c r="C83" s="574">
        <v>870977</v>
      </c>
      <c r="D83" s="574">
        <v>935400</v>
      </c>
      <c r="E83" s="575">
        <v>107.39663619131159</v>
      </c>
      <c r="F83" s="574">
        <v>0</v>
      </c>
    </row>
    <row r="84" spans="1:6" s="191" customFormat="1" ht="15.75">
      <c r="A84" s="593"/>
      <c r="B84" s="594" t="s">
        <v>1555</v>
      </c>
      <c r="C84" s="574">
        <v>843697</v>
      </c>
      <c r="D84" s="574">
        <v>935400</v>
      </c>
      <c r="E84" s="575">
        <v>110.86918644963772</v>
      </c>
      <c r="F84" s="574">
        <v>0</v>
      </c>
    </row>
    <row r="85" spans="1:6" s="191" customFormat="1" ht="31.5" hidden="1">
      <c r="A85" s="593"/>
      <c r="B85" s="595" t="s">
        <v>1556</v>
      </c>
      <c r="C85" s="574">
        <v>0</v>
      </c>
      <c r="D85" s="574">
        <v>0</v>
      </c>
      <c r="E85" s="575">
        <v>0</v>
      </c>
      <c r="F85" s="574">
        <v>0</v>
      </c>
    </row>
    <row r="86" spans="1:6" s="191" customFormat="1" ht="31.5">
      <c r="A86" s="596" t="s">
        <v>1557</v>
      </c>
      <c r="B86" s="591" t="s">
        <v>1558</v>
      </c>
      <c r="C86" s="597">
        <v>0</v>
      </c>
      <c r="D86" s="597">
        <v>0</v>
      </c>
      <c r="E86" s="569">
        <v>0</v>
      </c>
      <c r="F86" s="568">
        <v>0</v>
      </c>
    </row>
    <row r="87" spans="1:6" s="191" customFormat="1" ht="31.5">
      <c r="A87" s="585" t="s">
        <v>1559</v>
      </c>
      <c r="B87" s="591" t="s">
        <v>1560</v>
      </c>
      <c r="C87" s="568">
        <v>15305620</v>
      </c>
      <c r="D87" s="568">
        <v>7950956</v>
      </c>
      <c r="E87" s="569">
        <v>51.94795114474291</v>
      </c>
      <c r="F87" s="568">
        <v>2173931</v>
      </c>
    </row>
    <row r="88" spans="1:6" s="191" customFormat="1" ht="31.5">
      <c r="A88" s="593" t="s">
        <v>1561</v>
      </c>
      <c r="B88" s="598" t="s">
        <v>1562</v>
      </c>
      <c r="C88" s="574">
        <v>11234993</v>
      </c>
      <c r="D88" s="574">
        <v>5167681</v>
      </c>
      <c r="E88" s="581">
        <v>45.996299241129925</v>
      </c>
      <c r="F88" s="574">
        <v>1236733</v>
      </c>
    </row>
    <row r="89" spans="1:6" s="191" customFormat="1" ht="78.75">
      <c r="A89" s="593"/>
      <c r="B89" s="573" t="s">
        <v>1563</v>
      </c>
      <c r="C89" s="574">
        <v>3604995</v>
      </c>
      <c r="D89" s="574">
        <v>1758983</v>
      </c>
      <c r="E89" s="575">
        <v>48.792938686461426</v>
      </c>
      <c r="F89" s="574">
        <v>440301</v>
      </c>
    </row>
    <row r="90" spans="1:6" s="191" customFormat="1" ht="94.5">
      <c r="A90" s="593"/>
      <c r="B90" s="573" t="s">
        <v>1564</v>
      </c>
      <c r="C90" s="574">
        <v>7629998</v>
      </c>
      <c r="D90" s="574">
        <v>3408698</v>
      </c>
      <c r="E90" s="575">
        <v>44.674952732621946</v>
      </c>
      <c r="F90" s="574">
        <v>796432</v>
      </c>
    </row>
    <row r="91" spans="1:6" s="191" customFormat="1" ht="47.25">
      <c r="A91" s="593" t="s">
        <v>1565</v>
      </c>
      <c r="B91" s="598" t="s">
        <v>1566</v>
      </c>
      <c r="C91" s="580">
        <v>376000</v>
      </c>
      <c r="D91" s="580">
        <v>310592</v>
      </c>
      <c r="E91" s="581">
        <v>82.60425531914893</v>
      </c>
      <c r="F91" s="574">
        <v>6678</v>
      </c>
    </row>
    <row r="92" spans="1:6" s="191" customFormat="1" ht="31.5">
      <c r="A92" s="593" t="s">
        <v>1567</v>
      </c>
      <c r="B92" s="598" t="s">
        <v>1568</v>
      </c>
      <c r="C92" s="580">
        <v>3694627</v>
      </c>
      <c r="D92" s="580">
        <v>2472683</v>
      </c>
      <c r="E92" s="581">
        <v>66.92645834072019</v>
      </c>
      <c r="F92" s="574">
        <v>930520</v>
      </c>
    </row>
    <row r="93" spans="1:6" s="191" customFormat="1" ht="47.25">
      <c r="A93" s="593"/>
      <c r="B93" s="573" t="s">
        <v>1569</v>
      </c>
      <c r="C93" s="574">
        <v>622259</v>
      </c>
      <c r="D93" s="574">
        <v>132210</v>
      </c>
      <c r="E93" s="575">
        <v>21.24677987783222</v>
      </c>
      <c r="F93" s="574">
        <v>0</v>
      </c>
    </row>
    <row r="94" spans="1:6" s="191" customFormat="1" ht="31.5">
      <c r="A94" s="593"/>
      <c r="B94" s="573" t="s">
        <v>1570</v>
      </c>
      <c r="C94" s="574">
        <v>0</v>
      </c>
      <c r="D94" s="574">
        <v>2514</v>
      </c>
      <c r="E94" s="575">
        <v>0</v>
      </c>
      <c r="F94" s="574">
        <v>0</v>
      </c>
    </row>
    <row r="95" spans="1:6" s="191" customFormat="1" ht="31.5">
      <c r="A95" s="593"/>
      <c r="B95" s="573" t="s">
        <v>1571</v>
      </c>
      <c r="C95" s="574">
        <v>0</v>
      </c>
      <c r="D95" s="574">
        <v>0</v>
      </c>
      <c r="E95" s="575">
        <v>0</v>
      </c>
      <c r="F95" s="574">
        <v>0</v>
      </c>
    </row>
    <row r="96" spans="1:6" s="589" customFormat="1" ht="31.5" customHeight="1">
      <c r="A96" s="593"/>
      <c r="B96" s="599" t="s">
        <v>1572</v>
      </c>
      <c r="C96" s="574">
        <v>228684</v>
      </c>
      <c r="D96" s="574">
        <v>281023</v>
      </c>
      <c r="E96" s="575">
        <v>0</v>
      </c>
      <c r="F96" s="574">
        <v>150525</v>
      </c>
    </row>
    <row r="97" spans="1:6" s="589" customFormat="1" ht="31.5">
      <c r="A97" s="570" t="s">
        <v>1573</v>
      </c>
      <c r="B97" s="571" t="s">
        <v>1574</v>
      </c>
      <c r="C97" s="568">
        <v>47274923</v>
      </c>
      <c r="D97" s="568">
        <v>19692463</v>
      </c>
      <c r="E97" s="569">
        <v>41.6551984653682</v>
      </c>
      <c r="F97" s="568">
        <v>3938497</v>
      </c>
    </row>
    <row r="98" spans="1:6" s="191" customFormat="1" ht="15.75">
      <c r="A98" s="570" t="s">
        <v>1575</v>
      </c>
      <c r="B98" s="571" t="s">
        <v>1576</v>
      </c>
      <c r="C98" s="568">
        <v>5856785</v>
      </c>
      <c r="D98" s="568">
        <v>1033545</v>
      </c>
      <c r="E98" s="569">
        <v>17.646968430632164</v>
      </c>
      <c r="F98" s="568">
        <v>227355</v>
      </c>
    </row>
    <row r="99" spans="1:6" s="191" customFormat="1" ht="12.75">
      <c r="A99" s="600"/>
      <c r="B99" s="601"/>
      <c r="C99" s="602"/>
      <c r="D99" s="602"/>
      <c r="E99" s="603"/>
      <c r="F99" s="602"/>
    </row>
    <row r="100" spans="1:6" s="191" customFormat="1" ht="12.75">
      <c r="A100" s="600"/>
      <c r="B100" s="604" t="s">
        <v>1577</v>
      </c>
      <c r="C100" s="38">
        <v>3394768</v>
      </c>
      <c r="D100" s="602"/>
      <c r="E100" s="603"/>
      <c r="F100" s="602"/>
    </row>
    <row r="101" spans="1:6" s="191" customFormat="1" ht="25.5">
      <c r="A101" s="600"/>
      <c r="B101" s="604" t="s">
        <v>1578</v>
      </c>
      <c r="C101" s="38">
        <v>1824158</v>
      </c>
      <c r="D101" s="602"/>
      <c r="E101" s="603"/>
      <c r="F101" s="602"/>
    </row>
    <row r="102" spans="1:6" s="191" customFormat="1" ht="12.75">
      <c r="A102" s="600"/>
      <c r="B102" s="601"/>
      <c r="C102" s="602"/>
      <c r="D102" s="602"/>
      <c r="E102" s="603"/>
      <c r="F102" s="602"/>
    </row>
    <row r="103" spans="1:6" s="333" customFormat="1" ht="17.25" customHeight="1">
      <c r="A103" s="605"/>
      <c r="B103" s="190"/>
      <c r="C103" s="3"/>
      <c r="D103" s="3"/>
      <c r="E103" s="606"/>
      <c r="F103" s="607"/>
    </row>
    <row r="104" spans="1:6" s="191" customFormat="1" ht="15.75">
      <c r="A104" s="478" t="s">
        <v>436</v>
      </c>
      <c r="B104" s="478"/>
      <c r="D104" s="336"/>
      <c r="E104" s="608"/>
      <c r="F104" s="432" t="s">
        <v>437</v>
      </c>
    </row>
    <row r="105" spans="1:6" s="333" customFormat="1" ht="17.25" customHeight="1">
      <c r="A105" s="554"/>
      <c r="B105" s="554"/>
      <c r="C105" s="609"/>
      <c r="D105" s="610"/>
      <c r="E105" s="611"/>
      <c r="F105" s="607"/>
    </row>
    <row r="106" spans="1:6" s="333" customFormat="1" ht="17.25" customHeight="1">
      <c r="A106" s="554"/>
      <c r="B106" s="554"/>
      <c r="C106" s="609"/>
      <c r="D106" s="609"/>
      <c r="E106" s="612"/>
      <c r="F106" s="607"/>
    </row>
    <row r="107" spans="1:6" s="333" customFormat="1" ht="17.25" customHeight="1">
      <c r="A107" s="554"/>
      <c r="B107" s="554"/>
      <c r="C107" s="609"/>
      <c r="D107" s="609"/>
      <c r="E107" s="612"/>
      <c r="F107" s="607"/>
    </row>
    <row r="108" spans="1:6" s="333" customFormat="1" ht="17.25" customHeight="1">
      <c r="A108" s="554" t="s">
        <v>1418</v>
      </c>
      <c r="B108" s="554"/>
      <c r="C108" s="609"/>
      <c r="D108" s="609"/>
      <c r="E108" s="612"/>
      <c r="F108" s="607"/>
    </row>
    <row r="109" spans="1:6" s="333" customFormat="1" ht="17.25" customHeight="1">
      <c r="A109" s="613" t="s">
        <v>439</v>
      </c>
      <c r="B109" s="554"/>
      <c r="C109" s="609"/>
      <c r="D109" s="609"/>
      <c r="E109" s="612"/>
      <c r="F109" s="607"/>
    </row>
    <row r="110" spans="1:6" s="191" customFormat="1" ht="12.75">
      <c r="A110" s="600"/>
      <c r="B110" s="600"/>
      <c r="C110" s="602"/>
      <c r="D110" s="602"/>
      <c r="E110" s="603"/>
      <c r="F110" s="602"/>
    </row>
    <row r="117" ht="15.75">
      <c r="B117" s="614"/>
    </row>
    <row r="124" ht="15.75">
      <c r="B124" s="614"/>
    </row>
    <row r="128" ht="15.75">
      <c r="B128" s="614"/>
    </row>
    <row r="135" ht="15.75">
      <c r="B135" s="614"/>
    </row>
    <row r="142" ht="15.75">
      <c r="B142" s="614"/>
    </row>
    <row r="144" ht="15.75">
      <c r="B144" s="614"/>
    </row>
    <row r="146" ht="15.75">
      <c r="B146" s="614"/>
    </row>
    <row r="148" ht="15.75">
      <c r="B148" s="614"/>
    </row>
    <row r="150" ht="15.75">
      <c r="B150" s="614"/>
    </row>
    <row r="152" ht="15.75">
      <c r="B152" s="614"/>
    </row>
    <row r="154" ht="15.75">
      <c r="B154" s="614"/>
    </row>
    <row r="160" ht="15.75">
      <c r="B160" s="614"/>
    </row>
  </sheetData>
  <mergeCells count="3">
    <mergeCell ref="A104:B104"/>
    <mergeCell ref="B5:C5"/>
    <mergeCell ref="A4:F4"/>
  </mergeCells>
  <printOptions horizontalCentered="1"/>
  <pageMargins left="0.7480314960629921" right="0.35433070866141736" top="0.984251968503937" bottom="0.984251968503937" header="0.5118110236220472" footer="0.5118110236220472"/>
  <pageSetup firstPageNumber="34" useFirstPageNumber="1" horizontalDpi="600" verticalDpi="600" orientation="portrait" paperSize="9" scale="86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7"/>
  <sheetViews>
    <sheetView workbookViewId="0" topLeftCell="A1">
      <selection activeCell="B11" sqref="B11"/>
    </sheetView>
  </sheetViews>
  <sheetFormatPr defaultColWidth="9.140625" defaultRowHeight="12.75"/>
  <cols>
    <col min="1" max="1" width="9.57421875" style="556" customWidth="1"/>
    <col min="2" max="2" width="46.8515625" style="557" customWidth="1"/>
    <col min="3" max="3" width="11.421875" style="556" customWidth="1"/>
    <col min="4" max="4" width="11.140625" style="556" customWidth="1"/>
    <col min="5" max="5" width="11.140625" style="559" customWidth="1"/>
    <col min="6" max="6" width="11.140625" style="556" customWidth="1"/>
    <col min="7" max="16384" width="9.140625" style="198" customWidth="1"/>
  </cols>
  <sheetData>
    <row r="1" spans="1:6" s="191" customFormat="1" ht="12.75">
      <c r="A1" s="616"/>
      <c r="B1" s="617"/>
      <c r="C1" s="429"/>
      <c r="D1" s="429"/>
      <c r="E1" s="618"/>
      <c r="F1" s="336" t="s">
        <v>1580</v>
      </c>
    </row>
    <row r="2" spans="1:6" s="191" customFormat="1" ht="12.75">
      <c r="A2" s="616"/>
      <c r="B2" s="547" t="s">
        <v>387</v>
      </c>
      <c r="C2" s="429"/>
      <c r="D2" s="429"/>
      <c r="E2" s="618"/>
      <c r="F2" s="619"/>
    </row>
    <row r="3" spans="1:6" ht="15.75">
      <c r="A3" s="541"/>
      <c r="B3" s="542"/>
      <c r="C3" s="620"/>
      <c r="D3" s="620"/>
      <c r="E3" s="544"/>
      <c r="F3" s="394"/>
    </row>
    <row r="4" spans="1:6" ht="15.75">
      <c r="A4" s="541"/>
      <c r="B4" s="621" t="s">
        <v>1581</v>
      </c>
      <c r="C4" s="620"/>
      <c r="D4" s="620"/>
      <c r="E4" s="544"/>
      <c r="F4" s="394"/>
    </row>
    <row r="5" spans="1:6" s="554" customFormat="1" ht="19.5" customHeight="1">
      <c r="A5" s="622"/>
      <c r="B5" s="623" t="s">
        <v>1362</v>
      </c>
      <c r="C5" s="332"/>
      <c r="D5" s="332"/>
      <c r="E5" s="624"/>
      <c r="F5" s="336"/>
    </row>
    <row r="6" spans="3:6" ht="12.75" customHeight="1">
      <c r="C6" s="625"/>
      <c r="D6" s="625"/>
      <c r="F6" s="626" t="s">
        <v>444</v>
      </c>
    </row>
    <row r="7" spans="1:6" s="191" customFormat="1" ht="57" customHeight="1">
      <c r="A7" s="561" t="s">
        <v>1421</v>
      </c>
      <c r="B7" s="561" t="s">
        <v>1422</v>
      </c>
      <c r="C7" s="561" t="s">
        <v>1363</v>
      </c>
      <c r="D7" s="561" t="s">
        <v>446</v>
      </c>
      <c r="E7" s="563" t="s">
        <v>1423</v>
      </c>
      <c r="F7" s="561" t="s">
        <v>396</v>
      </c>
    </row>
    <row r="8" spans="1:6" s="191" customFormat="1" ht="12.75">
      <c r="A8" s="564">
        <v>1</v>
      </c>
      <c r="B8" s="561">
        <v>2</v>
      </c>
      <c r="C8" s="564">
        <v>3</v>
      </c>
      <c r="D8" s="561">
        <v>4</v>
      </c>
      <c r="E8" s="561">
        <v>5</v>
      </c>
      <c r="F8" s="561">
        <v>6</v>
      </c>
    </row>
    <row r="9" spans="1:6" s="191" customFormat="1" ht="24" customHeight="1">
      <c r="A9" s="627"/>
      <c r="B9" s="628" t="s">
        <v>1582</v>
      </c>
      <c r="C9" s="304">
        <v>816927769</v>
      </c>
      <c r="D9" s="304">
        <v>318033344</v>
      </c>
      <c r="E9" s="629">
        <v>38.93041172897135</v>
      </c>
      <c r="F9" s="304">
        <v>67930843</v>
      </c>
    </row>
    <row r="10" spans="1:6" s="191" customFormat="1" ht="16.5" customHeight="1">
      <c r="A10" s="630"/>
      <c r="B10" s="492" t="s">
        <v>1583</v>
      </c>
      <c r="C10" s="304">
        <v>698917725</v>
      </c>
      <c r="D10" s="304">
        <v>269329930</v>
      </c>
      <c r="E10" s="629">
        <v>38.53528396350229</v>
      </c>
      <c r="F10" s="304">
        <v>57052738</v>
      </c>
    </row>
    <row r="11" spans="1:6" s="191" customFormat="1" ht="20.25" customHeight="1">
      <c r="A11" s="631" t="s">
        <v>885</v>
      </c>
      <c r="B11" s="632" t="s">
        <v>1584</v>
      </c>
      <c r="C11" s="188">
        <v>77498360</v>
      </c>
      <c r="D11" s="188">
        <v>30229196</v>
      </c>
      <c r="E11" s="633">
        <v>39.006239615909294</v>
      </c>
      <c r="F11" s="188">
        <v>5993037</v>
      </c>
    </row>
    <row r="12" spans="1:6" s="191" customFormat="1" ht="18" customHeight="1">
      <c r="A12" s="631" t="s">
        <v>887</v>
      </c>
      <c r="B12" s="631" t="s">
        <v>888</v>
      </c>
      <c r="C12" s="188">
        <v>168861</v>
      </c>
      <c r="D12" s="188">
        <v>41294</v>
      </c>
      <c r="E12" s="633">
        <v>24.454432935965084</v>
      </c>
      <c r="F12" s="188">
        <v>8274</v>
      </c>
    </row>
    <row r="13" spans="1:6" s="191" customFormat="1" ht="18.75" customHeight="1">
      <c r="A13" s="631" t="s">
        <v>889</v>
      </c>
      <c r="B13" s="631" t="s">
        <v>890</v>
      </c>
      <c r="C13" s="188">
        <v>10398908</v>
      </c>
      <c r="D13" s="188">
        <v>3833830</v>
      </c>
      <c r="E13" s="633">
        <v>36.86762110021552</v>
      </c>
      <c r="F13" s="188">
        <v>776837</v>
      </c>
    </row>
    <row r="14" spans="1:6" s="191" customFormat="1" ht="19.5" customHeight="1">
      <c r="A14" s="631" t="s">
        <v>891</v>
      </c>
      <c r="B14" s="631" t="s">
        <v>892</v>
      </c>
      <c r="C14" s="188">
        <v>329428419</v>
      </c>
      <c r="D14" s="188">
        <v>133330519</v>
      </c>
      <c r="E14" s="633">
        <v>40.47328988941904</v>
      </c>
      <c r="F14" s="188">
        <v>28692734</v>
      </c>
    </row>
    <row r="15" spans="1:6" s="191" customFormat="1" ht="17.25" customHeight="1">
      <c r="A15" s="631" t="s">
        <v>893</v>
      </c>
      <c r="B15" s="631" t="s">
        <v>894</v>
      </c>
      <c r="C15" s="188">
        <v>11267619</v>
      </c>
      <c r="D15" s="188">
        <v>5121494</v>
      </c>
      <c r="E15" s="633">
        <v>45.45320533113518</v>
      </c>
      <c r="F15" s="188">
        <v>1183166</v>
      </c>
    </row>
    <row r="16" spans="1:6" s="191" customFormat="1" ht="18" customHeight="1">
      <c r="A16" s="631" t="s">
        <v>895</v>
      </c>
      <c r="B16" s="631" t="s">
        <v>896</v>
      </c>
      <c r="C16" s="188">
        <v>57129525</v>
      </c>
      <c r="D16" s="188">
        <v>24233133</v>
      </c>
      <c r="E16" s="633">
        <v>42.41787937148086</v>
      </c>
      <c r="F16" s="188">
        <v>4964833</v>
      </c>
    </row>
    <row r="17" spans="1:6" s="191" customFormat="1" ht="15.75" customHeight="1">
      <c r="A17" s="631" t="s">
        <v>897</v>
      </c>
      <c r="B17" s="631" t="s">
        <v>1585</v>
      </c>
      <c r="C17" s="188">
        <v>110705430</v>
      </c>
      <c r="D17" s="188">
        <v>36944185</v>
      </c>
      <c r="E17" s="633">
        <v>33.37161058856824</v>
      </c>
      <c r="F17" s="188">
        <v>8421553</v>
      </c>
    </row>
    <row r="18" spans="1:6" s="191" customFormat="1" ht="18.75" customHeight="1">
      <c r="A18" s="631" t="s">
        <v>899</v>
      </c>
      <c r="B18" s="631" t="s">
        <v>1586</v>
      </c>
      <c r="C18" s="188">
        <v>48956392</v>
      </c>
      <c r="D18" s="188">
        <v>17559883</v>
      </c>
      <c r="E18" s="633">
        <v>35.86841734578806</v>
      </c>
      <c r="F18" s="188">
        <v>3916328</v>
      </c>
    </row>
    <row r="19" spans="1:6" s="191" customFormat="1" ht="17.25" customHeight="1">
      <c r="A19" s="631" t="s">
        <v>901</v>
      </c>
      <c r="B19" s="631" t="s">
        <v>902</v>
      </c>
      <c r="C19" s="188">
        <v>373540</v>
      </c>
      <c r="D19" s="188">
        <v>155252</v>
      </c>
      <c r="E19" s="633">
        <v>41.562349413717406</v>
      </c>
      <c r="F19" s="188">
        <v>51442</v>
      </c>
    </row>
    <row r="20" spans="1:6" s="191" customFormat="1" ht="17.25" customHeight="1">
      <c r="A20" s="631" t="s">
        <v>903</v>
      </c>
      <c r="B20" s="631" t="s">
        <v>1587</v>
      </c>
      <c r="C20" s="188">
        <v>686237</v>
      </c>
      <c r="D20" s="188">
        <v>263512</v>
      </c>
      <c r="E20" s="633">
        <v>38.399561667470564</v>
      </c>
      <c r="F20" s="188">
        <v>77012</v>
      </c>
    </row>
    <row r="21" spans="1:6" s="191" customFormat="1" ht="30" customHeight="1">
      <c r="A21" s="631" t="s">
        <v>905</v>
      </c>
      <c r="B21" s="631" t="s">
        <v>1588</v>
      </c>
      <c r="C21" s="188">
        <v>60956</v>
      </c>
      <c r="D21" s="188">
        <v>17424</v>
      </c>
      <c r="E21" s="633">
        <v>28.584552792177963</v>
      </c>
      <c r="F21" s="188">
        <v>4356</v>
      </c>
    </row>
    <row r="22" spans="1:6" s="191" customFormat="1" ht="18" customHeight="1">
      <c r="A22" s="631" t="s">
        <v>907</v>
      </c>
      <c r="B22" s="631" t="s">
        <v>908</v>
      </c>
      <c r="C22" s="188">
        <v>30433195</v>
      </c>
      <c r="D22" s="188">
        <v>12384916</v>
      </c>
      <c r="E22" s="633">
        <v>40.69541827599764</v>
      </c>
      <c r="F22" s="188">
        <v>2144355</v>
      </c>
    </row>
    <row r="23" spans="1:6" s="191" customFormat="1" ht="16.5" customHeight="1">
      <c r="A23" s="631" t="s">
        <v>909</v>
      </c>
      <c r="B23" s="631" t="s">
        <v>910</v>
      </c>
      <c r="C23" s="188">
        <v>6490856</v>
      </c>
      <c r="D23" s="188">
        <v>2002086</v>
      </c>
      <c r="E23" s="633">
        <v>30.844714472174395</v>
      </c>
      <c r="F23" s="188">
        <v>462590</v>
      </c>
    </row>
    <row r="24" spans="1:6" s="191" customFormat="1" ht="17.25" customHeight="1">
      <c r="A24" s="631" t="s">
        <v>1589</v>
      </c>
      <c r="B24" s="406" t="s">
        <v>1590</v>
      </c>
      <c r="C24" s="188">
        <v>8056888</v>
      </c>
      <c r="D24" s="188">
        <v>2113161</v>
      </c>
      <c r="E24" s="633">
        <v>26.228005155340373</v>
      </c>
      <c r="F24" s="188">
        <v>59023</v>
      </c>
    </row>
    <row r="25" spans="1:6" s="191" customFormat="1" ht="17.25" customHeight="1">
      <c r="A25" s="631" t="s">
        <v>1591</v>
      </c>
      <c r="B25" s="406" t="s">
        <v>1592</v>
      </c>
      <c r="C25" s="188">
        <v>4061209</v>
      </c>
      <c r="D25" s="188">
        <v>150438</v>
      </c>
      <c r="E25" s="633">
        <v>3.7042663896391446</v>
      </c>
      <c r="F25" s="188">
        <v>101411</v>
      </c>
    </row>
    <row r="26" spans="1:6" s="191" customFormat="1" ht="18" customHeight="1">
      <c r="A26" s="631" t="s">
        <v>1593</v>
      </c>
      <c r="B26" s="631" t="s">
        <v>1594</v>
      </c>
      <c r="C26" s="188">
        <v>3201330</v>
      </c>
      <c r="D26" s="188">
        <v>949607</v>
      </c>
      <c r="E26" s="633">
        <v>29.66289011129749</v>
      </c>
      <c r="F26" s="188">
        <v>195787</v>
      </c>
    </row>
    <row r="27" spans="1:6" s="191" customFormat="1" ht="18" customHeight="1">
      <c r="A27" s="634"/>
      <c r="B27" s="635" t="s">
        <v>1595</v>
      </c>
      <c r="C27" s="304">
        <v>118010044</v>
      </c>
      <c r="D27" s="304">
        <v>48703414</v>
      </c>
      <c r="E27" s="629">
        <v>41.270566766333886</v>
      </c>
      <c r="F27" s="304">
        <v>10878105</v>
      </c>
    </row>
    <row r="28" spans="1:6" s="191" customFormat="1" ht="18" customHeight="1">
      <c r="A28" s="631" t="s">
        <v>1596</v>
      </c>
      <c r="B28" s="636" t="s">
        <v>1597</v>
      </c>
      <c r="C28" s="188">
        <v>241467</v>
      </c>
      <c r="D28" s="188">
        <v>95153</v>
      </c>
      <c r="E28" s="633">
        <v>39.40621285724343</v>
      </c>
      <c r="F28" s="188">
        <v>16362</v>
      </c>
    </row>
    <row r="29" spans="1:6" s="191" customFormat="1" ht="19.5" customHeight="1">
      <c r="A29" s="637" t="s">
        <v>1598</v>
      </c>
      <c r="B29" s="636" t="s">
        <v>1599</v>
      </c>
      <c r="C29" s="188">
        <v>77570136</v>
      </c>
      <c r="D29" s="188">
        <v>32185838</v>
      </c>
      <c r="E29" s="633">
        <v>41.49256358142778</v>
      </c>
      <c r="F29" s="188">
        <v>7472584</v>
      </c>
    </row>
    <row r="30" spans="1:6" s="191" customFormat="1" ht="35.25" customHeight="1">
      <c r="A30" s="638" t="s">
        <v>1600</v>
      </c>
      <c r="B30" s="639" t="s">
        <v>1601</v>
      </c>
      <c r="C30" s="315">
        <v>60472023</v>
      </c>
      <c r="D30" s="315">
        <v>24926145</v>
      </c>
      <c r="E30" s="640">
        <v>41.219300700424725</v>
      </c>
      <c r="F30" s="315">
        <v>5650422</v>
      </c>
    </row>
    <row r="31" spans="1:6" s="191" customFormat="1" ht="33" customHeight="1">
      <c r="A31" s="638" t="s">
        <v>1602</v>
      </c>
      <c r="B31" s="639" t="s">
        <v>1603</v>
      </c>
      <c r="C31" s="315">
        <v>2014157</v>
      </c>
      <c r="D31" s="315">
        <v>760281</v>
      </c>
      <c r="E31" s="640">
        <v>37.746858859562586</v>
      </c>
      <c r="F31" s="315">
        <v>152761</v>
      </c>
    </row>
    <row r="32" spans="1:6" s="191" customFormat="1" ht="18.75" customHeight="1">
      <c r="A32" s="638" t="s">
        <v>1604</v>
      </c>
      <c r="B32" s="639" t="s">
        <v>1605</v>
      </c>
      <c r="C32" s="315">
        <v>15083956</v>
      </c>
      <c r="D32" s="315">
        <v>6499412</v>
      </c>
      <c r="E32" s="640">
        <v>43.08824555043783</v>
      </c>
      <c r="F32" s="315">
        <v>1669401</v>
      </c>
    </row>
    <row r="33" spans="1:6" s="191" customFormat="1" ht="15.75" customHeight="1">
      <c r="A33" s="631" t="s">
        <v>1606</v>
      </c>
      <c r="B33" s="637" t="s">
        <v>1607</v>
      </c>
      <c r="C33" s="188">
        <v>40198441</v>
      </c>
      <c r="D33" s="188">
        <v>16422423</v>
      </c>
      <c r="E33" s="633">
        <v>40.85338284636462</v>
      </c>
      <c r="F33" s="188">
        <v>3389159</v>
      </c>
    </row>
    <row r="34" spans="1:6" s="191" customFormat="1" ht="12.75">
      <c r="A34" s="641"/>
      <c r="B34" s="642"/>
      <c r="C34" s="355"/>
      <c r="D34" s="355"/>
      <c r="E34" s="643"/>
      <c r="F34" s="355"/>
    </row>
    <row r="35" spans="1:6" s="191" customFormat="1" ht="12.75">
      <c r="A35" s="641"/>
      <c r="B35" s="642"/>
      <c r="C35" s="355"/>
      <c r="D35" s="355"/>
      <c r="E35" s="643"/>
      <c r="F35" s="355"/>
    </row>
    <row r="36" spans="1:6" s="191" customFormat="1" ht="12.75">
      <c r="A36" s="600"/>
      <c r="B36" s="601"/>
      <c r="C36" s="600"/>
      <c r="D36" s="600"/>
      <c r="E36" s="603"/>
      <c r="F36" s="600"/>
    </row>
    <row r="37" spans="1:6" s="191" customFormat="1" ht="12.75">
      <c r="A37" s="600"/>
      <c r="B37" s="601"/>
      <c r="C37" s="600"/>
      <c r="D37" s="600"/>
      <c r="E37" s="603"/>
      <c r="F37" s="600"/>
    </row>
    <row r="38" spans="1:6" ht="15.75">
      <c r="A38" s="198"/>
      <c r="C38" s="190"/>
      <c r="D38" s="190"/>
      <c r="E38" s="644"/>
      <c r="F38" s="198"/>
    </row>
    <row r="39" spans="2:6" s="191" customFormat="1" ht="15.75">
      <c r="B39" s="605" t="s">
        <v>436</v>
      </c>
      <c r="D39" s="336"/>
      <c r="E39" s="608"/>
      <c r="F39" s="432" t="s">
        <v>437</v>
      </c>
    </row>
    <row r="40" spans="2:6" s="191" customFormat="1" ht="12.75">
      <c r="B40" s="535"/>
      <c r="E40" s="645"/>
      <c r="F40" s="336"/>
    </row>
    <row r="41" spans="2:5" s="191" customFormat="1" ht="12.75">
      <c r="B41" s="535"/>
      <c r="E41" s="646"/>
    </row>
    <row r="42" spans="2:5" s="191" customFormat="1" ht="12.75">
      <c r="B42" s="535"/>
      <c r="E42" s="646"/>
    </row>
    <row r="43" s="191" customFormat="1" ht="12.75">
      <c r="E43" s="646"/>
    </row>
    <row r="44" s="191" customFormat="1" ht="12.75">
      <c r="E44" s="646"/>
    </row>
    <row r="45" spans="1:6" s="191" customFormat="1" ht="12.75">
      <c r="A45" s="600"/>
      <c r="B45" s="535" t="s">
        <v>1418</v>
      </c>
      <c r="C45" s="600"/>
      <c r="D45" s="600"/>
      <c r="E45" s="603"/>
      <c r="F45" s="600"/>
    </row>
    <row r="46" spans="1:6" s="191" customFormat="1" ht="12.75">
      <c r="A46" s="600"/>
      <c r="B46" s="536" t="s">
        <v>439</v>
      </c>
      <c r="C46" s="600"/>
      <c r="D46" s="600"/>
      <c r="E46" s="603"/>
      <c r="F46" s="600"/>
    </row>
    <row r="47" spans="1:6" s="191" customFormat="1" ht="12.75">
      <c r="A47" s="600"/>
      <c r="B47" s="601"/>
      <c r="C47" s="600"/>
      <c r="D47" s="600"/>
      <c r="E47" s="603"/>
      <c r="F47" s="600"/>
    </row>
    <row r="48" spans="1:6" s="191" customFormat="1" ht="12.75">
      <c r="A48" s="600"/>
      <c r="B48" s="647"/>
      <c r="C48" s="600"/>
      <c r="D48" s="600"/>
      <c r="E48" s="603"/>
      <c r="F48" s="600"/>
    </row>
    <row r="49" spans="1:6" s="191" customFormat="1" ht="12.75">
      <c r="A49" s="600"/>
      <c r="B49" s="601"/>
      <c r="C49" s="600"/>
      <c r="D49" s="600"/>
      <c r="E49" s="603"/>
      <c r="F49" s="600"/>
    </row>
    <row r="50" spans="1:6" s="191" customFormat="1" ht="12.75">
      <c r="A50" s="600"/>
      <c r="B50" s="601"/>
      <c r="C50" s="600"/>
      <c r="D50" s="600"/>
      <c r="E50" s="603"/>
      <c r="F50" s="600"/>
    </row>
    <row r="51" spans="1:6" s="191" customFormat="1" ht="12.75">
      <c r="A51" s="600"/>
      <c r="B51" s="601"/>
      <c r="C51" s="600"/>
      <c r="D51" s="600"/>
      <c r="E51" s="603"/>
      <c r="F51" s="600"/>
    </row>
    <row r="52" spans="1:6" s="191" customFormat="1" ht="12.75">
      <c r="A52" s="600"/>
      <c r="B52" s="601"/>
      <c r="C52" s="600"/>
      <c r="D52" s="600"/>
      <c r="E52" s="603"/>
      <c r="F52" s="600"/>
    </row>
    <row r="53" spans="1:6" s="191" customFormat="1" ht="12.75">
      <c r="A53" s="600"/>
      <c r="C53" s="600"/>
      <c r="D53" s="600"/>
      <c r="E53" s="603"/>
      <c r="F53" s="600"/>
    </row>
    <row r="54" spans="1:6" s="191" customFormat="1" ht="12.75">
      <c r="A54" s="600"/>
      <c r="C54" s="600"/>
      <c r="D54" s="600"/>
      <c r="E54" s="603"/>
      <c r="F54" s="600"/>
    </row>
    <row r="55" spans="1:6" s="191" customFormat="1" ht="12.75">
      <c r="A55" s="600"/>
      <c r="B55" s="647"/>
      <c r="C55" s="600"/>
      <c r="D55" s="600"/>
      <c r="E55" s="603"/>
      <c r="F55" s="600"/>
    </row>
    <row r="56" spans="1:6" s="191" customFormat="1" ht="12.75">
      <c r="A56" s="600"/>
      <c r="B56" s="601"/>
      <c r="C56" s="600"/>
      <c r="D56" s="600"/>
      <c r="E56" s="603"/>
      <c r="F56" s="600"/>
    </row>
    <row r="57" spans="1:6" s="191" customFormat="1" ht="12.75">
      <c r="A57" s="600"/>
      <c r="B57" s="601"/>
      <c r="C57" s="600"/>
      <c r="D57" s="600"/>
      <c r="E57" s="603"/>
      <c r="F57" s="600"/>
    </row>
    <row r="58" spans="1:6" s="191" customFormat="1" ht="12.75">
      <c r="A58" s="600"/>
      <c r="B58" s="601"/>
      <c r="C58" s="600"/>
      <c r="D58" s="600"/>
      <c r="E58" s="603"/>
      <c r="F58" s="600"/>
    </row>
    <row r="59" spans="1:6" s="191" customFormat="1" ht="12.75">
      <c r="A59" s="600"/>
      <c r="B59" s="647"/>
      <c r="C59" s="600"/>
      <c r="D59" s="600"/>
      <c r="E59" s="603"/>
      <c r="F59" s="600"/>
    </row>
    <row r="60" spans="1:6" s="191" customFormat="1" ht="12.75">
      <c r="A60" s="600"/>
      <c r="B60" s="601"/>
      <c r="C60" s="600"/>
      <c r="D60" s="600"/>
      <c r="E60" s="603"/>
      <c r="F60" s="600"/>
    </row>
    <row r="61" spans="1:6" s="191" customFormat="1" ht="12.75">
      <c r="A61" s="600"/>
      <c r="B61" s="601"/>
      <c r="C61" s="600"/>
      <c r="D61" s="600"/>
      <c r="E61" s="603"/>
      <c r="F61" s="600"/>
    </row>
    <row r="62" spans="1:6" s="191" customFormat="1" ht="12.75">
      <c r="A62" s="600"/>
      <c r="B62" s="601"/>
      <c r="C62" s="600"/>
      <c r="D62" s="600"/>
      <c r="E62" s="603"/>
      <c r="F62" s="600"/>
    </row>
    <row r="63" spans="1:6" s="191" customFormat="1" ht="12.75">
      <c r="A63" s="600"/>
      <c r="B63" s="601"/>
      <c r="C63" s="600"/>
      <c r="D63" s="600"/>
      <c r="E63" s="603"/>
      <c r="F63" s="600"/>
    </row>
    <row r="64" spans="1:6" s="191" customFormat="1" ht="12.75">
      <c r="A64" s="600"/>
      <c r="B64" s="601"/>
      <c r="C64" s="600"/>
      <c r="D64" s="600"/>
      <c r="E64" s="603"/>
      <c r="F64" s="600"/>
    </row>
    <row r="65" spans="1:6" s="191" customFormat="1" ht="12.75">
      <c r="A65" s="600"/>
      <c r="B65" s="601"/>
      <c r="C65" s="600"/>
      <c r="D65" s="600"/>
      <c r="E65" s="603"/>
      <c r="F65" s="600"/>
    </row>
    <row r="66" spans="1:6" s="191" customFormat="1" ht="12.75">
      <c r="A66" s="600"/>
      <c r="B66" s="647"/>
      <c r="C66" s="600"/>
      <c r="D66" s="600"/>
      <c r="E66" s="603"/>
      <c r="F66" s="600"/>
    </row>
    <row r="67" spans="1:6" s="191" customFormat="1" ht="12.75">
      <c r="A67" s="600"/>
      <c r="B67" s="601"/>
      <c r="C67" s="600"/>
      <c r="D67" s="600"/>
      <c r="E67" s="603"/>
      <c r="F67" s="600"/>
    </row>
    <row r="68" spans="1:6" s="191" customFormat="1" ht="12.75">
      <c r="A68" s="600"/>
      <c r="B68" s="601"/>
      <c r="C68" s="600"/>
      <c r="D68" s="600"/>
      <c r="E68" s="603"/>
      <c r="F68" s="600"/>
    </row>
    <row r="69" spans="1:6" s="191" customFormat="1" ht="12.75">
      <c r="A69" s="600"/>
      <c r="B69" s="601"/>
      <c r="C69" s="600"/>
      <c r="D69" s="600"/>
      <c r="E69" s="603"/>
      <c r="F69" s="600"/>
    </row>
    <row r="70" spans="1:6" s="191" customFormat="1" ht="12.75">
      <c r="A70" s="600"/>
      <c r="B70" s="601"/>
      <c r="C70" s="600"/>
      <c r="D70" s="600"/>
      <c r="E70" s="603"/>
      <c r="F70" s="600"/>
    </row>
    <row r="71" spans="1:6" s="191" customFormat="1" ht="12.75">
      <c r="A71" s="600"/>
      <c r="B71" s="601"/>
      <c r="C71" s="600"/>
      <c r="D71" s="600"/>
      <c r="E71" s="603"/>
      <c r="F71" s="600"/>
    </row>
    <row r="72" spans="1:6" s="191" customFormat="1" ht="12.75">
      <c r="A72" s="600"/>
      <c r="B72" s="601"/>
      <c r="C72" s="600"/>
      <c r="D72" s="600"/>
      <c r="E72" s="603"/>
      <c r="F72" s="600"/>
    </row>
    <row r="73" spans="1:6" s="191" customFormat="1" ht="12.75">
      <c r="A73" s="600"/>
      <c r="B73" s="647"/>
      <c r="C73" s="600"/>
      <c r="D73" s="600"/>
      <c r="E73" s="603"/>
      <c r="F73" s="600"/>
    </row>
    <row r="74" spans="1:6" s="191" customFormat="1" ht="12.75">
      <c r="A74" s="600"/>
      <c r="B74" s="601"/>
      <c r="C74" s="600"/>
      <c r="D74" s="600"/>
      <c r="E74" s="603"/>
      <c r="F74" s="600"/>
    </row>
    <row r="75" spans="1:6" s="191" customFormat="1" ht="12.75">
      <c r="A75" s="600"/>
      <c r="B75" s="647"/>
      <c r="C75" s="600"/>
      <c r="D75" s="600"/>
      <c r="E75" s="603"/>
      <c r="F75" s="600"/>
    </row>
    <row r="76" spans="1:6" s="191" customFormat="1" ht="12.75">
      <c r="A76" s="600"/>
      <c r="B76" s="601"/>
      <c r="C76" s="600"/>
      <c r="D76" s="600"/>
      <c r="E76" s="603"/>
      <c r="F76" s="600"/>
    </row>
    <row r="77" spans="1:6" s="191" customFormat="1" ht="12.75">
      <c r="A77" s="600"/>
      <c r="B77" s="647"/>
      <c r="C77" s="600"/>
      <c r="D77" s="600"/>
      <c r="E77" s="603"/>
      <c r="F77" s="600"/>
    </row>
    <row r="78" spans="1:6" s="191" customFormat="1" ht="12.75">
      <c r="A78" s="600"/>
      <c r="B78" s="601"/>
      <c r="C78" s="600"/>
      <c r="D78" s="600"/>
      <c r="E78" s="603"/>
      <c r="F78" s="600"/>
    </row>
    <row r="79" spans="1:6" s="191" customFormat="1" ht="12.75">
      <c r="A79" s="600"/>
      <c r="B79" s="647"/>
      <c r="C79" s="600"/>
      <c r="D79" s="600"/>
      <c r="E79" s="603"/>
      <c r="F79" s="600"/>
    </row>
    <row r="80" spans="1:6" s="191" customFormat="1" ht="12.75">
      <c r="A80" s="600"/>
      <c r="B80" s="601"/>
      <c r="C80" s="600"/>
      <c r="D80" s="600"/>
      <c r="E80" s="603"/>
      <c r="F80" s="600"/>
    </row>
    <row r="81" spans="1:6" s="191" customFormat="1" ht="12.75">
      <c r="A81" s="600"/>
      <c r="B81" s="647"/>
      <c r="C81" s="600"/>
      <c r="D81" s="600"/>
      <c r="E81" s="603"/>
      <c r="F81" s="600"/>
    </row>
    <row r="82" spans="1:6" s="191" customFormat="1" ht="12.75">
      <c r="A82" s="600"/>
      <c r="B82" s="601"/>
      <c r="C82" s="600"/>
      <c r="D82" s="600"/>
      <c r="E82" s="603"/>
      <c r="F82" s="600"/>
    </row>
    <row r="83" spans="1:6" s="191" customFormat="1" ht="12.75">
      <c r="A83" s="600"/>
      <c r="B83" s="647"/>
      <c r="C83" s="600"/>
      <c r="D83" s="600"/>
      <c r="E83" s="603"/>
      <c r="F83" s="600"/>
    </row>
    <row r="84" spans="1:6" s="191" customFormat="1" ht="12.75">
      <c r="A84" s="600"/>
      <c r="B84" s="601"/>
      <c r="C84" s="600"/>
      <c r="D84" s="600"/>
      <c r="E84" s="603"/>
      <c r="F84" s="600"/>
    </row>
    <row r="85" spans="1:6" s="191" customFormat="1" ht="12.75">
      <c r="A85" s="600"/>
      <c r="B85" s="647"/>
      <c r="C85" s="600"/>
      <c r="D85" s="600"/>
      <c r="E85" s="603"/>
      <c r="F85" s="600"/>
    </row>
    <row r="86" spans="1:6" s="191" customFormat="1" ht="12.75">
      <c r="A86" s="600"/>
      <c r="B86" s="601"/>
      <c r="C86" s="600"/>
      <c r="D86" s="600"/>
      <c r="E86" s="603"/>
      <c r="F86" s="600"/>
    </row>
    <row r="87" spans="1:6" s="191" customFormat="1" ht="12.75">
      <c r="A87" s="600"/>
      <c r="B87" s="601"/>
      <c r="C87" s="600"/>
      <c r="D87" s="600"/>
      <c r="E87" s="603"/>
      <c r="F87" s="600"/>
    </row>
    <row r="88" spans="1:6" s="191" customFormat="1" ht="12.75">
      <c r="A88" s="600"/>
      <c r="B88" s="601"/>
      <c r="C88" s="600"/>
      <c r="D88" s="600"/>
      <c r="E88" s="603"/>
      <c r="F88" s="600"/>
    </row>
    <row r="89" spans="1:6" s="191" customFormat="1" ht="12.75">
      <c r="A89" s="600"/>
      <c r="B89" s="601"/>
      <c r="C89" s="600"/>
      <c r="D89" s="600"/>
      <c r="E89" s="603"/>
      <c r="F89" s="600"/>
    </row>
    <row r="90" spans="1:6" s="191" customFormat="1" ht="12.75">
      <c r="A90" s="600"/>
      <c r="B90" s="601"/>
      <c r="C90" s="600"/>
      <c r="D90" s="600"/>
      <c r="E90" s="603"/>
      <c r="F90" s="600"/>
    </row>
    <row r="91" spans="1:6" s="191" customFormat="1" ht="12.75">
      <c r="A91" s="600"/>
      <c r="B91" s="647"/>
      <c r="C91" s="600"/>
      <c r="D91" s="600"/>
      <c r="E91" s="603"/>
      <c r="F91" s="600"/>
    </row>
    <row r="92" spans="1:6" s="191" customFormat="1" ht="12.75">
      <c r="A92" s="600"/>
      <c r="B92" s="601"/>
      <c r="C92" s="600"/>
      <c r="D92" s="600"/>
      <c r="E92" s="603"/>
      <c r="F92" s="600"/>
    </row>
    <row r="93" spans="1:6" s="191" customFormat="1" ht="12.75">
      <c r="A93" s="600"/>
      <c r="B93" s="601"/>
      <c r="C93" s="600"/>
      <c r="D93" s="600"/>
      <c r="E93" s="603"/>
      <c r="F93" s="600"/>
    </row>
    <row r="94" spans="1:6" s="191" customFormat="1" ht="12.75">
      <c r="A94" s="600"/>
      <c r="B94" s="601"/>
      <c r="C94" s="600"/>
      <c r="D94" s="600"/>
      <c r="E94" s="603"/>
      <c r="F94" s="600"/>
    </row>
    <row r="95" spans="1:6" s="191" customFormat="1" ht="12.75">
      <c r="A95" s="600"/>
      <c r="B95" s="601"/>
      <c r="C95" s="600"/>
      <c r="D95" s="600"/>
      <c r="E95" s="603"/>
      <c r="F95" s="600"/>
    </row>
    <row r="96" spans="1:6" s="191" customFormat="1" ht="12.75">
      <c r="A96" s="600"/>
      <c r="B96" s="601"/>
      <c r="C96" s="600"/>
      <c r="D96" s="600"/>
      <c r="E96" s="603"/>
      <c r="F96" s="600"/>
    </row>
    <row r="97" spans="1:6" s="191" customFormat="1" ht="12.75">
      <c r="A97" s="600"/>
      <c r="B97" s="601"/>
      <c r="C97" s="600"/>
      <c r="D97" s="600"/>
      <c r="E97" s="603"/>
      <c r="F97" s="600"/>
    </row>
    <row r="98" spans="1:6" s="191" customFormat="1" ht="12.75">
      <c r="A98" s="600"/>
      <c r="B98" s="601"/>
      <c r="C98" s="600"/>
      <c r="D98" s="600"/>
      <c r="E98" s="603"/>
      <c r="F98" s="600"/>
    </row>
    <row r="99" spans="1:6" s="191" customFormat="1" ht="12.75">
      <c r="A99" s="600"/>
      <c r="B99" s="601"/>
      <c r="C99" s="600"/>
      <c r="D99" s="600"/>
      <c r="E99" s="603"/>
      <c r="F99" s="600"/>
    </row>
    <row r="100" spans="1:6" s="191" customFormat="1" ht="12.75">
      <c r="A100" s="600"/>
      <c r="B100" s="601"/>
      <c r="C100" s="600"/>
      <c r="D100" s="600"/>
      <c r="E100" s="603"/>
      <c r="F100" s="600"/>
    </row>
    <row r="101" spans="1:6" s="191" customFormat="1" ht="12.75">
      <c r="A101" s="600"/>
      <c r="B101" s="601"/>
      <c r="C101" s="600"/>
      <c r="D101" s="600"/>
      <c r="E101" s="603"/>
      <c r="F101" s="600"/>
    </row>
    <row r="102" spans="1:6" s="191" customFormat="1" ht="12.75">
      <c r="A102" s="600"/>
      <c r="B102" s="601"/>
      <c r="C102" s="600"/>
      <c r="D102" s="600"/>
      <c r="E102" s="603"/>
      <c r="F102" s="600"/>
    </row>
    <row r="103" spans="1:6" s="191" customFormat="1" ht="12.75">
      <c r="A103" s="600"/>
      <c r="B103" s="601"/>
      <c r="C103" s="600"/>
      <c r="D103" s="600"/>
      <c r="E103" s="603"/>
      <c r="F103" s="600"/>
    </row>
    <row r="104" spans="1:6" s="191" customFormat="1" ht="12.75">
      <c r="A104" s="600"/>
      <c r="B104" s="601"/>
      <c r="C104" s="600"/>
      <c r="D104" s="600"/>
      <c r="E104" s="603"/>
      <c r="F104" s="600"/>
    </row>
    <row r="105" spans="1:6" s="191" customFormat="1" ht="12.75">
      <c r="A105" s="600"/>
      <c r="B105" s="601"/>
      <c r="C105" s="600"/>
      <c r="D105" s="600"/>
      <c r="E105" s="603"/>
      <c r="F105" s="600"/>
    </row>
    <row r="106" spans="1:6" s="191" customFormat="1" ht="12.75">
      <c r="A106" s="600"/>
      <c r="B106" s="601"/>
      <c r="C106" s="600"/>
      <c r="D106" s="600"/>
      <c r="E106" s="603"/>
      <c r="F106" s="600"/>
    </row>
    <row r="107" spans="1:6" s="191" customFormat="1" ht="12.75">
      <c r="A107" s="600"/>
      <c r="B107" s="601"/>
      <c r="C107" s="600"/>
      <c r="D107" s="600"/>
      <c r="E107" s="603"/>
      <c r="F107" s="600"/>
    </row>
    <row r="108" spans="1:6" s="191" customFormat="1" ht="12.75">
      <c r="A108" s="600"/>
      <c r="B108" s="601"/>
      <c r="C108" s="600"/>
      <c r="D108" s="600"/>
      <c r="E108" s="603"/>
      <c r="F108" s="600"/>
    </row>
    <row r="109" spans="1:6" s="191" customFormat="1" ht="12.75">
      <c r="A109" s="600"/>
      <c r="B109" s="601"/>
      <c r="C109" s="600"/>
      <c r="D109" s="600"/>
      <c r="E109" s="603"/>
      <c r="F109" s="600"/>
    </row>
    <row r="110" spans="1:6" s="191" customFormat="1" ht="12.75">
      <c r="A110" s="600"/>
      <c r="B110" s="601"/>
      <c r="C110" s="600"/>
      <c r="D110" s="600"/>
      <c r="E110" s="603"/>
      <c r="F110" s="600"/>
    </row>
    <row r="111" spans="1:6" s="191" customFormat="1" ht="12.75">
      <c r="A111" s="600"/>
      <c r="B111" s="601"/>
      <c r="C111" s="600"/>
      <c r="D111" s="600"/>
      <c r="E111" s="603"/>
      <c r="F111" s="600"/>
    </row>
    <row r="112" spans="1:6" s="191" customFormat="1" ht="12.75">
      <c r="A112" s="600"/>
      <c r="B112" s="601"/>
      <c r="C112" s="600"/>
      <c r="D112" s="600"/>
      <c r="E112" s="603"/>
      <c r="F112" s="600"/>
    </row>
    <row r="113" spans="1:6" s="191" customFormat="1" ht="12.75">
      <c r="A113" s="600"/>
      <c r="B113" s="601"/>
      <c r="C113" s="600"/>
      <c r="D113" s="600"/>
      <c r="E113" s="603"/>
      <c r="F113" s="600"/>
    </row>
    <row r="114" spans="1:6" s="191" customFormat="1" ht="12.75">
      <c r="A114" s="600"/>
      <c r="B114" s="601"/>
      <c r="C114" s="600"/>
      <c r="D114" s="600"/>
      <c r="E114" s="603"/>
      <c r="F114" s="600"/>
    </row>
    <row r="115" spans="1:6" s="191" customFormat="1" ht="12.75">
      <c r="A115" s="600"/>
      <c r="B115" s="601"/>
      <c r="C115" s="600"/>
      <c r="D115" s="600"/>
      <c r="E115" s="603"/>
      <c r="F115" s="600"/>
    </row>
    <row r="116" spans="1:6" s="191" customFormat="1" ht="12.75">
      <c r="A116" s="600"/>
      <c r="B116" s="601"/>
      <c r="C116" s="600"/>
      <c r="D116" s="600"/>
      <c r="E116" s="603"/>
      <c r="F116" s="600"/>
    </row>
    <row r="117" spans="1:6" s="191" customFormat="1" ht="12.75">
      <c r="A117" s="600"/>
      <c r="B117" s="601"/>
      <c r="C117" s="600"/>
      <c r="D117" s="600"/>
      <c r="E117" s="603"/>
      <c r="F117" s="600"/>
    </row>
    <row r="118" spans="1:6" s="191" customFormat="1" ht="12.75">
      <c r="A118" s="600"/>
      <c r="B118" s="601"/>
      <c r="C118" s="600"/>
      <c r="D118" s="600"/>
      <c r="E118" s="603"/>
      <c r="F118" s="600"/>
    </row>
    <row r="119" spans="1:6" s="191" customFormat="1" ht="12.75">
      <c r="A119" s="600"/>
      <c r="B119" s="601"/>
      <c r="C119" s="600"/>
      <c r="D119" s="600"/>
      <c r="E119" s="603"/>
      <c r="F119" s="600"/>
    </row>
    <row r="120" spans="1:6" s="191" customFormat="1" ht="12.75">
      <c r="A120" s="600"/>
      <c r="B120" s="601"/>
      <c r="C120" s="600"/>
      <c r="D120" s="600"/>
      <c r="E120" s="603"/>
      <c r="F120" s="600"/>
    </row>
    <row r="121" spans="1:6" s="191" customFormat="1" ht="12.75">
      <c r="A121" s="600"/>
      <c r="B121" s="601"/>
      <c r="C121" s="600"/>
      <c r="D121" s="600"/>
      <c r="E121" s="603"/>
      <c r="F121" s="600"/>
    </row>
    <row r="122" spans="1:6" s="191" customFormat="1" ht="12.75">
      <c r="A122" s="600"/>
      <c r="B122" s="601"/>
      <c r="C122" s="600"/>
      <c r="D122" s="600"/>
      <c r="E122" s="603"/>
      <c r="F122" s="600"/>
    </row>
    <row r="123" spans="1:6" s="191" customFormat="1" ht="12.75">
      <c r="A123" s="600"/>
      <c r="B123" s="601"/>
      <c r="C123" s="600"/>
      <c r="D123" s="600"/>
      <c r="E123" s="603"/>
      <c r="F123" s="600"/>
    </row>
    <row r="124" spans="1:6" s="191" customFormat="1" ht="12.75">
      <c r="A124" s="600"/>
      <c r="B124" s="601"/>
      <c r="C124" s="600"/>
      <c r="D124" s="600"/>
      <c r="E124" s="603"/>
      <c r="F124" s="600"/>
    </row>
    <row r="125" spans="1:6" s="191" customFormat="1" ht="12.75">
      <c r="A125" s="600"/>
      <c r="B125" s="601"/>
      <c r="C125" s="600"/>
      <c r="D125" s="600"/>
      <c r="E125" s="603"/>
      <c r="F125" s="600"/>
    </row>
    <row r="126" spans="1:6" s="191" customFormat="1" ht="12.75">
      <c r="A126" s="600"/>
      <c r="B126" s="601"/>
      <c r="C126" s="600"/>
      <c r="D126" s="600"/>
      <c r="E126" s="603"/>
      <c r="F126" s="600"/>
    </row>
    <row r="127" spans="1:6" s="191" customFormat="1" ht="12.75">
      <c r="A127" s="600"/>
      <c r="B127" s="601"/>
      <c r="C127" s="600"/>
      <c r="D127" s="600"/>
      <c r="E127" s="603"/>
      <c r="F127" s="600"/>
    </row>
    <row r="128" spans="1:6" s="191" customFormat="1" ht="12.75">
      <c r="A128" s="600"/>
      <c r="B128" s="601"/>
      <c r="C128" s="600"/>
      <c r="D128" s="600"/>
      <c r="E128" s="603"/>
      <c r="F128" s="600"/>
    </row>
    <row r="129" spans="1:6" s="191" customFormat="1" ht="12.75">
      <c r="A129" s="600"/>
      <c r="B129" s="601"/>
      <c r="C129" s="600"/>
      <c r="D129" s="600"/>
      <c r="E129" s="603"/>
      <c r="F129" s="600"/>
    </row>
    <row r="130" spans="1:6" s="191" customFormat="1" ht="12.75">
      <c r="A130" s="600"/>
      <c r="B130" s="601"/>
      <c r="C130" s="600"/>
      <c r="D130" s="600"/>
      <c r="E130" s="603"/>
      <c r="F130" s="600"/>
    </row>
    <row r="131" spans="1:6" s="191" customFormat="1" ht="12.75">
      <c r="A131" s="600"/>
      <c r="B131" s="601"/>
      <c r="C131" s="600"/>
      <c r="D131" s="600"/>
      <c r="E131" s="603"/>
      <c r="F131" s="600"/>
    </row>
    <row r="132" spans="1:6" s="191" customFormat="1" ht="12.75">
      <c r="A132" s="600"/>
      <c r="B132" s="601"/>
      <c r="C132" s="600"/>
      <c r="D132" s="600"/>
      <c r="E132" s="603"/>
      <c r="F132" s="600"/>
    </row>
    <row r="133" spans="1:6" s="191" customFormat="1" ht="12.75">
      <c r="A133" s="600"/>
      <c r="B133" s="601"/>
      <c r="C133" s="600"/>
      <c r="D133" s="600"/>
      <c r="E133" s="603"/>
      <c r="F133" s="600"/>
    </row>
    <row r="134" spans="1:6" s="191" customFormat="1" ht="12.75">
      <c r="A134" s="600"/>
      <c r="B134" s="601"/>
      <c r="C134" s="600"/>
      <c r="D134" s="600"/>
      <c r="E134" s="603"/>
      <c r="F134" s="600"/>
    </row>
    <row r="135" spans="1:6" s="191" customFormat="1" ht="12.75">
      <c r="A135" s="600"/>
      <c r="B135" s="601"/>
      <c r="C135" s="600"/>
      <c r="D135" s="600"/>
      <c r="E135" s="603"/>
      <c r="F135" s="600"/>
    </row>
    <row r="136" spans="1:6" s="191" customFormat="1" ht="12.75">
      <c r="A136" s="600"/>
      <c r="B136" s="601"/>
      <c r="C136" s="600"/>
      <c r="D136" s="600"/>
      <c r="E136" s="603"/>
      <c r="F136" s="600"/>
    </row>
    <row r="137" spans="1:6" s="191" customFormat="1" ht="12.75">
      <c r="A137" s="600"/>
      <c r="B137" s="601"/>
      <c r="C137" s="600"/>
      <c r="D137" s="600"/>
      <c r="E137" s="603"/>
      <c r="F137" s="600"/>
    </row>
    <row r="138" spans="1:6" s="191" customFormat="1" ht="12.75">
      <c r="A138" s="600"/>
      <c r="B138" s="601"/>
      <c r="C138" s="600"/>
      <c r="D138" s="600"/>
      <c r="E138" s="603"/>
      <c r="F138" s="600"/>
    </row>
    <row r="139" spans="1:6" s="191" customFormat="1" ht="12.75">
      <c r="A139" s="600"/>
      <c r="B139" s="601"/>
      <c r="C139" s="600"/>
      <c r="D139" s="600"/>
      <c r="E139" s="603"/>
      <c r="F139" s="600"/>
    </row>
    <row r="140" spans="1:6" s="191" customFormat="1" ht="12.75">
      <c r="A140" s="600"/>
      <c r="B140" s="601"/>
      <c r="C140" s="600"/>
      <c r="D140" s="600"/>
      <c r="E140" s="603"/>
      <c r="F140" s="600"/>
    </row>
    <row r="141" spans="1:6" s="191" customFormat="1" ht="12.75">
      <c r="A141" s="600"/>
      <c r="B141" s="601"/>
      <c r="C141" s="600"/>
      <c r="D141" s="600"/>
      <c r="E141" s="603"/>
      <c r="F141" s="600"/>
    </row>
    <row r="142" spans="1:6" s="191" customFormat="1" ht="12.75">
      <c r="A142" s="600"/>
      <c r="B142" s="601"/>
      <c r="C142" s="600"/>
      <c r="D142" s="600"/>
      <c r="E142" s="603"/>
      <c r="F142" s="600"/>
    </row>
    <row r="143" spans="1:6" s="191" customFormat="1" ht="12.75">
      <c r="A143" s="600"/>
      <c r="B143" s="601"/>
      <c r="C143" s="600"/>
      <c r="D143" s="600"/>
      <c r="E143" s="603"/>
      <c r="F143" s="600"/>
    </row>
    <row r="144" spans="1:6" s="191" customFormat="1" ht="12.75">
      <c r="A144" s="600"/>
      <c r="B144" s="601"/>
      <c r="C144" s="600"/>
      <c r="D144" s="600"/>
      <c r="E144" s="603"/>
      <c r="F144" s="600"/>
    </row>
    <row r="145" spans="1:6" s="191" customFormat="1" ht="12.75">
      <c r="A145" s="600"/>
      <c r="B145" s="601"/>
      <c r="C145" s="600"/>
      <c r="D145" s="600"/>
      <c r="E145" s="603"/>
      <c r="F145" s="600"/>
    </row>
    <row r="146" spans="1:6" s="191" customFormat="1" ht="12.75">
      <c r="A146" s="600"/>
      <c r="B146" s="601"/>
      <c r="C146" s="600"/>
      <c r="D146" s="600"/>
      <c r="E146" s="603"/>
      <c r="F146" s="600"/>
    </row>
    <row r="147" spans="1:6" s="191" customFormat="1" ht="12.75">
      <c r="A147" s="600"/>
      <c r="B147" s="601"/>
      <c r="C147" s="600"/>
      <c r="D147" s="600"/>
      <c r="E147" s="603"/>
      <c r="F147" s="600"/>
    </row>
    <row r="148" spans="1:6" s="191" customFormat="1" ht="12.75">
      <c r="A148" s="600"/>
      <c r="B148" s="601"/>
      <c r="C148" s="600"/>
      <c r="D148" s="600"/>
      <c r="E148" s="603"/>
      <c r="F148" s="600"/>
    </row>
    <row r="149" spans="1:6" s="191" customFormat="1" ht="12.75">
      <c r="A149" s="600"/>
      <c r="B149" s="601"/>
      <c r="C149" s="600"/>
      <c r="D149" s="600"/>
      <c r="E149" s="603"/>
      <c r="F149" s="600"/>
    </row>
    <row r="150" spans="1:6" s="191" customFormat="1" ht="12.75">
      <c r="A150" s="600"/>
      <c r="B150" s="601"/>
      <c r="C150" s="600"/>
      <c r="D150" s="600"/>
      <c r="E150" s="603"/>
      <c r="F150" s="600"/>
    </row>
    <row r="151" spans="1:6" s="191" customFormat="1" ht="12.75">
      <c r="A151" s="600"/>
      <c r="B151" s="601"/>
      <c r="C151" s="600"/>
      <c r="D151" s="600"/>
      <c r="E151" s="603"/>
      <c r="F151" s="600"/>
    </row>
    <row r="152" spans="1:6" s="191" customFormat="1" ht="12.75">
      <c r="A152" s="600"/>
      <c r="B152" s="601"/>
      <c r="C152" s="600"/>
      <c r="D152" s="600"/>
      <c r="E152" s="603"/>
      <c r="F152" s="600"/>
    </row>
    <row r="153" spans="1:6" s="191" customFormat="1" ht="12.75">
      <c r="A153" s="600"/>
      <c r="B153" s="601"/>
      <c r="C153" s="600"/>
      <c r="D153" s="600"/>
      <c r="E153" s="603"/>
      <c r="F153" s="600"/>
    </row>
    <row r="154" spans="1:6" s="191" customFormat="1" ht="12.75">
      <c r="A154" s="600"/>
      <c r="B154" s="601"/>
      <c r="C154" s="600"/>
      <c r="D154" s="600"/>
      <c r="E154" s="603"/>
      <c r="F154" s="600"/>
    </row>
    <row r="155" spans="1:6" s="191" customFormat="1" ht="12.75">
      <c r="A155" s="600"/>
      <c r="B155" s="601"/>
      <c r="C155" s="600"/>
      <c r="D155" s="600"/>
      <c r="E155" s="603"/>
      <c r="F155" s="600"/>
    </row>
    <row r="156" spans="1:6" s="191" customFormat="1" ht="12.75">
      <c r="A156" s="600"/>
      <c r="B156" s="601"/>
      <c r="C156" s="600"/>
      <c r="D156" s="600"/>
      <c r="E156" s="603"/>
      <c r="F156" s="600"/>
    </row>
    <row r="157" spans="1:6" s="191" customFormat="1" ht="12.75">
      <c r="A157" s="600"/>
      <c r="B157" s="601"/>
      <c r="C157" s="600"/>
      <c r="D157" s="600"/>
      <c r="E157" s="603"/>
      <c r="F157" s="600"/>
    </row>
  </sheetData>
  <printOptions horizontalCentered="1"/>
  <pageMargins left="0.9448818897637796" right="0.35433070866141736" top="0.984251968503937" bottom="0.9" header="0.5118110236220472" footer="0.5118110236220472"/>
  <pageSetup firstPageNumber="38" useFirstPageNumber="1" horizontalDpi="600" verticalDpi="600" orientation="portrait" paperSize="9" scale="86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9"/>
  <sheetViews>
    <sheetView workbookViewId="0" topLeftCell="A1">
      <selection activeCell="C9" sqref="C9"/>
    </sheetView>
  </sheetViews>
  <sheetFormatPr defaultColWidth="9.140625" defaultRowHeight="12.75"/>
  <cols>
    <col min="1" max="1" width="9.57421875" style="556" customWidth="1"/>
    <col min="2" max="2" width="46.8515625" style="557" customWidth="1"/>
    <col min="3" max="3" width="11.421875" style="556" customWidth="1"/>
    <col min="4" max="4" width="11.140625" style="712" customWidth="1"/>
    <col min="5" max="5" width="10.28125" style="709" customWidth="1"/>
    <col min="6" max="6" width="11.140625" style="615" customWidth="1"/>
    <col min="7" max="16384" width="9.140625" style="198" customWidth="1"/>
  </cols>
  <sheetData>
    <row r="1" spans="1:6" s="191" customFormat="1" ht="12.75">
      <c r="A1" s="616"/>
      <c r="B1" s="617"/>
      <c r="C1" s="429"/>
      <c r="D1" s="355"/>
      <c r="E1" s="648"/>
      <c r="F1" s="338" t="s">
        <v>1608</v>
      </c>
    </row>
    <row r="2" spans="2:6" s="191" customFormat="1" ht="17.25" customHeight="1">
      <c r="B2" s="547" t="s">
        <v>387</v>
      </c>
      <c r="C2" s="475"/>
      <c r="D2" s="649"/>
      <c r="E2" s="650"/>
      <c r="F2" s="38"/>
    </row>
    <row r="3" spans="1:6" s="191" customFormat="1" ht="17.25" customHeight="1">
      <c r="A3" s="550"/>
      <c r="B3" s="554"/>
      <c r="C3" s="475"/>
      <c r="D3" s="338"/>
      <c r="E3" s="651"/>
      <c r="F3" s="38"/>
    </row>
    <row r="4" spans="1:6" ht="17.25" customHeight="1">
      <c r="A4" s="198"/>
      <c r="B4" s="652" t="s">
        <v>1609</v>
      </c>
      <c r="C4" s="653"/>
      <c r="D4" s="654"/>
      <c r="E4" s="655"/>
      <c r="F4" s="656"/>
    </row>
    <row r="5" spans="1:6" s="554" customFormat="1" ht="17.25" customHeight="1">
      <c r="A5" s="657"/>
      <c r="B5" s="623" t="s">
        <v>1362</v>
      </c>
      <c r="C5" s="658"/>
      <c r="D5" s="659"/>
      <c r="E5" s="651"/>
      <c r="F5" s="609"/>
    </row>
    <row r="6" spans="1:6" s="191" customFormat="1" ht="12.75" customHeight="1">
      <c r="A6" s="600"/>
      <c r="B6" s="601"/>
      <c r="C6" s="660"/>
      <c r="D6" s="661"/>
      <c r="E6" s="662"/>
      <c r="F6" s="661" t="s">
        <v>444</v>
      </c>
    </row>
    <row r="7" spans="1:6" s="191" customFormat="1" ht="46.5" customHeight="1">
      <c r="A7" s="561" t="s">
        <v>1421</v>
      </c>
      <c r="B7" s="561" t="s">
        <v>1422</v>
      </c>
      <c r="C7" s="561" t="s">
        <v>1363</v>
      </c>
      <c r="D7" s="562" t="s">
        <v>446</v>
      </c>
      <c r="E7" s="562" t="s">
        <v>1423</v>
      </c>
      <c r="F7" s="562" t="s">
        <v>396</v>
      </c>
    </row>
    <row r="8" spans="1:6" s="191" customFormat="1" ht="12.75">
      <c r="A8" s="564">
        <v>1</v>
      </c>
      <c r="B8" s="561">
        <v>2</v>
      </c>
      <c r="C8" s="564">
        <v>3</v>
      </c>
      <c r="D8" s="562">
        <v>4</v>
      </c>
      <c r="E8" s="663">
        <v>5</v>
      </c>
      <c r="F8" s="562">
        <v>6</v>
      </c>
    </row>
    <row r="9" spans="1:6" s="191" customFormat="1" ht="19.5" customHeight="1">
      <c r="A9" s="664" t="s">
        <v>1610</v>
      </c>
      <c r="B9" s="495" t="s">
        <v>743</v>
      </c>
      <c r="C9" s="597">
        <v>767152256</v>
      </c>
      <c r="D9" s="597">
        <v>345033648</v>
      </c>
      <c r="E9" s="506">
        <v>44.9759021499899</v>
      </c>
      <c r="F9" s="597">
        <v>72179057</v>
      </c>
    </row>
    <row r="10" spans="1:6" s="191" customFormat="1" ht="21" customHeight="1">
      <c r="A10" s="342" t="s">
        <v>1611</v>
      </c>
      <c r="B10" s="495" t="s">
        <v>1612</v>
      </c>
      <c r="C10" s="304">
        <v>817223347</v>
      </c>
      <c r="D10" s="304">
        <v>317223080</v>
      </c>
      <c r="E10" s="506">
        <v>38.8171827401304</v>
      </c>
      <c r="F10" s="304">
        <v>68209115</v>
      </c>
    </row>
    <row r="11" spans="1:6" s="191" customFormat="1" ht="18.75" customHeight="1">
      <c r="A11" s="348"/>
      <c r="B11" s="665" t="s">
        <v>1688</v>
      </c>
      <c r="C11" s="304">
        <v>721526277</v>
      </c>
      <c r="D11" s="304">
        <v>290960379</v>
      </c>
      <c r="E11" s="506">
        <v>40.32568019695283</v>
      </c>
      <c r="F11" s="666">
        <v>61694422</v>
      </c>
    </row>
    <row r="12" spans="1:6" s="191" customFormat="1" ht="18" customHeight="1">
      <c r="A12" s="343">
        <v>1000</v>
      </c>
      <c r="B12" s="665" t="s">
        <v>1613</v>
      </c>
      <c r="C12" s="304">
        <v>523097882</v>
      </c>
      <c r="D12" s="304">
        <v>209220216</v>
      </c>
      <c r="E12" s="506">
        <v>39.99637987446487</v>
      </c>
      <c r="F12" s="666">
        <v>44769207</v>
      </c>
    </row>
    <row r="13" spans="1:6" s="191" customFormat="1" ht="18.75" customHeight="1">
      <c r="A13" s="667" t="s">
        <v>1614</v>
      </c>
      <c r="B13" s="668" t="s">
        <v>1615</v>
      </c>
      <c r="C13" s="188">
        <v>280356742</v>
      </c>
      <c r="D13" s="188">
        <v>113554687</v>
      </c>
      <c r="E13" s="497">
        <v>40.50364053667024</v>
      </c>
      <c r="F13" s="669">
        <v>24333335</v>
      </c>
    </row>
    <row r="14" spans="1:6" s="191" customFormat="1" ht="17.25" customHeight="1">
      <c r="A14" s="667" t="s">
        <v>1616</v>
      </c>
      <c r="B14" s="668" t="s">
        <v>1617</v>
      </c>
      <c r="C14" s="188">
        <v>67395565</v>
      </c>
      <c r="D14" s="188">
        <v>26022597</v>
      </c>
      <c r="E14" s="497">
        <v>38.61173506001471</v>
      </c>
      <c r="F14" s="669">
        <v>5435147</v>
      </c>
    </row>
    <row r="15" spans="1:6" s="191" customFormat="1" ht="18" customHeight="1">
      <c r="A15" s="667" t="s">
        <v>1618</v>
      </c>
      <c r="B15" s="668" t="s">
        <v>1619</v>
      </c>
      <c r="C15" s="188">
        <v>2678174</v>
      </c>
      <c r="D15" s="188">
        <v>936829</v>
      </c>
      <c r="E15" s="497">
        <v>34.980139453224474</v>
      </c>
      <c r="F15" s="669">
        <v>229458</v>
      </c>
    </row>
    <row r="16" spans="1:6" s="191" customFormat="1" ht="15" customHeight="1">
      <c r="A16" s="667" t="s">
        <v>1620</v>
      </c>
      <c r="B16" s="668" t="s">
        <v>1621</v>
      </c>
      <c r="C16" s="188">
        <v>90623049</v>
      </c>
      <c r="D16" s="188">
        <v>31037379</v>
      </c>
      <c r="E16" s="497">
        <v>34.24887966415696</v>
      </c>
      <c r="F16" s="669">
        <v>7428667</v>
      </c>
    </row>
    <row r="17" spans="1:6" s="191" customFormat="1" ht="25.5">
      <c r="A17" s="670">
        <v>1455</v>
      </c>
      <c r="B17" s="671" t="s">
        <v>1622</v>
      </c>
      <c r="C17" s="251">
        <v>177802</v>
      </c>
      <c r="D17" s="251">
        <v>63488</v>
      </c>
      <c r="E17" s="672">
        <v>35.707134902869484</v>
      </c>
      <c r="F17" s="251">
        <v>13715</v>
      </c>
    </row>
    <row r="18" spans="1:6" s="191" customFormat="1" ht="51">
      <c r="A18" s="670">
        <v>1456</v>
      </c>
      <c r="B18" s="671" t="s">
        <v>1623</v>
      </c>
      <c r="C18" s="251">
        <v>-191</v>
      </c>
      <c r="D18" s="251">
        <v>-191</v>
      </c>
      <c r="E18" s="672">
        <v>0</v>
      </c>
      <c r="F18" s="674">
        <v>0</v>
      </c>
    </row>
    <row r="19" spans="1:6" s="191" customFormat="1" ht="16.5" customHeight="1">
      <c r="A19" s="403">
        <v>1491</v>
      </c>
      <c r="B19" s="675" t="s">
        <v>1624</v>
      </c>
      <c r="C19" s="315">
        <v>3203</v>
      </c>
      <c r="D19" s="315">
        <v>1309</v>
      </c>
      <c r="E19" s="672">
        <v>40.86793630970965</v>
      </c>
      <c r="F19" s="676">
        <v>-10</v>
      </c>
    </row>
    <row r="20" spans="1:6" s="191" customFormat="1" ht="12.75">
      <c r="A20" s="403">
        <v>1492</v>
      </c>
      <c r="B20" s="675" t="s">
        <v>1625</v>
      </c>
      <c r="C20" s="315">
        <v>1545561</v>
      </c>
      <c r="D20" s="315">
        <v>549102</v>
      </c>
      <c r="E20" s="672">
        <v>35.527682181421504</v>
      </c>
      <c r="F20" s="676">
        <v>125937</v>
      </c>
    </row>
    <row r="21" spans="1:6" s="191" customFormat="1" ht="12.75">
      <c r="A21" s="403">
        <v>1493</v>
      </c>
      <c r="B21" s="675" t="s">
        <v>1626</v>
      </c>
      <c r="C21" s="315">
        <v>336971</v>
      </c>
      <c r="D21" s="315">
        <v>109124</v>
      </c>
      <c r="E21" s="672">
        <v>32.38379563820032</v>
      </c>
      <c r="F21" s="676">
        <v>37614</v>
      </c>
    </row>
    <row r="22" spans="1:6" s="191" customFormat="1" ht="12.75">
      <c r="A22" s="403">
        <v>1499</v>
      </c>
      <c r="B22" s="675" t="s">
        <v>1627</v>
      </c>
      <c r="C22" s="315">
        <v>177643</v>
      </c>
      <c r="D22" s="315">
        <v>96031</v>
      </c>
      <c r="E22" s="672">
        <v>54.058420540071936</v>
      </c>
      <c r="F22" s="676">
        <v>19841</v>
      </c>
    </row>
    <row r="23" spans="1:6" s="191" customFormat="1" ht="30" customHeight="1">
      <c r="A23" s="341" t="s">
        <v>1628</v>
      </c>
      <c r="B23" s="678" t="s">
        <v>1629</v>
      </c>
      <c r="C23" s="580">
        <v>78649233</v>
      </c>
      <c r="D23" s="580">
        <v>36758912</v>
      </c>
      <c r="E23" s="497">
        <v>46.73778827569749</v>
      </c>
      <c r="F23" s="679">
        <v>7087213</v>
      </c>
    </row>
    <row r="24" spans="1:6" s="191" customFormat="1" ht="12.75">
      <c r="A24" s="670">
        <v>1564</v>
      </c>
      <c r="B24" s="671" t="s">
        <v>1630</v>
      </c>
      <c r="C24" s="251">
        <v>305793</v>
      </c>
      <c r="D24" s="251">
        <v>96042</v>
      </c>
      <c r="E24" s="672">
        <v>31.407520773856824</v>
      </c>
      <c r="F24" s="676">
        <v>19264</v>
      </c>
    </row>
    <row r="25" spans="1:6" s="191" customFormat="1" ht="12.75">
      <c r="A25" s="670">
        <v>1565</v>
      </c>
      <c r="B25" s="680" t="s">
        <v>1631</v>
      </c>
      <c r="C25" s="251">
        <v>70606</v>
      </c>
      <c r="D25" s="251">
        <v>20713</v>
      </c>
      <c r="E25" s="672">
        <v>29.33603376483585</v>
      </c>
      <c r="F25" s="676">
        <v>3818</v>
      </c>
    </row>
    <row r="26" spans="1:6" s="191" customFormat="1" ht="21" customHeight="1">
      <c r="A26" s="667">
        <v>1600</v>
      </c>
      <c r="B26" s="496" t="s">
        <v>1632</v>
      </c>
      <c r="C26" s="681">
        <v>3395119</v>
      </c>
      <c r="D26" s="681">
        <v>909812</v>
      </c>
      <c r="E26" s="497">
        <v>26.797646857149925</v>
      </c>
      <c r="F26" s="669">
        <v>255387</v>
      </c>
    </row>
    <row r="27" spans="1:6" s="191" customFormat="1" ht="15.75" customHeight="1">
      <c r="A27" s="343">
        <v>2000</v>
      </c>
      <c r="B27" s="343" t="s">
        <v>1633</v>
      </c>
      <c r="C27" s="304">
        <v>8150779</v>
      </c>
      <c r="D27" s="304">
        <v>2134015</v>
      </c>
      <c r="E27" s="506">
        <v>26.18173060513602</v>
      </c>
      <c r="F27" s="666">
        <v>120404</v>
      </c>
    </row>
    <row r="28" spans="1:6" s="191" customFormat="1" ht="15.75" customHeight="1">
      <c r="A28" s="682" t="s">
        <v>1634</v>
      </c>
      <c r="B28" s="683" t="s">
        <v>1635</v>
      </c>
      <c r="C28" s="188">
        <v>8079061</v>
      </c>
      <c r="D28" s="188">
        <v>2106149</v>
      </c>
      <c r="E28" s="497">
        <v>26.06923007512878</v>
      </c>
      <c r="F28" s="679">
        <v>109844</v>
      </c>
    </row>
    <row r="29" spans="1:6" s="191" customFormat="1" ht="18" customHeight="1">
      <c r="A29" s="638" t="s">
        <v>1636</v>
      </c>
      <c r="B29" s="684" t="s">
        <v>1637</v>
      </c>
      <c r="C29" s="315">
        <v>3867550</v>
      </c>
      <c r="D29" s="315">
        <v>431207</v>
      </c>
      <c r="E29" s="672">
        <v>11.149358120774133</v>
      </c>
      <c r="F29" s="676">
        <v>87830</v>
      </c>
    </row>
    <row r="30" spans="1:6" s="191" customFormat="1" ht="25.5">
      <c r="A30" s="685">
        <v>2140</v>
      </c>
      <c r="B30" s="686" t="s">
        <v>1638</v>
      </c>
      <c r="C30" s="574">
        <v>4080249</v>
      </c>
      <c r="D30" s="574">
        <v>1627445</v>
      </c>
      <c r="E30" s="672">
        <v>39.8859236286805</v>
      </c>
      <c r="F30" s="676">
        <v>19934</v>
      </c>
    </row>
    <row r="31" spans="1:6" s="191" customFormat="1" ht="18.75" customHeight="1">
      <c r="A31" s="687" t="s">
        <v>1639</v>
      </c>
      <c r="B31" s="688" t="s">
        <v>1640</v>
      </c>
      <c r="C31" s="574">
        <v>131262</v>
      </c>
      <c r="D31" s="574">
        <v>47497</v>
      </c>
      <c r="E31" s="672">
        <v>36.18488214410873</v>
      </c>
      <c r="F31" s="676">
        <v>2080</v>
      </c>
    </row>
    <row r="32" spans="1:6" s="191" customFormat="1" ht="18.75" customHeight="1">
      <c r="A32" s="682" t="s">
        <v>1641</v>
      </c>
      <c r="B32" s="683" t="s">
        <v>1642</v>
      </c>
      <c r="C32" s="188">
        <v>48530</v>
      </c>
      <c r="D32" s="188">
        <v>22858</v>
      </c>
      <c r="E32" s="497">
        <v>47.10076241500103</v>
      </c>
      <c r="F32" s="669">
        <v>9791</v>
      </c>
    </row>
    <row r="33" spans="1:6" s="191" customFormat="1" ht="17.25" customHeight="1">
      <c r="A33" s="682" t="s">
        <v>1643</v>
      </c>
      <c r="B33" s="683" t="s">
        <v>1644</v>
      </c>
      <c r="C33" s="188">
        <v>23188</v>
      </c>
      <c r="D33" s="188">
        <v>5008</v>
      </c>
      <c r="E33" s="497">
        <v>21.597377954114197</v>
      </c>
      <c r="F33" s="669">
        <v>769</v>
      </c>
    </row>
    <row r="34" spans="1:6" s="191" customFormat="1" ht="19.5" customHeight="1">
      <c r="A34" s="343">
        <v>3000</v>
      </c>
      <c r="B34" s="343" t="s">
        <v>123</v>
      </c>
      <c r="C34" s="304">
        <v>190277616</v>
      </c>
      <c r="D34" s="304">
        <v>79606148</v>
      </c>
      <c r="E34" s="506">
        <v>41.83684327850734</v>
      </c>
      <c r="F34" s="304">
        <v>16804811</v>
      </c>
    </row>
    <row r="35" spans="1:6" s="191" customFormat="1" ht="18" customHeight="1">
      <c r="A35" s="667">
        <v>3100</v>
      </c>
      <c r="B35" s="668" t="s">
        <v>1645</v>
      </c>
      <c r="C35" s="188">
        <v>1846270</v>
      </c>
      <c r="D35" s="188">
        <v>1231113</v>
      </c>
      <c r="E35" s="497">
        <v>66.68109214795236</v>
      </c>
      <c r="F35" s="188">
        <v>80747</v>
      </c>
    </row>
    <row r="36" spans="1:6" s="191" customFormat="1" ht="20.25" customHeight="1">
      <c r="A36" s="667">
        <v>3300</v>
      </c>
      <c r="B36" s="668" t="s">
        <v>1646</v>
      </c>
      <c r="C36" s="188">
        <v>40198441</v>
      </c>
      <c r="D36" s="188">
        <v>16422423</v>
      </c>
      <c r="E36" s="497">
        <v>40.85338284636462</v>
      </c>
      <c r="F36" s="188">
        <v>3389159</v>
      </c>
    </row>
    <row r="37" spans="1:6" s="191" customFormat="1" ht="18.75" customHeight="1">
      <c r="A37" s="667">
        <v>3400</v>
      </c>
      <c r="B37" s="668" t="s">
        <v>1647</v>
      </c>
      <c r="C37" s="188">
        <v>47618690</v>
      </c>
      <c r="D37" s="188">
        <v>18837938</v>
      </c>
      <c r="E37" s="497">
        <v>39.55996689535139</v>
      </c>
      <c r="F37" s="188">
        <v>3814353</v>
      </c>
    </row>
    <row r="38" spans="1:6" s="191" customFormat="1" ht="21" customHeight="1">
      <c r="A38" s="667">
        <v>3500</v>
      </c>
      <c r="B38" s="668" t="s">
        <v>1648</v>
      </c>
      <c r="C38" s="188">
        <v>22623142</v>
      </c>
      <c r="D38" s="188">
        <v>10706195</v>
      </c>
      <c r="E38" s="497">
        <v>47.32408522211459</v>
      </c>
      <c r="F38" s="188">
        <v>2053576</v>
      </c>
    </row>
    <row r="39" spans="1:6" s="191" customFormat="1" ht="12.75">
      <c r="A39" s="638" t="s">
        <v>1649</v>
      </c>
      <c r="B39" s="689" t="s">
        <v>1650</v>
      </c>
      <c r="C39" s="251">
        <v>4560</v>
      </c>
      <c r="D39" s="251">
        <v>2804</v>
      </c>
      <c r="E39" s="672">
        <v>61.49122807017544</v>
      </c>
      <c r="F39" s="690">
        <v>2087</v>
      </c>
    </row>
    <row r="40" spans="1:6" s="191" customFormat="1" ht="12.75">
      <c r="A40" s="638" t="s">
        <v>1651</v>
      </c>
      <c r="B40" s="691" t="s">
        <v>1652</v>
      </c>
      <c r="C40" s="251">
        <v>1004278</v>
      </c>
      <c r="D40" s="251">
        <v>346668</v>
      </c>
      <c r="E40" s="672">
        <v>34.51912717394984</v>
      </c>
      <c r="F40" s="690">
        <v>42105</v>
      </c>
    </row>
    <row r="41" spans="1:6" s="191" customFormat="1" ht="12.75">
      <c r="A41" s="638" t="s">
        <v>1653</v>
      </c>
      <c r="B41" s="691" t="s">
        <v>1654</v>
      </c>
      <c r="C41" s="251">
        <v>1956220</v>
      </c>
      <c r="D41" s="251">
        <v>746475</v>
      </c>
      <c r="E41" s="672">
        <v>38.15905164040854</v>
      </c>
      <c r="F41" s="690">
        <v>178257</v>
      </c>
    </row>
    <row r="42" spans="1:6" s="191" customFormat="1" ht="18.75" customHeight="1">
      <c r="A42" s="667">
        <v>3600</v>
      </c>
      <c r="B42" s="668" t="s">
        <v>1655</v>
      </c>
      <c r="C42" s="188">
        <v>245264</v>
      </c>
      <c r="D42" s="188">
        <v>166348</v>
      </c>
      <c r="E42" s="497">
        <v>67.82405897318807</v>
      </c>
      <c r="F42" s="188">
        <v>36510</v>
      </c>
    </row>
    <row r="43" spans="1:6" s="191" customFormat="1" ht="18.75" customHeight="1">
      <c r="A43" s="667">
        <v>3800</v>
      </c>
      <c r="B43" s="692" t="s">
        <v>1656</v>
      </c>
      <c r="C43" s="188">
        <v>77711603</v>
      </c>
      <c r="D43" s="188">
        <v>32215599</v>
      </c>
      <c r="E43" s="497">
        <v>41.45532681908517</v>
      </c>
      <c r="F43" s="693">
        <v>7429229</v>
      </c>
    </row>
    <row r="44" spans="1:6" s="191" customFormat="1" ht="38.25">
      <c r="A44" s="694">
        <v>3860</v>
      </c>
      <c r="B44" s="686" t="s">
        <v>1657</v>
      </c>
      <c r="C44" s="315">
        <v>241467</v>
      </c>
      <c r="D44" s="315">
        <v>95153</v>
      </c>
      <c r="E44" s="672">
        <v>39.40621285724343</v>
      </c>
      <c r="F44" s="315">
        <v>16362</v>
      </c>
    </row>
    <row r="45" spans="1:6" s="191" customFormat="1" ht="21" customHeight="1">
      <c r="A45" s="341">
        <v>3900</v>
      </c>
      <c r="B45" s="695" t="s">
        <v>864</v>
      </c>
      <c r="C45" s="188">
        <v>34206</v>
      </c>
      <c r="D45" s="188">
        <v>26532</v>
      </c>
      <c r="E45" s="497">
        <v>77.56533941413787</v>
      </c>
      <c r="F45" s="669">
        <v>1237</v>
      </c>
    </row>
    <row r="46" spans="1:6" s="191" customFormat="1" ht="12.75">
      <c r="A46" s="694">
        <v>3910</v>
      </c>
      <c r="B46" s="686" t="s">
        <v>1658</v>
      </c>
      <c r="C46" s="315">
        <v>3135</v>
      </c>
      <c r="D46" s="315">
        <v>1700</v>
      </c>
      <c r="E46" s="672">
        <v>54.22647527910686</v>
      </c>
      <c r="F46" s="676">
        <v>525</v>
      </c>
    </row>
    <row r="47" spans="1:6" s="191" customFormat="1" ht="18.75" customHeight="1">
      <c r="A47" s="694"/>
      <c r="B47" s="697" t="s">
        <v>1689</v>
      </c>
      <c r="C47" s="304">
        <v>95697070</v>
      </c>
      <c r="D47" s="304">
        <v>26262701</v>
      </c>
      <c r="E47" s="506">
        <v>27.44357899358883</v>
      </c>
      <c r="F47" s="666">
        <v>6514693</v>
      </c>
    </row>
    <row r="48" spans="1:6" s="191" customFormat="1" ht="18.75" customHeight="1">
      <c r="A48" s="665" t="s">
        <v>1659</v>
      </c>
      <c r="B48" s="665" t="s">
        <v>1660</v>
      </c>
      <c r="C48" s="188">
        <v>60552259</v>
      </c>
      <c r="D48" s="188">
        <v>13927111</v>
      </c>
      <c r="E48" s="506">
        <v>23.00015099354097</v>
      </c>
      <c r="F48" s="698">
        <v>3341288</v>
      </c>
    </row>
    <row r="49" spans="1:6" s="191" customFormat="1" ht="25.5">
      <c r="A49" s="341">
        <v>4800</v>
      </c>
      <c r="B49" s="678" t="s">
        <v>1661</v>
      </c>
      <c r="C49" s="315">
        <v>100000</v>
      </c>
      <c r="D49" s="315">
        <v>65395</v>
      </c>
      <c r="E49" s="497">
        <v>65.395</v>
      </c>
      <c r="F49" s="315">
        <v>59720</v>
      </c>
    </row>
    <row r="50" spans="1:6" s="191" customFormat="1" ht="38.25">
      <c r="A50" s="694">
        <v>4860</v>
      </c>
      <c r="B50" s="686" t="s">
        <v>1662</v>
      </c>
      <c r="C50" s="188">
        <v>0</v>
      </c>
      <c r="D50" s="188">
        <v>0</v>
      </c>
      <c r="E50" s="699">
        <v>0</v>
      </c>
      <c r="F50" s="700">
        <v>0</v>
      </c>
    </row>
    <row r="51" spans="1:6" s="191" customFormat="1" ht="18.75" customHeight="1">
      <c r="A51" s="343">
        <v>6000</v>
      </c>
      <c r="B51" s="665" t="s">
        <v>1663</v>
      </c>
      <c r="C51" s="304">
        <v>1337473</v>
      </c>
      <c r="D51" s="304">
        <v>456522</v>
      </c>
      <c r="E51" s="506">
        <v>34.13317502484162</v>
      </c>
      <c r="F51" s="698">
        <v>126444</v>
      </c>
    </row>
    <row r="52" spans="1:6" s="191" customFormat="1" ht="19.5" customHeight="1">
      <c r="A52" s="343">
        <v>7000</v>
      </c>
      <c r="B52" s="665" t="s">
        <v>1664</v>
      </c>
      <c r="C52" s="304">
        <v>33807338</v>
      </c>
      <c r="D52" s="304">
        <v>11879068</v>
      </c>
      <c r="E52" s="506">
        <v>35.13754321620945</v>
      </c>
      <c r="F52" s="698">
        <v>3046961</v>
      </c>
    </row>
    <row r="53" spans="1:6" s="191" customFormat="1" ht="12.75">
      <c r="A53" s="667">
        <v>7800</v>
      </c>
      <c r="B53" s="496" t="s">
        <v>1665</v>
      </c>
      <c r="C53" s="188">
        <v>0</v>
      </c>
      <c r="D53" s="188">
        <v>0</v>
      </c>
      <c r="E53" s="497">
        <v>0</v>
      </c>
      <c r="F53" s="669">
        <v>0</v>
      </c>
    </row>
    <row r="54" spans="1:6" s="191" customFormat="1" ht="25.5">
      <c r="A54" s="694">
        <v>7860</v>
      </c>
      <c r="B54" s="686" t="s">
        <v>1666</v>
      </c>
      <c r="C54" s="315">
        <v>0</v>
      </c>
      <c r="D54" s="315">
        <v>0</v>
      </c>
      <c r="E54" s="672">
        <v>0</v>
      </c>
      <c r="F54" s="676">
        <v>0</v>
      </c>
    </row>
    <row r="55" spans="1:6" s="191" customFormat="1" ht="21" customHeight="1">
      <c r="A55" s="342" t="s">
        <v>1667</v>
      </c>
      <c r="B55" s="504" t="s">
        <v>1690</v>
      </c>
      <c r="C55" s="304">
        <v>-295578</v>
      </c>
      <c r="D55" s="304">
        <v>810264</v>
      </c>
      <c r="E55" s="506">
        <v>-274.12865639526626</v>
      </c>
      <c r="F55" s="666">
        <v>-278272</v>
      </c>
    </row>
    <row r="56" spans="1:6" s="191" customFormat="1" ht="18" customHeight="1">
      <c r="A56" s="667">
        <v>8100</v>
      </c>
      <c r="B56" s="496" t="s">
        <v>1668</v>
      </c>
      <c r="C56" s="188">
        <v>146550</v>
      </c>
      <c r="D56" s="188">
        <v>1210120</v>
      </c>
      <c r="E56" s="497">
        <v>825.7386557488912</v>
      </c>
      <c r="F56" s="669">
        <v>80100</v>
      </c>
    </row>
    <row r="57" spans="1:6" s="191" customFormat="1" ht="12.75">
      <c r="A57" s="701">
        <v>8111</v>
      </c>
      <c r="B57" s="702" t="s">
        <v>1669</v>
      </c>
      <c r="C57" s="188">
        <v>0</v>
      </c>
      <c r="D57" s="188">
        <v>0</v>
      </c>
      <c r="E57" s="672">
        <v>0</v>
      </c>
      <c r="F57" s="676">
        <v>0</v>
      </c>
    </row>
    <row r="58" spans="1:6" s="191" customFormat="1" ht="12.75">
      <c r="A58" s="701">
        <v>8112</v>
      </c>
      <c r="B58" s="702" t="s">
        <v>1670</v>
      </c>
      <c r="C58" s="188">
        <v>0</v>
      </c>
      <c r="D58" s="188">
        <v>1124135</v>
      </c>
      <c r="E58" s="672">
        <v>0</v>
      </c>
      <c r="F58" s="676">
        <v>0</v>
      </c>
    </row>
    <row r="59" spans="1:6" s="191" customFormat="1" ht="18.75" customHeight="1">
      <c r="A59" s="667">
        <v>8200</v>
      </c>
      <c r="B59" s="496" t="s">
        <v>1671</v>
      </c>
      <c r="C59" s="188">
        <v>442128</v>
      </c>
      <c r="D59" s="188">
        <v>399856</v>
      </c>
      <c r="E59" s="497">
        <v>90.43896790069844</v>
      </c>
      <c r="F59" s="669">
        <v>358372</v>
      </c>
    </row>
    <row r="60" spans="1:6" s="191" customFormat="1" ht="12.75">
      <c r="A60" s="380">
        <v>8211</v>
      </c>
      <c r="B60" s="702" t="s">
        <v>1672</v>
      </c>
      <c r="C60" s="188">
        <v>0</v>
      </c>
      <c r="D60" s="188">
        <v>0</v>
      </c>
      <c r="E60" s="672">
        <v>0</v>
      </c>
      <c r="F60" s="676">
        <v>0</v>
      </c>
    </row>
    <row r="61" spans="1:6" s="191" customFormat="1" ht="12.75">
      <c r="A61" s="701">
        <v>8212</v>
      </c>
      <c r="B61" s="702" t="s">
        <v>1673</v>
      </c>
      <c r="C61" s="188">
        <v>208920</v>
      </c>
      <c r="D61" s="188">
        <v>346000</v>
      </c>
      <c r="E61" s="672">
        <v>165.6136320122535</v>
      </c>
      <c r="F61" s="676">
        <v>340000</v>
      </c>
    </row>
    <row r="62" spans="1:6" s="589" customFormat="1" ht="15" customHeight="1">
      <c r="A62" s="342" t="s">
        <v>1674</v>
      </c>
      <c r="B62" s="215" t="s">
        <v>1675</v>
      </c>
      <c r="C62" s="304">
        <v>816927769</v>
      </c>
      <c r="D62" s="304">
        <v>318033344</v>
      </c>
      <c r="E62" s="506">
        <v>38.93041172897135</v>
      </c>
      <c r="F62" s="666">
        <v>67930843</v>
      </c>
    </row>
    <row r="63" spans="1:6" s="191" customFormat="1" ht="15.75" customHeight="1">
      <c r="A63" s="703" t="s">
        <v>1676</v>
      </c>
      <c r="B63" s="215" t="s">
        <v>1677</v>
      </c>
      <c r="C63" s="238">
        <v>-49775513</v>
      </c>
      <c r="D63" s="238">
        <v>27000304</v>
      </c>
      <c r="E63" s="506">
        <v>-54.244150130607395</v>
      </c>
      <c r="F63" s="704">
        <v>4248214</v>
      </c>
    </row>
    <row r="64" spans="1:6" s="191" customFormat="1" ht="18" customHeight="1">
      <c r="A64" s="342" t="s">
        <v>1678</v>
      </c>
      <c r="B64" s="495" t="s">
        <v>1679</v>
      </c>
      <c r="C64" s="304">
        <v>49775513</v>
      </c>
      <c r="D64" s="304">
        <v>-27000304</v>
      </c>
      <c r="E64" s="506">
        <v>-54.244150130607395</v>
      </c>
      <c r="F64" s="666">
        <v>-4248214</v>
      </c>
    </row>
    <row r="65" spans="1:6" s="191" customFormat="1" ht="16.5" customHeight="1">
      <c r="A65" s="342" t="s">
        <v>1680</v>
      </c>
      <c r="B65" s="495" t="s">
        <v>1691</v>
      </c>
      <c r="C65" s="304">
        <v>50288338</v>
      </c>
      <c r="D65" s="304">
        <v>-26848558</v>
      </c>
      <c r="E65" s="506">
        <v>-53.3892331060931</v>
      </c>
      <c r="F65" s="666">
        <v>-4266505</v>
      </c>
    </row>
    <row r="66" spans="1:6" s="191" customFormat="1" ht="18" customHeight="1">
      <c r="A66" s="342"/>
      <c r="B66" s="495" t="s">
        <v>1692</v>
      </c>
      <c r="C66" s="304">
        <v>14074634</v>
      </c>
      <c r="D66" s="304">
        <v>6228166</v>
      </c>
      <c r="E66" s="506">
        <v>44.250997930034984</v>
      </c>
      <c r="F66" s="666">
        <v>1795341</v>
      </c>
    </row>
    <row r="67" spans="1:6" s="191" customFormat="1" ht="12.75">
      <c r="A67" s="705" t="s">
        <v>1424</v>
      </c>
      <c r="B67" s="678" t="s">
        <v>1681</v>
      </c>
      <c r="C67" s="580">
        <v>168068</v>
      </c>
      <c r="D67" s="580">
        <v>-21996</v>
      </c>
      <c r="E67" s="497">
        <v>-13.087559797224932</v>
      </c>
      <c r="F67" s="669">
        <v>-1348923</v>
      </c>
    </row>
    <row r="68" spans="1:6" s="191" customFormat="1" ht="19.5" customHeight="1">
      <c r="A68" s="705" t="s">
        <v>1424</v>
      </c>
      <c r="B68" s="678" t="s">
        <v>1682</v>
      </c>
      <c r="C68" s="580">
        <v>13906566</v>
      </c>
      <c r="D68" s="580">
        <v>6250162</v>
      </c>
      <c r="E68" s="497">
        <v>44.9439638800837</v>
      </c>
      <c r="F68" s="669">
        <v>3144264</v>
      </c>
    </row>
    <row r="69" spans="1:6" s="191" customFormat="1" ht="15" customHeight="1">
      <c r="A69" s="342" t="s">
        <v>1424</v>
      </c>
      <c r="B69" s="495" t="s">
        <v>1693</v>
      </c>
      <c r="C69" s="304">
        <v>24371435</v>
      </c>
      <c r="D69" s="304">
        <v>-32305661</v>
      </c>
      <c r="E69" s="506">
        <v>-132.55543220988014</v>
      </c>
      <c r="F69" s="666">
        <v>-5957588</v>
      </c>
    </row>
    <row r="70" spans="1:6" s="191" customFormat="1" ht="17.25" customHeight="1">
      <c r="A70" s="346" t="s">
        <v>1424</v>
      </c>
      <c r="B70" s="496" t="s">
        <v>1683</v>
      </c>
      <c r="C70" s="188">
        <v>30562593</v>
      </c>
      <c r="D70" s="188">
        <v>31699159</v>
      </c>
      <c r="E70" s="497">
        <v>103.71881404172743</v>
      </c>
      <c r="F70" s="669">
        <v>-311</v>
      </c>
    </row>
    <row r="71" spans="1:6" s="191" customFormat="1" ht="15" customHeight="1">
      <c r="A71" s="346" t="s">
        <v>1424</v>
      </c>
      <c r="B71" s="496" t="s">
        <v>1684</v>
      </c>
      <c r="C71" s="188">
        <v>6191158</v>
      </c>
      <c r="D71" s="188">
        <v>64004820</v>
      </c>
      <c r="E71" s="497">
        <v>1033.8101531248274</v>
      </c>
      <c r="F71" s="669">
        <v>5957277</v>
      </c>
    </row>
    <row r="72" spans="1:6" s="191" customFormat="1" ht="15" customHeight="1">
      <c r="A72" s="346" t="s">
        <v>1424</v>
      </c>
      <c r="B72" s="495" t="s">
        <v>1685</v>
      </c>
      <c r="C72" s="304">
        <v>11481743</v>
      </c>
      <c r="D72" s="304">
        <v>-668456</v>
      </c>
      <c r="E72" s="506">
        <v>-5.821903521094315</v>
      </c>
      <c r="F72" s="706">
        <v>-85766</v>
      </c>
    </row>
    <row r="73" spans="1:6" s="191" customFormat="1" ht="18" customHeight="1">
      <c r="A73" s="346" t="s">
        <v>1424</v>
      </c>
      <c r="B73" s="495" t="s">
        <v>1686</v>
      </c>
      <c r="C73" s="304">
        <v>360526</v>
      </c>
      <c r="D73" s="304">
        <v>-102607</v>
      </c>
      <c r="E73" s="506">
        <v>-28.46036069520645</v>
      </c>
      <c r="F73" s="706">
        <v>-18492</v>
      </c>
    </row>
    <row r="74" spans="1:6" s="191" customFormat="1" ht="18" customHeight="1">
      <c r="A74" s="342" t="s">
        <v>1687</v>
      </c>
      <c r="B74" s="495" t="s">
        <v>1694</v>
      </c>
      <c r="C74" s="304">
        <v>-512825</v>
      </c>
      <c r="D74" s="304">
        <v>-151746</v>
      </c>
      <c r="E74" s="506">
        <v>29.590211085653</v>
      </c>
      <c r="F74" s="706">
        <v>18291</v>
      </c>
    </row>
    <row r="75" spans="1:6" s="191" customFormat="1" ht="12.75">
      <c r="A75" s="416"/>
      <c r="B75" s="416"/>
      <c r="C75" s="417"/>
      <c r="D75" s="417"/>
      <c r="E75" s="648"/>
      <c r="F75" s="354"/>
    </row>
    <row r="76" spans="1:6" s="191" customFormat="1" ht="12.75">
      <c r="A76" s="677"/>
      <c r="B76" s="707"/>
      <c r="C76" s="696"/>
      <c r="D76" s="355"/>
      <c r="E76" s="708"/>
      <c r="F76" s="696"/>
    </row>
    <row r="77" spans="1:6" s="191" customFormat="1" ht="15.75">
      <c r="A77" s="600"/>
      <c r="B77" s="605"/>
      <c r="C77" s="190"/>
      <c r="D77" s="432"/>
      <c r="E77" s="709"/>
      <c r="F77" s="656"/>
    </row>
    <row r="78" spans="1:6" s="191" customFormat="1" ht="15.75">
      <c r="A78" s="198" t="s">
        <v>436</v>
      </c>
      <c r="B78" s="605"/>
      <c r="D78" s="336"/>
      <c r="E78" s="710"/>
      <c r="F78" s="432" t="s">
        <v>437</v>
      </c>
    </row>
    <row r="79" spans="1:6" s="191" customFormat="1" ht="12.75">
      <c r="A79" s="677"/>
      <c r="B79" s="535"/>
      <c r="D79" s="338"/>
      <c r="E79" s="710"/>
      <c r="F79" s="338"/>
    </row>
    <row r="80" spans="1:6" s="191" customFormat="1" ht="12.75">
      <c r="A80" s="600"/>
      <c r="B80" s="535"/>
      <c r="D80" s="338"/>
      <c r="E80" s="651"/>
      <c r="F80" s="38"/>
    </row>
    <row r="81" spans="1:6" s="191" customFormat="1" ht="12.75">
      <c r="A81" s="600"/>
      <c r="B81" s="535"/>
      <c r="D81" s="338"/>
      <c r="E81" s="651"/>
      <c r="F81" s="38"/>
    </row>
    <row r="82" spans="1:6" s="191" customFormat="1" ht="12.75">
      <c r="A82" s="554" t="s">
        <v>1418</v>
      </c>
      <c r="B82" s="554"/>
      <c r="D82" s="338"/>
      <c r="E82" s="651"/>
      <c r="F82" s="38"/>
    </row>
    <row r="83" spans="1:6" s="191" customFormat="1" ht="12.75">
      <c r="A83" s="613" t="s">
        <v>439</v>
      </c>
      <c r="B83" s="554"/>
      <c r="D83" s="338"/>
      <c r="E83" s="651"/>
      <c r="F83" s="38"/>
    </row>
    <row r="84" spans="1:6" s="191" customFormat="1" ht="12.75">
      <c r="A84" s="600"/>
      <c r="B84" s="601"/>
      <c r="C84" s="600"/>
      <c r="D84" s="711"/>
      <c r="E84" s="662"/>
      <c r="F84" s="602"/>
    </row>
    <row r="85" spans="1:6" s="191" customFormat="1" ht="12.75">
      <c r="A85" s="600"/>
      <c r="B85" s="601"/>
      <c r="C85" s="600"/>
      <c r="D85" s="711"/>
      <c r="E85" s="662"/>
      <c r="F85" s="602"/>
    </row>
    <row r="86" spans="1:6" s="191" customFormat="1" ht="12.75">
      <c r="A86" s="600"/>
      <c r="B86" s="601"/>
      <c r="C86" s="600"/>
      <c r="D86" s="711"/>
      <c r="E86" s="662"/>
      <c r="F86" s="602"/>
    </row>
    <row r="87" spans="1:6" s="191" customFormat="1" ht="12.75">
      <c r="A87" s="600"/>
      <c r="B87" s="601"/>
      <c r="C87" s="600"/>
      <c r="D87" s="711"/>
      <c r="E87" s="662"/>
      <c r="F87" s="602"/>
    </row>
    <row r="88" spans="1:6" s="191" customFormat="1" ht="12.75">
      <c r="A88" s="600"/>
      <c r="B88" s="601"/>
      <c r="C88" s="600"/>
      <c r="D88" s="711"/>
      <c r="E88" s="662"/>
      <c r="F88" s="602"/>
    </row>
    <row r="89" spans="1:6" s="191" customFormat="1" ht="12.75">
      <c r="A89" s="600"/>
      <c r="B89" s="601"/>
      <c r="C89" s="600"/>
      <c r="D89" s="711"/>
      <c r="E89" s="662"/>
      <c r="F89" s="602"/>
    </row>
    <row r="90" spans="1:6" s="191" customFormat="1" ht="12.75">
      <c r="A90" s="600"/>
      <c r="B90" s="601"/>
      <c r="C90" s="600"/>
      <c r="D90" s="711"/>
      <c r="E90" s="662"/>
      <c r="F90" s="602"/>
    </row>
    <row r="91" spans="1:6" s="191" customFormat="1" ht="12.75">
      <c r="A91" s="600"/>
      <c r="B91" s="647"/>
      <c r="C91" s="600"/>
      <c r="D91" s="711"/>
      <c r="E91" s="662"/>
      <c r="F91" s="602"/>
    </row>
    <row r="92" spans="1:6" s="191" customFormat="1" ht="12.75">
      <c r="A92" s="600"/>
      <c r="B92" s="601"/>
      <c r="C92" s="600"/>
      <c r="D92" s="711"/>
      <c r="E92" s="662"/>
      <c r="F92" s="602"/>
    </row>
    <row r="93" spans="1:6" s="191" customFormat="1" ht="12.75">
      <c r="A93" s="600"/>
      <c r="B93" s="601"/>
      <c r="C93" s="600"/>
      <c r="D93" s="711"/>
      <c r="E93" s="662"/>
      <c r="F93" s="602"/>
    </row>
    <row r="94" spans="1:6" s="191" customFormat="1" ht="12.75">
      <c r="A94" s="600"/>
      <c r="B94" s="601"/>
      <c r="C94" s="600"/>
      <c r="D94" s="711"/>
      <c r="E94" s="662"/>
      <c r="F94" s="602"/>
    </row>
    <row r="95" spans="1:6" s="191" customFormat="1" ht="12.75">
      <c r="A95" s="600"/>
      <c r="B95" s="601"/>
      <c r="C95" s="600"/>
      <c r="D95" s="711"/>
      <c r="E95" s="662"/>
      <c r="F95" s="602"/>
    </row>
    <row r="96" spans="1:6" s="191" customFormat="1" ht="12.75">
      <c r="A96" s="600"/>
      <c r="B96" s="601"/>
      <c r="C96" s="600"/>
      <c r="D96" s="711"/>
      <c r="E96" s="662"/>
      <c r="F96" s="602"/>
    </row>
    <row r="97" spans="1:6" s="191" customFormat="1" ht="12.75">
      <c r="A97" s="600"/>
      <c r="B97" s="601"/>
      <c r="C97" s="600"/>
      <c r="D97" s="711"/>
      <c r="E97" s="662"/>
      <c r="F97" s="602"/>
    </row>
    <row r="98" spans="1:6" s="191" customFormat="1" ht="12.75">
      <c r="A98" s="600"/>
      <c r="B98" s="647"/>
      <c r="C98" s="600"/>
      <c r="D98" s="711"/>
      <c r="E98" s="662"/>
      <c r="F98" s="602"/>
    </row>
    <row r="99" spans="1:6" s="191" customFormat="1" ht="12.75">
      <c r="A99" s="600"/>
      <c r="B99" s="601"/>
      <c r="C99" s="600"/>
      <c r="D99" s="711"/>
      <c r="E99" s="662"/>
      <c r="F99" s="602"/>
    </row>
    <row r="100" spans="1:6" s="191" customFormat="1" ht="12.75">
      <c r="A100" s="600"/>
      <c r="B100" s="601"/>
      <c r="C100" s="600"/>
      <c r="D100" s="711"/>
      <c r="E100" s="662"/>
      <c r="F100" s="602"/>
    </row>
    <row r="101" spans="1:6" s="191" customFormat="1" ht="12.75">
      <c r="A101" s="600"/>
      <c r="B101" s="601"/>
      <c r="C101" s="600"/>
      <c r="D101" s="711"/>
      <c r="E101" s="662"/>
      <c r="F101" s="602"/>
    </row>
    <row r="102" spans="1:6" s="191" customFormat="1" ht="12.75">
      <c r="A102" s="600"/>
      <c r="B102" s="647"/>
      <c r="C102" s="600"/>
      <c r="D102" s="711"/>
      <c r="E102" s="662"/>
      <c r="F102" s="602"/>
    </row>
    <row r="103" spans="1:6" s="191" customFormat="1" ht="12.75">
      <c r="A103" s="600"/>
      <c r="B103" s="601"/>
      <c r="C103" s="600"/>
      <c r="D103" s="711"/>
      <c r="E103" s="662"/>
      <c r="F103" s="602"/>
    </row>
    <row r="104" spans="1:6" s="191" customFormat="1" ht="12.75">
      <c r="A104" s="600"/>
      <c r="B104" s="601"/>
      <c r="C104" s="600"/>
      <c r="D104" s="711"/>
      <c r="E104" s="662"/>
      <c r="F104" s="602"/>
    </row>
    <row r="105" spans="1:6" s="191" customFormat="1" ht="12.75">
      <c r="A105" s="600"/>
      <c r="B105" s="601"/>
      <c r="C105" s="600"/>
      <c r="D105" s="711"/>
      <c r="E105" s="662"/>
      <c r="F105" s="602"/>
    </row>
    <row r="106" spans="1:6" s="191" customFormat="1" ht="12.75">
      <c r="A106" s="600"/>
      <c r="B106" s="601"/>
      <c r="C106" s="600"/>
      <c r="D106" s="711"/>
      <c r="E106" s="662"/>
      <c r="F106" s="602"/>
    </row>
    <row r="107" spans="1:6" s="191" customFormat="1" ht="12.75">
      <c r="A107" s="600"/>
      <c r="B107" s="601"/>
      <c r="C107" s="600"/>
      <c r="D107" s="711"/>
      <c r="E107" s="662"/>
      <c r="F107" s="602"/>
    </row>
    <row r="108" spans="1:6" s="191" customFormat="1" ht="12.75">
      <c r="A108" s="600"/>
      <c r="B108" s="601"/>
      <c r="C108" s="600"/>
      <c r="D108" s="711"/>
      <c r="E108" s="662"/>
      <c r="F108" s="602"/>
    </row>
    <row r="109" spans="1:6" s="191" customFormat="1" ht="12.75">
      <c r="A109" s="600"/>
      <c r="B109" s="647"/>
      <c r="C109" s="600"/>
      <c r="D109" s="711"/>
      <c r="E109" s="662"/>
      <c r="F109" s="602"/>
    </row>
    <row r="110" spans="1:6" s="191" customFormat="1" ht="12.75">
      <c r="A110" s="600"/>
      <c r="B110" s="601"/>
      <c r="C110" s="600"/>
      <c r="D110" s="711"/>
      <c r="E110" s="662"/>
      <c r="F110" s="602"/>
    </row>
    <row r="111" spans="1:6" s="191" customFormat="1" ht="12.75">
      <c r="A111" s="600"/>
      <c r="B111" s="601"/>
      <c r="C111" s="600"/>
      <c r="D111" s="711"/>
      <c r="E111" s="662"/>
      <c r="F111" s="602"/>
    </row>
    <row r="112" spans="1:6" s="191" customFormat="1" ht="12.75">
      <c r="A112" s="600"/>
      <c r="B112" s="601"/>
      <c r="C112" s="600"/>
      <c r="D112" s="711"/>
      <c r="E112" s="662"/>
      <c r="F112" s="602"/>
    </row>
    <row r="113" spans="1:6" s="191" customFormat="1" ht="12.75">
      <c r="A113" s="600"/>
      <c r="B113" s="601"/>
      <c r="C113" s="600"/>
      <c r="D113" s="711"/>
      <c r="E113" s="662"/>
      <c r="F113" s="602"/>
    </row>
    <row r="114" spans="1:6" s="191" customFormat="1" ht="12.75">
      <c r="A114" s="600"/>
      <c r="B114" s="601"/>
      <c r="C114" s="600"/>
      <c r="D114" s="711"/>
      <c r="E114" s="662"/>
      <c r="F114" s="602"/>
    </row>
    <row r="115" spans="1:6" s="191" customFormat="1" ht="12.75">
      <c r="A115" s="600"/>
      <c r="B115" s="601"/>
      <c r="C115" s="600"/>
      <c r="D115" s="711"/>
      <c r="E115" s="662"/>
      <c r="F115" s="602"/>
    </row>
    <row r="116" spans="1:6" s="191" customFormat="1" ht="12.75">
      <c r="A116" s="600"/>
      <c r="B116" s="647"/>
      <c r="C116" s="600"/>
      <c r="D116" s="711"/>
      <c r="E116" s="662"/>
      <c r="F116" s="602"/>
    </row>
    <row r="117" spans="1:6" s="191" customFormat="1" ht="12.75">
      <c r="A117" s="600"/>
      <c r="B117" s="601"/>
      <c r="C117" s="600"/>
      <c r="D117" s="711"/>
      <c r="E117" s="662"/>
      <c r="F117" s="602"/>
    </row>
    <row r="118" spans="1:6" s="191" customFormat="1" ht="12.75">
      <c r="A118" s="600"/>
      <c r="B118" s="647"/>
      <c r="C118" s="600"/>
      <c r="D118" s="711"/>
      <c r="E118" s="662"/>
      <c r="F118" s="602"/>
    </row>
    <row r="119" spans="1:6" s="191" customFormat="1" ht="12.75">
      <c r="A119" s="600"/>
      <c r="B119" s="601"/>
      <c r="C119" s="600"/>
      <c r="D119" s="711"/>
      <c r="E119" s="662"/>
      <c r="F119" s="602"/>
    </row>
    <row r="120" spans="1:6" s="191" customFormat="1" ht="12.75">
      <c r="A120" s="600"/>
      <c r="B120" s="647"/>
      <c r="C120" s="600"/>
      <c r="D120" s="711"/>
      <c r="E120" s="662"/>
      <c r="F120" s="602"/>
    </row>
    <row r="121" spans="1:6" s="191" customFormat="1" ht="12.75">
      <c r="A121" s="600"/>
      <c r="B121" s="601"/>
      <c r="C121" s="600"/>
      <c r="D121" s="711"/>
      <c r="E121" s="662"/>
      <c r="F121" s="602"/>
    </row>
    <row r="122" spans="1:6" s="191" customFormat="1" ht="12.75">
      <c r="A122" s="600"/>
      <c r="B122" s="647"/>
      <c r="C122" s="600"/>
      <c r="D122" s="711"/>
      <c r="E122" s="662"/>
      <c r="F122" s="602"/>
    </row>
    <row r="123" spans="1:6" s="191" customFormat="1" ht="12.75">
      <c r="A123" s="600"/>
      <c r="B123" s="601"/>
      <c r="C123" s="600"/>
      <c r="D123" s="711"/>
      <c r="E123" s="662"/>
      <c r="F123" s="602"/>
    </row>
    <row r="124" spans="1:6" s="191" customFormat="1" ht="12.75">
      <c r="A124" s="600"/>
      <c r="B124" s="647"/>
      <c r="C124" s="600"/>
      <c r="D124" s="711"/>
      <c r="E124" s="662"/>
      <c r="F124" s="602"/>
    </row>
    <row r="125" spans="1:6" s="191" customFormat="1" ht="12.75">
      <c r="A125" s="600"/>
      <c r="B125" s="601"/>
      <c r="C125" s="600"/>
      <c r="D125" s="711"/>
      <c r="E125" s="662"/>
      <c r="F125" s="602"/>
    </row>
    <row r="126" spans="1:6" s="191" customFormat="1" ht="12.75">
      <c r="A126" s="600"/>
      <c r="B126" s="647"/>
      <c r="C126" s="600"/>
      <c r="D126" s="711"/>
      <c r="E126" s="662"/>
      <c r="F126" s="602"/>
    </row>
    <row r="127" spans="1:6" s="191" customFormat="1" ht="12.75">
      <c r="A127" s="600"/>
      <c r="B127" s="601"/>
      <c r="C127" s="600"/>
      <c r="D127" s="711"/>
      <c r="E127" s="662"/>
      <c r="F127" s="602"/>
    </row>
    <row r="128" spans="1:6" s="191" customFormat="1" ht="12.75">
      <c r="A128" s="600"/>
      <c r="B128" s="647"/>
      <c r="C128" s="600"/>
      <c r="D128" s="711"/>
      <c r="E128" s="662"/>
      <c r="F128" s="602"/>
    </row>
    <row r="129" spans="1:6" s="191" customFormat="1" ht="12.75">
      <c r="A129" s="600"/>
      <c r="B129" s="601"/>
      <c r="C129" s="600"/>
      <c r="D129" s="711"/>
      <c r="E129" s="662"/>
      <c r="F129" s="602"/>
    </row>
    <row r="130" spans="1:6" s="191" customFormat="1" ht="12.75">
      <c r="A130" s="600"/>
      <c r="B130" s="601"/>
      <c r="C130" s="600"/>
      <c r="D130" s="711"/>
      <c r="E130" s="662"/>
      <c r="F130" s="602"/>
    </row>
    <row r="131" spans="1:6" s="191" customFormat="1" ht="12.75">
      <c r="A131" s="600"/>
      <c r="B131" s="601"/>
      <c r="C131" s="600"/>
      <c r="D131" s="711"/>
      <c r="E131" s="662"/>
      <c r="F131" s="602"/>
    </row>
    <row r="132" spans="1:6" s="191" customFormat="1" ht="12.75">
      <c r="A132" s="600"/>
      <c r="B132" s="601"/>
      <c r="C132" s="600"/>
      <c r="D132" s="711"/>
      <c r="E132" s="662"/>
      <c r="F132" s="602"/>
    </row>
    <row r="133" spans="1:6" s="191" customFormat="1" ht="12.75">
      <c r="A133" s="600"/>
      <c r="B133" s="601"/>
      <c r="C133" s="600"/>
      <c r="D133" s="711"/>
      <c r="E133" s="662"/>
      <c r="F133" s="602"/>
    </row>
    <row r="134" spans="1:6" s="191" customFormat="1" ht="12.75">
      <c r="A134" s="600"/>
      <c r="B134" s="647"/>
      <c r="C134" s="600"/>
      <c r="D134" s="711"/>
      <c r="E134" s="662"/>
      <c r="F134" s="602"/>
    </row>
    <row r="135" spans="1:6" s="191" customFormat="1" ht="12.75">
      <c r="A135" s="600"/>
      <c r="B135" s="601"/>
      <c r="C135" s="600"/>
      <c r="D135" s="711"/>
      <c r="E135" s="662"/>
      <c r="F135" s="602"/>
    </row>
    <row r="136" spans="1:6" s="191" customFormat="1" ht="12.75">
      <c r="A136" s="600"/>
      <c r="B136" s="601"/>
      <c r="C136" s="600"/>
      <c r="D136" s="711"/>
      <c r="E136" s="662"/>
      <c r="F136" s="602"/>
    </row>
    <row r="137" spans="1:6" s="191" customFormat="1" ht="12.75">
      <c r="A137" s="600"/>
      <c r="B137" s="601"/>
      <c r="C137" s="600"/>
      <c r="D137" s="711"/>
      <c r="E137" s="662"/>
      <c r="F137" s="602"/>
    </row>
    <row r="138" spans="1:6" s="191" customFormat="1" ht="12.75">
      <c r="A138" s="600"/>
      <c r="B138" s="601"/>
      <c r="C138" s="600"/>
      <c r="D138" s="711"/>
      <c r="E138" s="662"/>
      <c r="F138" s="602"/>
    </row>
    <row r="139" spans="1:6" s="191" customFormat="1" ht="12.75">
      <c r="A139" s="600"/>
      <c r="B139" s="601"/>
      <c r="C139" s="600"/>
      <c r="D139" s="711"/>
      <c r="E139" s="662"/>
      <c r="F139" s="602"/>
    </row>
    <row r="140" spans="1:6" s="191" customFormat="1" ht="12.75">
      <c r="A140" s="600"/>
      <c r="B140" s="601"/>
      <c r="C140" s="600"/>
      <c r="D140" s="711"/>
      <c r="E140" s="662"/>
      <c r="F140" s="602"/>
    </row>
    <row r="141" spans="1:6" s="191" customFormat="1" ht="12.75">
      <c r="A141" s="600"/>
      <c r="B141" s="601"/>
      <c r="C141" s="600"/>
      <c r="D141" s="711"/>
      <c r="E141" s="662"/>
      <c r="F141" s="602"/>
    </row>
    <row r="142" spans="1:6" s="191" customFormat="1" ht="12.75">
      <c r="A142" s="600"/>
      <c r="B142" s="601"/>
      <c r="C142" s="600"/>
      <c r="D142" s="711"/>
      <c r="E142" s="662"/>
      <c r="F142" s="602"/>
    </row>
    <row r="143" spans="1:6" s="191" customFormat="1" ht="12.75">
      <c r="A143" s="600"/>
      <c r="B143" s="601"/>
      <c r="C143" s="600"/>
      <c r="D143" s="711"/>
      <c r="E143" s="662"/>
      <c r="F143" s="602"/>
    </row>
    <row r="144" spans="1:6" s="191" customFormat="1" ht="12.75">
      <c r="A144" s="600"/>
      <c r="B144" s="601"/>
      <c r="C144" s="600"/>
      <c r="D144" s="711"/>
      <c r="E144" s="662"/>
      <c r="F144" s="602"/>
    </row>
    <row r="145" spans="1:6" s="191" customFormat="1" ht="12.75">
      <c r="A145" s="600"/>
      <c r="B145" s="601"/>
      <c r="C145" s="600"/>
      <c r="D145" s="711"/>
      <c r="E145" s="662"/>
      <c r="F145" s="602"/>
    </row>
    <row r="146" spans="1:6" s="191" customFormat="1" ht="12.75">
      <c r="A146" s="600"/>
      <c r="B146" s="601"/>
      <c r="C146" s="600"/>
      <c r="D146" s="711"/>
      <c r="E146" s="662"/>
      <c r="F146" s="602"/>
    </row>
    <row r="147" spans="1:6" s="191" customFormat="1" ht="12.75">
      <c r="A147" s="600"/>
      <c r="B147" s="601"/>
      <c r="C147" s="600"/>
      <c r="D147" s="711"/>
      <c r="E147" s="662"/>
      <c r="F147" s="602"/>
    </row>
    <row r="148" spans="1:6" s="191" customFormat="1" ht="12.75">
      <c r="A148" s="600"/>
      <c r="B148" s="601"/>
      <c r="C148" s="600"/>
      <c r="D148" s="711"/>
      <c r="E148" s="662"/>
      <c r="F148" s="602"/>
    </row>
    <row r="149" spans="1:6" s="191" customFormat="1" ht="12.75">
      <c r="A149" s="600"/>
      <c r="B149" s="601"/>
      <c r="C149" s="600"/>
      <c r="D149" s="711"/>
      <c r="E149" s="662"/>
      <c r="F149" s="602"/>
    </row>
    <row r="150" spans="1:6" s="191" customFormat="1" ht="12.75">
      <c r="A150" s="600"/>
      <c r="B150" s="601"/>
      <c r="C150" s="600"/>
      <c r="D150" s="711"/>
      <c r="E150" s="662"/>
      <c r="F150" s="602"/>
    </row>
    <row r="151" spans="1:6" s="191" customFormat="1" ht="12.75">
      <c r="A151" s="600"/>
      <c r="B151" s="601"/>
      <c r="C151" s="600"/>
      <c r="D151" s="711"/>
      <c r="E151" s="662"/>
      <c r="F151" s="602"/>
    </row>
    <row r="152" spans="1:6" s="191" customFormat="1" ht="12.75">
      <c r="A152" s="600"/>
      <c r="B152" s="601"/>
      <c r="C152" s="600"/>
      <c r="D152" s="711"/>
      <c r="E152" s="662"/>
      <c r="F152" s="602"/>
    </row>
    <row r="153" spans="1:6" s="191" customFormat="1" ht="12.75">
      <c r="A153" s="600"/>
      <c r="B153" s="601"/>
      <c r="C153" s="600"/>
      <c r="D153" s="711"/>
      <c r="E153" s="662"/>
      <c r="F153" s="602"/>
    </row>
    <row r="154" spans="1:6" s="191" customFormat="1" ht="12.75">
      <c r="A154" s="600"/>
      <c r="B154" s="601"/>
      <c r="C154" s="600"/>
      <c r="D154" s="711"/>
      <c r="E154" s="662"/>
      <c r="F154" s="602"/>
    </row>
    <row r="155" spans="1:6" s="191" customFormat="1" ht="12.75">
      <c r="A155" s="600"/>
      <c r="B155" s="601"/>
      <c r="C155" s="600"/>
      <c r="D155" s="711"/>
      <c r="E155" s="662"/>
      <c r="F155" s="602"/>
    </row>
    <row r="156" spans="1:6" s="191" customFormat="1" ht="12.75">
      <c r="A156" s="600"/>
      <c r="B156" s="601"/>
      <c r="C156" s="600"/>
      <c r="D156" s="711"/>
      <c r="E156" s="662"/>
      <c r="F156" s="602"/>
    </row>
    <row r="157" spans="1:6" s="191" customFormat="1" ht="12.75">
      <c r="A157" s="600"/>
      <c r="B157" s="601"/>
      <c r="C157" s="600"/>
      <c r="D157" s="711"/>
      <c r="E157" s="662"/>
      <c r="F157" s="602"/>
    </row>
    <row r="158" spans="1:6" s="191" customFormat="1" ht="12.75">
      <c r="A158" s="600"/>
      <c r="B158" s="601"/>
      <c r="C158" s="600"/>
      <c r="D158" s="711"/>
      <c r="E158" s="662"/>
      <c r="F158" s="602"/>
    </row>
    <row r="159" spans="1:6" s="191" customFormat="1" ht="12.75">
      <c r="A159" s="600"/>
      <c r="B159" s="601"/>
      <c r="C159" s="600"/>
      <c r="D159" s="711"/>
      <c r="E159" s="662"/>
      <c r="F159" s="602"/>
    </row>
  </sheetData>
  <mergeCells count="2">
    <mergeCell ref="A75:B75"/>
    <mergeCell ref="C75:D75"/>
  </mergeCells>
  <printOptions horizontalCentered="1"/>
  <pageMargins left="0.9448818897637796" right="0" top="0.7874015748031497" bottom="0.88" header="0.2362204724409449" footer="0.1968503937007874"/>
  <pageSetup firstPageNumber="39" useFirstPageNumber="1" horizontalDpi="600" verticalDpi="600" orientation="portrait" paperSize="9" scale="88" r:id="rId1"/>
  <headerFooter alignWithMargins="0">
    <oddFooter>&amp;C
&amp;R
&amp;P</oddFooter>
  </headerFooter>
  <rowBreaks count="1" manualBreakCount="1">
    <brk id="43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B14" sqref="B14"/>
    </sheetView>
  </sheetViews>
  <sheetFormatPr defaultColWidth="9.140625" defaultRowHeight="12.75"/>
  <cols>
    <col min="1" max="1" width="8.00390625" style="718" customWidth="1"/>
    <col min="2" max="2" width="47.140625" style="198" customWidth="1"/>
    <col min="3" max="3" width="11.00390625" style="198" customWidth="1"/>
    <col min="4" max="4" width="10.8515625" style="198" customWidth="1"/>
    <col min="5" max="5" width="11.7109375" style="544" customWidth="1"/>
    <col min="6" max="6" width="12.00390625" style="198" customWidth="1"/>
    <col min="7" max="16384" width="9.140625" style="198" customWidth="1"/>
  </cols>
  <sheetData>
    <row r="1" spans="1:6" s="197" customFormat="1" ht="12">
      <c r="A1" s="713"/>
      <c r="E1" s="714"/>
      <c r="F1" s="715" t="s">
        <v>1695</v>
      </c>
    </row>
    <row r="2" spans="1:6" s="197" customFormat="1" ht="17.25" customHeight="1">
      <c r="A2" s="356" t="s">
        <v>1696</v>
      </c>
      <c r="B2" s="356"/>
      <c r="C2" s="356"/>
      <c r="D2" s="356"/>
      <c r="E2" s="356"/>
      <c r="F2" s="356"/>
    </row>
    <row r="3" spans="1:5" ht="17.25" customHeight="1">
      <c r="A3" s="224"/>
      <c r="B3" s="432"/>
      <c r="C3" s="553"/>
      <c r="D3" s="553"/>
      <c r="E3" s="717"/>
    </row>
    <row r="4" spans="1:6" ht="17.25" customHeight="1">
      <c r="A4" s="418" t="s">
        <v>1697</v>
      </c>
      <c r="B4" s="418"/>
      <c r="C4" s="418"/>
      <c r="D4" s="418"/>
      <c r="E4" s="418"/>
      <c r="F4" s="418"/>
    </row>
    <row r="5" spans="1:6" s="191" customFormat="1" ht="12.75">
      <c r="A5" s="419" t="s">
        <v>1362</v>
      </c>
      <c r="B5" s="419"/>
      <c r="C5" s="419"/>
      <c r="D5" s="419"/>
      <c r="E5" s="419"/>
      <c r="F5" s="419"/>
    </row>
    <row r="6" spans="1:6" s="191" customFormat="1" ht="12.75">
      <c r="A6" s="718"/>
      <c r="E6" s="618"/>
      <c r="F6" s="719" t="s">
        <v>444</v>
      </c>
    </row>
    <row r="7" spans="1:6" s="191" customFormat="1" ht="45.75" customHeight="1">
      <c r="A7" s="682" t="s">
        <v>826</v>
      </c>
      <c r="B7" s="720" t="s">
        <v>392</v>
      </c>
      <c r="C7" s="720" t="s">
        <v>1363</v>
      </c>
      <c r="D7" s="720" t="s">
        <v>446</v>
      </c>
      <c r="E7" s="563" t="s">
        <v>1423</v>
      </c>
      <c r="F7" s="561" t="s">
        <v>396</v>
      </c>
    </row>
    <row r="8" spans="1:6" s="191" customFormat="1" ht="12.75">
      <c r="A8" s="721" t="s">
        <v>1698</v>
      </c>
      <c r="B8" s="721" t="s">
        <v>1699</v>
      </c>
      <c r="C8" s="721" t="s">
        <v>1700</v>
      </c>
      <c r="D8" s="721" t="s">
        <v>1701</v>
      </c>
      <c r="E8" s="722" t="s">
        <v>1702</v>
      </c>
      <c r="F8" s="721" t="s">
        <v>1703</v>
      </c>
    </row>
    <row r="9" spans="1:6" s="191" customFormat="1" ht="12.75">
      <c r="A9" s="324" t="s">
        <v>1704</v>
      </c>
      <c r="B9" s="324"/>
      <c r="C9" s="304">
        <v>53224616</v>
      </c>
      <c r="D9" s="304">
        <v>30015997</v>
      </c>
      <c r="E9" s="629">
        <v>56.39495266626254</v>
      </c>
      <c r="F9" s="304">
        <v>6393927</v>
      </c>
    </row>
    <row r="10" spans="1:6" s="191" customFormat="1" ht="12.75">
      <c r="A10" s="466"/>
      <c r="B10" s="374" t="s">
        <v>1705</v>
      </c>
      <c r="C10" s="188">
        <v>16311458</v>
      </c>
      <c r="D10" s="188">
        <v>9527714</v>
      </c>
      <c r="E10" s="633">
        <v>58.41117329916186</v>
      </c>
      <c r="F10" s="188">
        <v>1340547</v>
      </c>
    </row>
    <row r="11" spans="1:6" s="191" customFormat="1" ht="12.75">
      <c r="A11" s="466"/>
      <c r="B11" s="723" t="s">
        <v>1706</v>
      </c>
      <c r="C11" s="188">
        <v>4298522</v>
      </c>
      <c r="D11" s="188">
        <v>7072530</v>
      </c>
      <c r="E11" s="633">
        <v>164.53399563850087</v>
      </c>
      <c r="F11" s="188">
        <v>2363264</v>
      </c>
    </row>
    <row r="12" spans="1:6" s="191" customFormat="1" ht="12.75">
      <c r="A12" s="466"/>
      <c r="B12" s="723" t="s">
        <v>1730</v>
      </c>
      <c r="C12" s="188">
        <v>32219</v>
      </c>
      <c r="D12" s="188">
        <v>46116</v>
      </c>
      <c r="E12" s="633">
        <v>143.13293398305348</v>
      </c>
      <c r="F12" s="188">
        <v>3388</v>
      </c>
    </row>
    <row r="13" spans="1:6" s="191" customFormat="1" ht="30.75" customHeight="1">
      <c r="A13" s="466"/>
      <c r="B13" s="724" t="s">
        <v>1707</v>
      </c>
      <c r="C13" s="315">
        <v>92147</v>
      </c>
      <c r="D13" s="315">
        <v>36339</v>
      </c>
      <c r="E13" s="640">
        <v>39.43590133156804</v>
      </c>
      <c r="F13" s="315">
        <v>5918</v>
      </c>
    </row>
    <row r="14" spans="1:6" s="191" customFormat="1" ht="27">
      <c r="A14" s="466"/>
      <c r="B14" s="724" t="s">
        <v>1708</v>
      </c>
      <c r="C14" s="315">
        <v>66500</v>
      </c>
      <c r="D14" s="315">
        <v>5600</v>
      </c>
      <c r="E14" s="640">
        <v>8.421052631578947</v>
      </c>
      <c r="F14" s="315">
        <v>-10043</v>
      </c>
    </row>
    <row r="15" spans="1:6" s="191" customFormat="1" ht="36.75" customHeight="1">
      <c r="A15" s="466"/>
      <c r="B15" s="724" t="s">
        <v>1709</v>
      </c>
      <c r="C15" s="315">
        <v>24103310</v>
      </c>
      <c r="D15" s="315">
        <v>9967354</v>
      </c>
      <c r="E15" s="640">
        <v>41.352635799813385</v>
      </c>
      <c r="F15" s="315">
        <v>1986710</v>
      </c>
    </row>
    <row r="16" spans="1:6" s="191" customFormat="1" ht="46.5" customHeight="1">
      <c r="A16" s="725"/>
      <c r="B16" s="724" t="s">
        <v>1710</v>
      </c>
      <c r="C16" s="315">
        <v>7847887</v>
      </c>
      <c r="D16" s="315">
        <v>3197724</v>
      </c>
      <c r="E16" s="640">
        <v>40.74630534308152</v>
      </c>
      <c r="F16" s="315">
        <v>651078</v>
      </c>
    </row>
    <row r="17" spans="1:6" s="191" customFormat="1" ht="27">
      <c r="A17" s="725"/>
      <c r="B17" s="724" t="s">
        <v>1711</v>
      </c>
      <c r="C17" s="315">
        <v>402131</v>
      </c>
      <c r="D17" s="315">
        <v>149452</v>
      </c>
      <c r="E17" s="640">
        <v>37.16500344415128</v>
      </c>
      <c r="F17" s="315">
        <v>47917</v>
      </c>
    </row>
    <row r="18" spans="1:6" s="191" customFormat="1" ht="32.25" customHeight="1">
      <c r="A18" s="726"/>
      <c r="B18" s="724" t="s">
        <v>1712</v>
      </c>
      <c r="C18" s="315">
        <v>70442</v>
      </c>
      <c r="D18" s="315">
        <v>13168</v>
      </c>
      <c r="E18" s="640">
        <v>18.693393146134408</v>
      </c>
      <c r="F18" s="315">
        <v>5148</v>
      </c>
    </row>
    <row r="19" spans="1:6" s="191" customFormat="1" ht="16.5" customHeight="1">
      <c r="A19" s="324" t="s">
        <v>1713</v>
      </c>
      <c r="B19" s="324"/>
      <c r="C19" s="731">
        <v>53224616</v>
      </c>
      <c r="D19" s="731">
        <v>30015997</v>
      </c>
      <c r="E19" s="629">
        <v>56.39495266626254</v>
      </c>
      <c r="F19" s="731">
        <v>6393927</v>
      </c>
    </row>
    <row r="20" spans="1:6" s="191" customFormat="1" ht="12.75">
      <c r="A20" s="324" t="s">
        <v>1714</v>
      </c>
      <c r="B20" s="324"/>
      <c r="C20" s="304">
        <v>7023087</v>
      </c>
      <c r="D20" s="304">
        <v>4598576</v>
      </c>
      <c r="E20" s="629">
        <v>65.47798710168334</v>
      </c>
      <c r="F20" s="304">
        <v>365652</v>
      </c>
    </row>
    <row r="21" spans="1:6" s="191" customFormat="1" ht="12.75">
      <c r="A21" s="725" t="s">
        <v>1506</v>
      </c>
      <c r="B21" s="375" t="s">
        <v>1715</v>
      </c>
      <c r="C21" s="188">
        <v>6743544</v>
      </c>
      <c r="D21" s="188">
        <v>4538493</v>
      </c>
      <c r="E21" s="633">
        <v>67.30130329096986</v>
      </c>
      <c r="F21" s="188">
        <v>334139</v>
      </c>
    </row>
    <row r="22" spans="1:6" s="191" customFormat="1" ht="12.75">
      <c r="A22" s="725" t="s">
        <v>623</v>
      </c>
      <c r="B22" s="732" t="s">
        <v>943</v>
      </c>
      <c r="C22" s="188">
        <v>229543</v>
      </c>
      <c r="D22" s="188">
        <v>59983</v>
      </c>
      <c r="E22" s="633">
        <v>26.13148734659737</v>
      </c>
      <c r="F22" s="188">
        <v>31513</v>
      </c>
    </row>
    <row r="23" spans="1:6" s="191" customFormat="1" ht="32.25" customHeight="1">
      <c r="A23" s="725" t="s">
        <v>1559</v>
      </c>
      <c r="B23" s="733" t="s">
        <v>1716</v>
      </c>
      <c r="C23" s="315">
        <v>50000</v>
      </c>
      <c r="D23" s="315">
        <v>100</v>
      </c>
      <c r="E23" s="640">
        <v>0.2</v>
      </c>
      <c r="F23" s="315">
        <v>0</v>
      </c>
    </row>
    <row r="24" spans="1:6" s="191" customFormat="1" ht="12.75">
      <c r="A24" s="324" t="s">
        <v>1717</v>
      </c>
      <c r="B24" s="324"/>
      <c r="C24" s="304">
        <v>1951353</v>
      </c>
      <c r="D24" s="304">
        <v>942100</v>
      </c>
      <c r="E24" s="629">
        <v>48.27932209087746</v>
      </c>
      <c r="F24" s="304">
        <v>332331</v>
      </c>
    </row>
    <row r="25" spans="1:6" s="191" customFormat="1" ht="12.75">
      <c r="A25" s="466" t="s">
        <v>569</v>
      </c>
      <c r="B25" s="375" t="s">
        <v>1715</v>
      </c>
      <c r="C25" s="188">
        <v>1914727</v>
      </c>
      <c r="D25" s="188">
        <v>922874</v>
      </c>
      <c r="E25" s="633">
        <v>48.19872493572191</v>
      </c>
      <c r="F25" s="188">
        <v>327861</v>
      </c>
    </row>
    <row r="26" spans="1:6" s="191" customFormat="1" ht="12.75">
      <c r="A26" s="466" t="s">
        <v>623</v>
      </c>
      <c r="B26" s="732" t="s">
        <v>943</v>
      </c>
      <c r="C26" s="188">
        <v>36626</v>
      </c>
      <c r="D26" s="188">
        <v>19226</v>
      </c>
      <c r="E26" s="633">
        <v>52.492764702670236</v>
      </c>
      <c r="F26" s="188">
        <v>4470</v>
      </c>
    </row>
    <row r="27" spans="1:6" s="191" customFormat="1" ht="12.75">
      <c r="A27" s="324" t="s">
        <v>1718</v>
      </c>
      <c r="B27" s="324"/>
      <c r="C27" s="304">
        <v>27122109</v>
      </c>
      <c r="D27" s="304">
        <v>11211945</v>
      </c>
      <c r="E27" s="629">
        <v>41.338765359286775</v>
      </c>
      <c r="F27" s="304">
        <v>2242721</v>
      </c>
    </row>
    <row r="28" spans="1:6" s="191" customFormat="1" ht="12.75">
      <c r="A28" s="725" t="s">
        <v>1506</v>
      </c>
      <c r="B28" s="375" t="s">
        <v>1715</v>
      </c>
      <c r="C28" s="188">
        <v>399372</v>
      </c>
      <c r="D28" s="188">
        <v>134753</v>
      </c>
      <c r="E28" s="633">
        <v>33.74122372124235</v>
      </c>
      <c r="F28" s="188">
        <v>16871</v>
      </c>
    </row>
    <row r="29" spans="1:6" s="191" customFormat="1" ht="12.75">
      <c r="A29" s="725" t="s">
        <v>623</v>
      </c>
      <c r="B29" s="732" t="s">
        <v>943</v>
      </c>
      <c r="C29" s="188">
        <v>29775</v>
      </c>
      <c r="D29" s="188">
        <v>23582</v>
      </c>
      <c r="E29" s="633">
        <v>79.20067170445004</v>
      </c>
      <c r="F29" s="188">
        <v>946</v>
      </c>
    </row>
    <row r="30" spans="1:6" s="191" customFormat="1" ht="12.75">
      <c r="A30" s="725" t="s">
        <v>626</v>
      </c>
      <c r="B30" s="732" t="s">
        <v>812</v>
      </c>
      <c r="C30" s="188">
        <v>0</v>
      </c>
      <c r="D30" s="188">
        <v>0</v>
      </c>
      <c r="E30" s="633">
        <v>0</v>
      </c>
      <c r="F30" s="188">
        <v>0</v>
      </c>
    </row>
    <row r="31" spans="1:6" s="191" customFormat="1" ht="25.5">
      <c r="A31" s="725" t="s">
        <v>1565</v>
      </c>
      <c r="B31" s="733" t="s">
        <v>1719</v>
      </c>
      <c r="C31" s="315">
        <v>0</v>
      </c>
      <c r="D31" s="315">
        <v>0</v>
      </c>
      <c r="E31" s="640">
        <v>0</v>
      </c>
      <c r="F31" s="315">
        <v>0</v>
      </c>
    </row>
    <row r="32" spans="1:6" s="191" customFormat="1" ht="25.5">
      <c r="A32" s="725" t="s">
        <v>1519</v>
      </c>
      <c r="B32" s="733" t="s">
        <v>1720</v>
      </c>
      <c r="C32" s="315">
        <v>0</v>
      </c>
      <c r="D32" s="315">
        <v>0</v>
      </c>
      <c r="E32" s="640">
        <v>0</v>
      </c>
      <c r="F32" s="315">
        <v>-12543</v>
      </c>
    </row>
    <row r="33" spans="1:6" s="191" customFormat="1" ht="25.5">
      <c r="A33" s="725" t="s">
        <v>1553</v>
      </c>
      <c r="B33" s="733" t="s">
        <v>1721</v>
      </c>
      <c r="C33" s="315">
        <v>18613746</v>
      </c>
      <c r="D33" s="315">
        <v>7769387</v>
      </c>
      <c r="E33" s="640">
        <v>41.74005060561157</v>
      </c>
      <c r="F33" s="315">
        <v>1547959</v>
      </c>
    </row>
    <row r="34" spans="1:6" s="191" customFormat="1" ht="27.75" customHeight="1">
      <c r="A34" s="725" t="s">
        <v>1519</v>
      </c>
      <c r="B34" s="733" t="s">
        <v>1722</v>
      </c>
      <c r="C34" s="315">
        <v>7692254</v>
      </c>
      <c r="D34" s="315">
        <v>3144753</v>
      </c>
      <c r="E34" s="640">
        <v>40.88207435687901</v>
      </c>
      <c r="F34" s="315">
        <v>644449</v>
      </c>
    </row>
    <row r="35" spans="1:6" s="191" customFormat="1" ht="15.75" customHeight="1">
      <c r="A35" s="725" t="s">
        <v>1519</v>
      </c>
      <c r="B35" s="733" t="s">
        <v>1723</v>
      </c>
      <c r="C35" s="315">
        <v>376962</v>
      </c>
      <c r="D35" s="315">
        <v>139470</v>
      </c>
      <c r="E35" s="640">
        <v>36.998424244353544</v>
      </c>
      <c r="F35" s="315">
        <v>45039</v>
      </c>
    </row>
    <row r="36" spans="1:6" s="191" customFormat="1" ht="15.75" customHeight="1">
      <c r="A36" s="725" t="s">
        <v>1567</v>
      </c>
      <c r="B36" s="733" t="s">
        <v>1724</v>
      </c>
      <c r="C36" s="315">
        <v>10000</v>
      </c>
      <c r="D36" s="315">
        <v>0</v>
      </c>
      <c r="E36" s="640">
        <v>0</v>
      </c>
      <c r="F36" s="315">
        <v>0</v>
      </c>
    </row>
    <row r="37" spans="1:6" s="191" customFormat="1" ht="19.5" customHeight="1">
      <c r="A37" s="292" t="s">
        <v>1725</v>
      </c>
      <c r="B37" s="292"/>
      <c r="C37" s="304">
        <v>5697003</v>
      </c>
      <c r="D37" s="304">
        <v>2268275</v>
      </c>
      <c r="E37" s="629">
        <v>39.815232675847284</v>
      </c>
      <c r="F37" s="304">
        <v>448129</v>
      </c>
    </row>
    <row r="38" spans="1:6" s="191" customFormat="1" ht="12.75">
      <c r="A38" s="726" t="s">
        <v>1506</v>
      </c>
      <c r="B38" s="375" t="s">
        <v>1715</v>
      </c>
      <c r="C38" s="188">
        <v>12350</v>
      </c>
      <c r="D38" s="188">
        <v>3736</v>
      </c>
      <c r="E38" s="633">
        <v>30.25101214574899</v>
      </c>
      <c r="F38" s="188">
        <v>818</v>
      </c>
    </row>
    <row r="39" spans="1:6" s="191" customFormat="1" ht="15" customHeight="1">
      <c r="A39" s="725" t="s">
        <v>623</v>
      </c>
      <c r="B39" s="732" t="s">
        <v>943</v>
      </c>
      <c r="C39" s="188">
        <v>25269</v>
      </c>
      <c r="D39" s="188">
        <v>8997</v>
      </c>
      <c r="E39" s="633">
        <v>35.60489136887095</v>
      </c>
      <c r="F39" s="188">
        <v>1351</v>
      </c>
    </row>
    <row r="40" spans="1:6" s="191" customFormat="1" ht="25.5">
      <c r="A40" s="725" t="s">
        <v>1553</v>
      </c>
      <c r="B40" s="733" t="s">
        <v>1726</v>
      </c>
      <c r="C40" s="315">
        <v>5489564</v>
      </c>
      <c r="D40" s="315">
        <v>2197967</v>
      </c>
      <c r="E40" s="640">
        <v>40.039008562428634</v>
      </c>
      <c r="F40" s="315">
        <v>438751</v>
      </c>
    </row>
    <row r="41" spans="1:6" s="191" customFormat="1" ht="28.5" customHeight="1">
      <c r="A41" s="725" t="s">
        <v>1519</v>
      </c>
      <c r="B41" s="733" t="s">
        <v>1727</v>
      </c>
      <c r="C41" s="315">
        <v>155633</v>
      </c>
      <c r="D41" s="315">
        <v>52971</v>
      </c>
      <c r="E41" s="640">
        <v>34.035840727866194</v>
      </c>
      <c r="F41" s="315">
        <v>6629</v>
      </c>
    </row>
    <row r="42" spans="1:6" s="191" customFormat="1" ht="17.25" customHeight="1">
      <c r="A42" s="725" t="s">
        <v>1519</v>
      </c>
      <c r="B42" s="733" t="s">
        <v>1723</v>
      </c>
      <c r="C42" s="315">
        <v>6669</v>
      </c>
      <c r="D42" s="315">
        <v>3453</v>
      </c>
      <c r="E42" s="640">
        <v>51.776878092667566</v>
      </c>
      <c r="F42" s="315">
        <v>713</v>
      </c>
    </row>
    <row r="43" spans="1:6" s="191" customFormat="1" ht="15" customHeight="1">
      <c r="A43" s="725" t="s">
        <v>1567</v>
      </c>
      <c r="B43" s="733" t="s">
        <v>1724</v>
      </c>
      <c r="C43" s="315">
        <v>7518</v>
      </c>
      <c r="D43" s="315">
        <v>1151</v>
      </c>
      <c r="E43" s="640">
        <v>15.309922851822295</v>
      </c>
      <c r="F43" s="315">
        <v>-133</v>
      </c>
    </row>
    <row r="44" spans="1:6" s="191" customFormat="1" ht="12.75">
      <c r="A44" s="292" t="s">
        <v>1728</v>
      </c>
      <c r="B44" s="292"/>
      <c r="C44" s="304">
        <v>11431064</v>
      </c>
      <c r="D44" s="304">
        <v>10995101</v>
      </c>
      <c r="E44" s="629">
        <v>96.18615554947466</v>
      </c>
      <c r="F44" s="304">
        <v>3005094</v>
      </c>
    </row>
    <row r="45" spans="1:6" s="191" customFormat="1" ht="12.75">
      <c r="A45" s="725" t="s">
        <v>1506</v>
      </c>
      <c r="B45" s="375" t="s">
        <v>1715</v>
      </c>
      <c r="C45" s="188">
        <v>7241465</v>
      </c>
      <c r="D45" s="188">
        <v>3927858</v>
      </c>
      <c r="E45" s="633">
        <v>54.24120671714908</v>
      </c>
      <c r="F45" s="188">
        <v>660858</v>
      </c>
    </row>
    <row r="46" spans="1:6" s="191" customFormat="1" ht="12.75">
      <c r="A46" s="725" t="s">
        <v>623</v>
      </c>
      <c r="B46" s="732" t="s">
        <v>943</v>
      </c>
      <c r="C46" s="188">
        <v>3977309</v>
      </c>
      <c r="D46" s="188">
        <v>6960742</v>
      </c>
      <c r="E46" s="633">
        <v>175.01134561081375</v>
      </c>
      <c r="F46" s="188">
        <v>2324984</v>
      </c>
    </row>
    <row r="47" spans="1:6" s="191" customFormat="1" ht="12.75">
      <c r="A47" s="725" t="s">
        <v>626</v>
      </c>
      <c r="B47" s="732" t="s">
        <v>812</v>
      </c>
      <c r="C47" s="188">
        <v>32219</v>
      </c>
      <c r="D47" s="188">
        <v>46116</v>
      </c>
      <c r="E47" s="633">
        <v>143.13293398305348</v>
      </c>
      <c r="F47" s="188">
        <v>3388</v>
      </c>
    </row>
    <row r="48" spans="1:6" s="191" customFormat="1" ht="25.5">
      <c r="A48" s="725" t="s">
        <v>1565</v>
      </c>
      <c r="B48" s="733" t="s">
        <v>1719</v>
      </c>
      <c r="C48" s="315">
        <v>92147</v>
      </c>
      <c r="D48" s="315">
        <v>36339</v>
      </c>
      <c r="E48" s="640">
        <v>39.43590133156804</v>
      </c>
      <c r="F48" s="315">
        <v>5918</v>
      </c>
    </row>
    <row r="49" spans="1:6" s="191" customFormat="1" ht="25.5">
      <c r="A49" s="725" t="s">
        <v>1519</v>
      </c>
      <c r="B49" s="733" t="s">
        <v>1720</v>
      </c>
      <c r="C49" s="315">
        <v>66500</v>
      </c>
      <c r="D49" s="315">
        <v>5600</v>
      </c>
      <c r="E49" s="640">
        <v>8.421052631578947</v>
      </c>
      <c r="F49" s="315">
        <v>2500</v>
      </c>
    </row>
    <row r="50" spans="1:6" s="191" customFormat="1" ht="15.75" customHeight="1">
      <c r="A50" s="725" t="s">
        <v>1519</v>
      </c>
      <c r="B50" s="733" t="s">
        <v>1723</v>
      </c>
      <c r="C50" s="315">
        <v>18500</v>
      </c>
      <c r="D50" s="315">
        <v>6529</v>
      </c>
      <c r="E50" s="640">
        <v>35.29189189189189</v>
      </c>
      <c r="F50" s="315">
        <v>2165</v>
      </c>
    </row>
    <row r="51" spans="1:6" s="191" customFormat="1" ht="15" customHeight="1">
      <c r="A51" s="725" t="s">
        <v>1567</v>
      </c>
      <c r="B51" s="733" t="s">
        <v>1729</v>
      </c>
      <c r="C51" s="315">
        <v>2924</v>
      </c>
      <c r="D51" s="315">
        <v>11917</v>
      </c>
      <c r="E51" s="640">
        <v>407.5581395348837</v>
      </c>
      <c r="F51" s="315">
        <v>5281</v>
      </c>
    </row>
    <row r="52" spans="2:6" s="191" customFormat="1" ht="15.75">
      <c r="B52" s="36"/>
      <c r="D52" s="336"/>
      <c r="E52" s="608"/>
      <c r="F52" s="432"/>
    </row>
    <row r="53" spans="1:6" s="191" customFormat="1" ht="12.75">
      <c r="A53" s="388"/>
      <c r="B53" s="388"/>
      <c r="C53" s="388"/>
      <c r="D53" s="388"/>
      <c r="E53" s="388"/>
      <c r="F53" s="388"/>
    </row>
    <row r="54" spans="2:6" s="191" customFormat="1" ht="15.75">
      <c r="B54" s="36"/>
      <c r="D54" s="336"/>
      <c r="E54" s="608"/>
      <c r="F54" s="432"/>
    </row>
    <row r="55" spans="1:6" s="736" customFormat="1" ht="17.25" customHeight="1">
      <c r="A55" s="735" t="s">
        <v>436</v>
      </c>
      <c r="B55" s="357"/>
      <c r="C55" s="357"/>
      <c r="D55" s="357"/>
      <c r="E55" s="191" t="s">
        <v>437</v>
      </c>
      <c r="F55" s="395"/>
    </row>
    <row r="56" spans="1:5" s="333" customFormat="1" ht="17.25" customHeight="1">
      <c r="A56" s="528"/>
      <c r="B56" s="537"/>
      <c r="C56" s="737"/>
      <c r="D56" s="191"/>
      <c r="E56" s="646"/>
    </row>
    <row r="57" spans="1:5" s="191" customFormat="1" ht="12.75">
      <c r="A57" s="718"/>
      <c r="E57" s="618"/>
    </row>
    <row r="58" spans="1:5" s="191" customFormat="1" ht="12.75">
      <c r="A58" s="718"/>
      <c r="E58" s="618"/>
    </row>
    <row r="59" spans="1:5" s="191" customFormat="1" ht="12.75">
      <c r="A59" s="718"/>
      <c r="E59" s="618"/>
    </row>
    <row r="60" spans="1:6" s="191" customFormat="1" ht="12.75">
      <c r="A60" s="718"/>
      <c r="B60" s="388"/>
      <c r="C60" s="388"/>
      <c r="D60" s="388"/>
      <c r="E60" s="388"/>
      <c r="F60" s="388"/>
    </row>
    <row r="61" spans="1:5" s="191" customFormat="1" ht="12.75">
      <c r="A61" s="554" t="s">
        <v>1418</v>
      </c>
      <c r="E61" s="618"/>
    </row>
    <row r="62" spans="1:5" s="191" customFormat="1" ht="12.75">
      <c r="A62" s="613" t="s">
        <v>439</v>
      </c>
      <c r="E62" s="618"/>
    </row>
  </sheetData>
  <mergeCells count="12">
    <mergeCell ref="A2:F2"/>
    <mergeCell ref="A27:B27"/>
    <mergeCell ref="A37:B37"/>
    <mergeCell ref="A44:B44"/>
    <mergeCell ref="A9:B9"/>
    <mergeCell ref="A19:B19"/>
    <mergeCell ref="A20:B20"/>
    <mergeCell ref="A24:B24"/>
    <mergeCell ref="A4:F4"/>
    <mergeCell ref="A5:F5"/>
    <mergeCell ref="A53:F53"/>
    <mergeCell ref="B60:F60"/>
  </mergeCells>
  <printOptions horizontalCentered="1"/>
  <pageMargins left="0.7480314960629921" right="0.7480314960629921" top="0.984251968503937" bottom="0.984251968503937" header="0.5118110236220472" footer="0.5118110236220472"/>
  <pageSetup firstPageNumber="41" useFirstPageNumber="1" horizontalDpi="300" verticalDpi="300" orientation="portrait" paperSize="9" scale="87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B16" sqref="B16"/>
    </sheetView>
  </sheetViews>
  <sheetFormatPr defaultColWidth="9.140625" defaultRowHeight="12.75"/>
  <cols>
    <col min="1" max="1" width="8.00390625" style="738" customWidth="1"/>
    <col min="2" max="2" width="43.28125" style="198" customWidth="1"/>
    <col min="3" max="3" width="11.00390625" style="198" customWidth="1"/>
    <col min="4" max="4" width="10.8515625" style="198" customWidth="1"/>
    <col min="5" max="5" width="11.7109375" style="771" customWidth="1"/>
    <col min="6" max="6" width="11.28125" style="198" customWidth="1"/>
    <col min="7" max="16384" width="9.140625" style="198" customWidth="1"/>
  </cols>
  <sheetData>
    <row r="1" spans="1:6" s="191" customFormat="1" ht="12.75">
      <c r="A1" s="738"/>
      <c r="E1" s="739"/>
      <c r="F1" s="336" t="s">
        <v>1731</v>
      </c>
    </row>
    <row r="2" spans="1:5" s="191" customFormat="1" ht="17.25" customHeight="1">
      <c r="A2" s="740"/>
      <c r="B2" s="741" t="s">
        <v>1732</v>
      </c>
      <c r="D2" s="742"/>
      <c r="E2" s="743"/>
    </row>
    <row r="3" spans="1:5" ht="17.25" customHeight="1">
      <c r="A3" s="744"/>
      <c r="B3" s="745"/>
      <c r="C3" s="605"/>
      <c r="D3" s="746"/>
      <c r="E3" s="747"/>
    </row>
    <row r="4" spans="1:5" ht="17.25" customHeight="1">
      <c r="A4" s="744"/>
      <c r="B4" s="748" t="s">
        <v>1733</v>
      </c>
      <c r="C4" s="748"/>
      <c r="D4" s="749"/>
      <c r="E4" s="750"/>
    </row>
    <row r="5" spans="1:6" s="191" customFormat="1" ht="17.25" customHeight="1">
      <c r="A5" s="740"/>
      <c r="B5" s="751" t="s">
        <v>1734</v>
      </c>
      <c r="D5" s="483"/>
      <c r="E5" s="752"/>
      <c r="F5" s="483"/>
    </row>
    <row r="6" spans="1:6" s="191" customFormat="1" ht="12.75">
      <c r="A6" s="738"/>
      <c r="E6" s="739"/>
      <c r="F6" s="719" t="s">
        <v>444</v>
      </c>
    </row>
    <row r="7" spans="1:6" s="191" customFormat="1" ht="45.75" customHeight="1">
      <c r="A7" s="682" t="s">
        <v>826</v>
      </c>
      <c r="B7" s="720" t="s">
        <v>392</v>
      </c>
      <c r="C7" s="720" t="s">
        <v>1363</v>
      </c>
      <c r="D7" s="720" t="s">
        <v>446</v>
      </c>
      <c r="E7" s="753" t="s">
        <v>1735</v>
      </c>
      <c r="F7" s="561" t="s">
        <v>396</v>
      </c>
    </row>
    <row r="8" spans="1:6" s="191" customFormat="1" ht="12.75">
      <c r="A8" s="682" t="s">
        <v>1698</v>
      </c>
      <c r="B8" s="682" t="s">
        <v>1699</v>
      </c>
      <c r="C8" s="682" t="s">
        <v>1700</v>
      </c>
      <c r="D8" s="682" t="s">
        <v>1701</v>
      </c>
      <c r="E8" s="682" t="s">
        <v>1702</v>
      </c>
      <c r="F8" s="682" t="s">
        <v>1703</v>
      </c>
    </row>
    <row r="9" spans="1:6" s="191" customFormat="1" ht="25.5">
      <c r="A9" s="754" t="s">
        <v>1736</v>
      </c>
      <c r="B9" s="723" t="s">
        <v>1752</v>
      </c>
      <c r="C9" s="755">
        <v>59342283</v>
      </c>
      <c r="D9" s="755">
        <v>21265492</v>
      </c>
      <c r="E9" s="756">
        <v>35.83531156022426</v>
      </c>
      <c r="F9" s="755">
        <v>5647585</v>
      </c>
    </row>
    <row r="10" spans="1:6" s="191" customFormat="1" ht="15.75" customHeight="1">
      <c r="A10" s="757" t="s">
        <v>1737</v>
      </c>
      <c r="B10" s="723" t="s">
        <v>1714</v>
      </c>
      <c r="C10" s="304">
        <v>9280972</v>
      </c>
      <c r="D10" s="304">
        <v>4536314</v>
      </c>
      <c r="E10" s="629">
        <v>48.877574460950854</v>
      </c>
      <c r="F10" s="304">
        <v>2272266</v>
      </c>
    </row>
    <row r="11" spans="1:6" s="191" customFormat="1" ht="15.75" customHeight="1">
      <c r="A11" s="757"/>
      <c r="B11" s="732" t="s">
        <v>1738</v>
      </c>
      <c r="C11" s="188">
        <v>9055472</v>
      </c>
      <c r="D11" s="188">
        <v>4369114</v>
      </c>
      <c r="E11" s="633">
        <v>48.248329849620205</v>
      </c>
      <c r="F11" s="188">
        <v>2270066</v>
      </c>
    </row>
    <row r="12" spans="1:6" s="191" customFormat="1" ht="15.75" customHeight="1">
      <c r="A12" s="757"/>
      <c r="B12" s="732" t="s">
        <v>1739</v>
      </c>
      <c r="C12" s="188">
        <v>225500</v>
      </c>
      <c r="D12" s="188">
        <v>167200</v>
      </c>
      <c r="E12" s="633">
        <v>74.14634146341463</v>
      </c>
      <c r="F12" s="188">
        <v>2200</v>
      </c>
    </row>
    <row r="13" spans="1:6" s="191" customFormat="1" ht="15.75" customHeight="1">
      <c r="A13" s="757" t="s">
        <v>1740</v>
      </c>
      <c r="B13" s="723" t="s">
        <v>1717</v>
      </c>
      <c r="C13" s="304">
        <v>3099818</v>
      </c>
      <c r="D13" s="304">
        <v>578234</v>
      </c>
      <c r="E13" s="629">
        <v>18.653804836283935</v>
      </c>
      <c r="F13" s="304">
        <v>133757</v>
      </c>
    </row>
    <row r="14" spans="1:6" s="191" customFormat="1" ht="15.75" customHeight="1">
      <c r="A14" s="757"/>
      <c r="B14" s="732" t="s">
        <v>1738</v>
      </c>
      <c r="C14" s="188">
        <v>3099818</v>
      </c>
      <c r="D14" s="188">
        <v>578234</v>
      </c>
      <c r="E14" s="633">
        <v>18.653804836283935</v>
      </c>
      <c r="F14" s="188">
        <v>133757</v>
      </c>
    </row>
    <row r="15" spans="1:6" s="191" customFormat="1" ht="15.75" customHeight="1">
      <c r="A15" s="757"/>
      <c r="B15" s="732" t="s">
        <v>1739</v>
      </c>
      <c r="C15" s="188">
        <v>0</v>
      </c>
      <c r="D15" s="188">
        <v>0</v>
      </c>
      <c r="E15" s="633">
        <v>0</v>
      </c>
      <c r="F15" s="188">
        <v>0</v>
      </c>
    </row>
    <row r="16" spans="1:6" s="191" customFormat="1" ht="15.75" customHeight="1">
      <c r="A16" s="757" t="s">
        <v>1741</v>
      </c>
      <c r="B16" s="723" t="s">
        <v>1718</v>
      </c>
      <c r="C16" s="304">
        <v>28703353</v>
      </c>
      <c r="D16" s="304">
        <v>8623234</v>
      </c>
      <c r="E16" s="629">
        <v>30.042601643090265</v>
      </c>
      <c r="F16" s="304">
        <v>1831424</v>
      </c>
    </row>
    <row r="17" spans="1:6" s="191" customFormat="1" ht="15.75" customHeight="1">
      <c r="A17" s="757"/>
      <c r="B17" s="732" t="s">
        <v>1738</v>
      </c>
      <c r="C17" s="188">
        <v>19678485</v>
      </c>
      <c r="D17" s="188">
        <v>5105938</v>
      </c>
      <c r="E17" s="633">
        <v>25.94680433986661</v>
      </c>
      <c r="F17" s="188">
        <v>1073369</v>
      </c>
    </row>
    <row r="18" spans="1:6" s="191" customFormat="1" ht="15.75" customHeight="1">
      <c r="A18" s="757"/>
      <c r="B18" s="732" t="s">
        <v>1739</v>
      </c>
      <c r="C18" s="188">
        <v>9024868</v>
      </c>
      <c r="D18" s="188">
        <v>3517296</v>
      </c>
      <c r="E18" s="633">
        <v>38.97337889041701</v>
      </c>
      <c r="F18" s="188">
        <v>758055</v>
      </c>
    </row>
    <row r="19" spans="1:6" s="191" customFormat="1" ht="15.75" customHeight="1">
      <c r="A19" s="757" t="s">
        <v>1742</v>
      </c>
      <c r="B19" s="734" t="s">
        <v>1743</v>
      </c>
      <c r="C19" s="304">
        <v>5758700</v>
      </c>
      <c r="D19" s="304">
        <v>2215202</v>
      </c>
      <c r="E19" s="629">
        <v>38.467049855001996</v>
      </c>
      <c r="F19" s="304">
        <v>451723</v>
      </c>
    </row>
    <row r="20" spans="1:6" s="191" customFormat="1" ht="15.75" customHeight="1">
      <c r="A20" s="757"/>
      <c r="B20" s="732" t="s">
        <v>1738</v>
      </c>
      <c r="C20" s="188">
        <v>5557487</v>
      </c>
      <c r="D20" s="188">
        <v>2155190</v>
      </c>
      <c r="E20" s="633">
        <v>38.77993776683598</v>
      </c>
      <c r="F20" s="188">
        <v>443386</v>
      </c>
    </row>
    <row r="21" spans="1:6" s="191" customFormat="1" ht="15.75" customHeight="1">
      <c r="A21" s="757"/>
      <c r="B21" s="732" t="s">
        <v>1739</v>
      </c>
      <c r="C21" s="188">
        <v>201213</v>
      </c>
      <c r="D21" s="188">
        <v>60012</v>
      </c>
      <c r="E21" s="633">
        <v>29.82511070358277</v>
      </c>
      <c r="F21" s="188">
        <v>8337</v>
      </c>
    </row>
    <row r="22" spans="1:6" s="191" customFormat="1" ht="15.75" customHeight="1">
      <c r="A22" s="757" t="s">
        <v>1744</v>
      </c>
      <c r="B22" s="734" t="s">
        <v>1728</v>
      </c>
      <c r="C22" s="304">
        <v>12499440</v>
      </c>
      <c r="D22" s="304">
        <v>5312508</v>
      </c>
      <c r="E22" s="629">
        <v>42.50196808817035</v>
      </c>
      <c r="F22" s="304">
        <v>958415</v>
      </c>
    </row>
    <row r="23" spans="1:6" s="191" customFormat="1" ht="15.75" customHeight="1">
      <c r="A23" s="757"/>
      <c r="B23" s="732" t="s">
        <v>1738</v>
      </c>
      <c r="C23" s="188">
        <v>12444817</v>
      </c>
      <c r="D23" s="188">
        <v>5308039</v>
      </c>
      <c r="E23" s="633">
        <v>42.6526079089793</v>
      </c>
      <c r="F23" s="188">
        <v>972435</v>
      </c>
    </row>
    <row r="24" spans="1:6" s="191" customFormat="1" ht="15.75" customHeight="1">
      <c r="A24" s="757"/>
      <c r="B24" s="732" t="s">
        <v>1739</v>
      </c>
      <c r="C24" s="188">
        <v>54623</v>
      </c>
      <c r="D24" s="188">
        <v>4469</v>
      </c>
      <c r="E24" s="633">
        <v>8.181535250718563</v>
      </c>
      <c r="F24" s="188">
        <v>-14020</v>
      </c>
    </row>
    <row r="25" spans="1:6" s="191" customFormat="1" ht="15.75" customHeight="1">
      <c r="A25" s="757"/>
      <c r="B25" s="732"/>
      <c r="C25" s="188"/>
      <c r="D25" s="188"/>
      <c r="E25" s="758"/>
      <c r="F25" s="188"/>
    </row>
    <row r="26" spans="1:6" s="191" customFormat="1" ht="15.75" customHeight="1">
      <c r="A26" s="754" t="s">
        <v>1745</v>
      </c>
      <c r="B26" s="635" t="s">
        <v>1746</v>
      </c>
      <c r="C26" s="304">
        <v>59342283</v>
      </c>
      <c r="D26" s="304">
        <v>21265492</v>
      </c>
      <c r="E26" s="629">
        <v>35.83531156022426</v>
      </c>
      <c r="F26" s="304">
        <v>5647585</v>
      </c>
    </row>
    <row r="27" spans="1:6" s="191" customFormat="1" ht="15.75" customHeight="1">
      <c r="A27" s="759" t="s">
        <v>1747</v>
      </c>
      <c r="B27" s="635" t="s">
        <v>1748</v>
      </c>
      <c r="C27" s="304">
        <v>49836079</v>
      </c>
      <c r="D27" s="304">
        <v>17516515</v>
      </c>
      <c r="E27" s="629">
        <v>35.14826076104422</v>
      </c>
      <c r="F27" s="304">
        <v>4893013</v>
      </c>
    </row>
    <row r="28" spans="1:6" s="191" customFormat="1" ht="15.75" customHeight="1">
      <c r="A28" s="468" t="s">
        <v>885</v>
      </c>
      <c r="B28" s="763" t="s">
        <v>1584</v>
      </c>
      <c r="C28" s="188">
        <v>5059680</v>
      </c>
      <c r="D28" s="188">
        <v>1481941</v>
      </c>
      <c r="E28" s="633">
        <v>29.289223824431588</v>
      </c>
      <c r="F28" s="188">
        <v>241594</v>
      </c>
    </row>
    <row r="29" spans="1:6" s="191" customFormat="1" ht="15.75" customHeight="1">
      <c r="A29" s="468" t="s">
        <v>887</v>
      </c>
      <c r="B29" s="468" t="s">
        <v>888</v>
      </c>
      <c r="C29" s="188">
        <v>1000</v>
      </c>
      <c r="D29" s="188">
        <v>730</v>
      </c>
      <c r="E29" s="633">
        <v>73</v>
      </c>
      <c r="F29" s="188">
        <v>0</v>
      </c>
    </row>
    <row r="30" spans="1:6" s="191" customFormat="1" ht="15.75" customHeight="1">
      <c r="A30" s="468" t="s">
        <v>889</v>
      </c>
      <c r="B30" s="468" t="s">
        <v>890</v>
      </c>
      <c r="C30" s="188">
        <v>351670</v>
      </c>
      <c r="D30" s="188">
        <v>88502</v>
      </c>
      <c r="E30" s="633">
        <v>25.166206955384308</v>
      </c>
      <c r="F30" s="188">
        <v>22382</v>
      </c>
    </row>
    <row r="31" spans="1:6" s="191" customFormat="1" ht="15.75" customHeight="1">
      <c r="A31" s="468" t="s">
        <v>891</v>
      </c>
      <c r="B31" s="468" t="s">
        <v>892</v>
      </c>
      <c r="C31" s="188">
        <v>902306</v>
      </c>
      <c r="D31" s="188">
        <v>265443</v>
      </c>
      <c r="E31" s="633">
        <v>29.418290469086983</v>
      </c>
      <c r="F31" s="188">
        <v>60635</v>
      </c>
    </row>
    <row r="32" spans="1:6" s="191" customFormat="1" ht="15.75" customHeight="1">
      <c r="A32" s="468" t="s">
        <v>893</v>
      </c>
      <c r="B32" s="468" t="s">
        <v>894</v>
      </c>
      <c r="C32" s="188">
        <v>1174733</v>
      </c>
      <c r="D32" s="188">
        <v>34449</v>
      </c>
      <c r="E32" s="633">
        <v>2.9324961501890217</v>
      </c>
      <c r="F32" s="188">
        <v>27669</v>
      </c>
    </row>
    <row r="33" spans="1:6" s="191" customFormat="1" ht="15.75" customHeight="1">
      <c r="A33" s="468" t="s">
        <v>895</v>
      </c>
      <c r="B33" s="468" t="s">
        <v>896</v>
      </c>
      <c r="C33" s="188">
        <v>610499</v>
      </c>
      <c r="D33" s="188">
        <v>247593</v>
      </c>
      <c r="E33" s="633">
        <v>40.55584038630694</v>
      </c>
      <c r="F33" s="188">
        <v>24713</v>
      </c>
    </row>
    <row r="34" spans="1:6" s="191" customFormat="1" ht="15.75" customHeight="1">
      <c r="A34" s="468" t="s">
        <v>897</v>
      </c>
      <c r="B34" s="468" t="s">
        <v>1585</v>
      </c>
      <c r="C34" s="188">
        <v>18273039</v>
      </c>
      <c r="D34" s="188">
        <v>8388019</v>
      </c>
      <c r="E34" s="633">
        <v>45.90379848694024</v>
      </c>
      <c r="F34" s="188">
        <v>3876131</v>
      </c>
    </row>
    <row r="35" spans="1:6" s="191" customFormat="1" ht="15.75" customHeight="1">
      <c r="A35" s="468" t="s">
        <v>899</v>
      </c>
      <c r="B35" s="468" t="s">
        <v>1586</v>
      </c>
      <c r="C35" s="188">
        <v>1026982</v>
      </c>
      <c r="D35" s="188">
        <v>861173</v>
      </c>
      <c r="E35" s="633">
        <v>83.85473163112887</v>
      </c>
      <c r="F35" s="188">
        <v>90671</v>
      </c>
    </row>
    <row r="36" spans="1:6" s="191" customFormat="1" ht="15.75" customHeight="1">
      <c r="A36" s="468" t="s">
        <v>901</v>
      </c>
      <c r="B36" s="468" t="s">
        <v>902</v>
      </c>
      <c r="C36" s="188">
        <v>0</v>
      </c>
      <c r="D36" s="188">
        <v>0</v>
      </c>
      <c r="E36" s="633">
        <v>0</v>
      </c>
      <c r="F36" s="188">
        <v>0</v>
      </c>
    </row>
    <row r="37" spans="1:6" s="191" customFormat="1" ht="15.75" customHeight="1">
      <c r="A37" s="468" t="s">
        <v>903</v>
      </c>
      <c r="B37" s="468" t="s">
        <v>1587</v>
      </c>
      <c r="C37" s="188">
        <v>2884238</v>
      </c>
      <c r="D37" s="188">
        <v>1037234</v>
      </c>
      <c r="E37" s="633">
        <v>35.96215014156252</v>
      </c>
      <c r="F37" s="188">
        <v>205019</v>
      </c>
    </row>
    <row r="38" spans="1:6" s="191" customFormat="1" ht="15.75" customHeight="1">
      <c r="A38" s="468" t="s">
        <v>905</v>
      </c>
      <c r="B38" s="468" t="s">
        <v>1749</v>
      </c>
      <c r="C38" s="188">
        <v>14800</v>
      </c>
      <c r="D38" s="188">
        <v>3108</v>
      </c>
      <c r="E38" s="633">
        <v>21</v>
      </c>
      <c r="F38" s="188">
        <v>2136</v>
      </c>
    </row>
    <row r="39" spans="1:6" s="191" customFormat="1" ht="15.75" customHeight="1">
      <c r="A39" s="468" t="s">
        <v>907</v>
      </c>
      <c r="B39" s="468" t="s">
        <v>908</v>
      </c>
      <c r="C39" s="188">
        <v>18381249</v>
      </c>
      <c r="D39" s="188">
        <v>5061090</v>
      </c>
      <c r="E39" s="633">
        <v>27.53398313683689</v>
      </c>
      <c r="F39" s="188">
        <v>1032292</v>
      </c>
    </row>
    <row r="40" spans="1:6" s="191" customFormat="1" ht="15.75" customHeight="1">
      <c r="A40" s="468" t="s">
        <v>909</v>
      </c>
      <c r="B40" s="468" t="s">
        <v>910</v>
      </c>
      <c r="C40" s="188">
        <v>548949</v>
      </c>
      <c r="D40" s="188">
        <v>-70036</v>
      </c>
      <c r="E40" s="633">
        <v>-12.758197938241986</v>
      </c>
      <c r="F40" s="188">
        <v>-709733</v>
      </c>
    </row>
    <row r="41" spans="1:6" s="191" customFormat="1" ht="15.75" customHeight="1">
      <c r="A41" s="468" t="s">
        <v>1589</v>
      </c>
      <c r="B41" s="406" t="s">
        <v>1590</v>
      </c>
      <c r="C41" s="188">
        <v>66006</v>
      </c>
      <c r="D41" s="188">
        <v>30070</v>
      </c>
      <c r="E41" s="633">
        <v>45.55646456382753</v>
      </c>
      <c r="F41" s="188">
        <v>4072</v>
      </c>
    </row>
    <row r="42" spans="1:6" s="191" customFormat="1" ht="15.75" customHeight="1">
      <c r="A42" s="468" t="s">
        <v>1591</v>
      </c>
      <c r="B42" s="406" t="s">
        <v>1592</v>
      </c>
      <c r="C42" s="188">
        <v>96094</v>
      </c>
      <c r="D42" s="188">
        <v>0</v>
      </c>
      <c r="E42" s="633">
        <v>0</v>
      </c>
      <c r="F42" s="188">
        <v>-11</v>
      </c>
    </row>
    <row r="43" spans="1:6" s="191" customFormat="1" ht="15.75" customHeight="1">
      <c r="A43" s="468" t="s">
        <v>1593</v>
      </c>
      <c r="B43" s="468" t="s">
        <v>1594</v>
      </c>
      <c r="C43" s="188">
        <v>444834</v>
      </c>
      <c r="D43" s="188">
        <v>87199</v>
      </c>
      <c r="E43" s="633">
        <v>19.60259332694893</v>
      </c>
      <c r="F43" s="188">
        <v>15443</v>
      </c>
    </row>
    <row r="44" spans="1:6" s="191" customFormat="1" ht="15.75" customHeight="1">
      <c r="A44" s="764" t="s">
        <v>1750</v>
      </c>
      <c r="B44" s="723" t="s">
        <v>1751</v>
      </c>
      <c r="C44" s="304">
        <v>9506204</v>
      </c>
      <c r="D44" s="304">
        <v>3748977</v>
      </c>
      <c r="E44" s="629">
        <v>39.437161247538974</v>
      </c>
      <c r="F44" s="304">
        <v>754572</v>
      </c>
    </row>
    <row r="45" spans="1:6" s="191" customFormat="1" ht="15.75" customHeight="1">
      <c r="A45" s="765">
        <v>14.31</v>
      </c>
      <c r="B45" s="375" t="s">
        <v>1597</v>
      </c>
      <c r="C45" s="188">
        <v>6444</v>
      </c>
      <c r="D45" s="188">
        <v>988</v>
      </c>
      <c r="E45" s="633">
        <v>15.332091868404717</v>
      </c>
      <c r="F45" s="188">
        <v>988</v>
      </c>
    </row>
    <row r="46" spans="1:6" s="191" customFormat="1" ht="15.75" customHeight="1">
      <c r="A46" s="765">
        <v>14.32</v>
      </c>
      <c r="B46" s="375" t="s">
        <v>1599</v>
      </c>
      <c r="C46" s="188">
        <v>9499760</v>
      </c>
      <c r="D46" s="188">
        <v>3747989</v>
      </c>
      <c r="E46" s="633">
        <v>39.453512509789725</v>
      </c>
      <c r="F46" s="188">
        <v>753584</v>
      </c>
    </row>
    <row r="47" spans="1:6" s="191" customFormat="1" ht="12.75">
      <c r="A47" s="738"/>
      <c r="C47" s="766"/>
      <c r="D47" s="766"/>
      <c r="E47" s="767"/>
      <c r="F47" s="355"/>
    </row>
    <row r="48" spans="1:6" ht="15.75">
      <c r="A48" s="1045"/>
      <c r="B48" s="1045"/>
      <c r="C48" s="1045"/>
      <c r="D48" s="1045"/>
      <c r="E48" s="1045"/>
      <c r="F48" s="1045"/>
    </row>
    <row r="49" spans="1:6" s="736" customFormat="1" ht="17.25" customHeight="1">
      <c r="A49" s="735" t="s">
        <v>436</v>
      </c>
      <c r="B49" s="357"/>
      <c r="C49" s="357"/>
      <c r="D49" s="357"/>
      <c r="E49" s="191" t="s">
        <v>437</v>
      </c>
      <c r="F49" s="395"/>
    </row>
    <row r="50" spans="1:6" s="736" customFormat="1" ht="17.25" customHeight="1">
      <c r="A50" s="735"/>
      <c r="B50" s="357"/>
      <c r="C50" s="357"/>
      <c r="D50" s="357"/>
      <c r="E50" s="768"/>
      <c r="F50" s="395"/>
    </row>
    <row r="51" spans="1:5" s="191" customFormat="1" ht="12.75">
      <c r="A51" s="554"/>
      <c r="B51" s="554"/>
      <c r="C51" s="554"/>
      <c r="D51" s="769"/>
      <c r="E51" s="770"/>
    </row>
    <row r="52" spans="1:5" s="191" customFormat="1" ht="12.75">
      <c r="A52" s="554" t="s">
        <v>1418</v>
      </c>
      <c r="B52" s="554"/>
      <c r="C52" s="554"/>
      <c r="D52" s="554"/>
      <c r="E52" s="651"/>
    </row>
    <row r="53" spans="1:5" s="191" customFormat="1" ht="12.75">
      <c r="A53" s="613" t="s">
        <v>439</v>
      </c>
      <c r="B53" s="554"/>
      <c r="C53" s="554"/>
      <c r="D53" s="554"/>
      <c r="E53" s="651"/>
    </row>
    <row r="54" spans="2:5" s="191" customFormat="1" ht="12.75">
      <c r="B54" s="554"/>
      <c r="C54" s="554"/>
      <c r="D54" s="554"/>
      <c r="E54" s="651"/>
    </row>
    <row r="55" spans="1:6" ht="15.75">
      <c r="A55" s="198"/>
      <c r="B55" s="554"/>
      <c r="C55" s="554"/>
      <c r="D55" s="554"/>
      <c r="E55" s="651"/>
      <c r="F55" s="191"/>
    </row>
    <row r="56" spans="3:6" ht="15.75">
      <c r="C56" s="191"/>
      <c r="D56" s="191"/>
      <c r="E56" s="739"/>
      <c r="F56" s="191"/>
    </row>
  </sheetData>
  <mergeCells count="1">
    <mergeCell ref="A48:F48"/>
  </mergeCells>
  <printOptions horizontalCentered="1"/>
  <pageMargins left="0.9448818897637796" right="0.35433070866141736" top="0.5905511811023623" bottom="0.4724409448818898" header="0.2755905511811024" footer="0.1968503937007874"/>
  <pageSetup firstPageNumber="43" useFirstPageNumber="1" fitToHeight="1" fitToWidth="1" horizontalDpi="300" verticalDpi="300" orientation="portrait" paperSize="9" scale="91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C9" sqref="C9"/>
    </sheetView>
  </sheetViews>
  <sheetFormatPr defaultColWidth="9.140625" defaultRowHeight="12.75"/>
  <cols>
    <col min="1" max="1" width="8.00390625" style="738" customWidth="1"/>
    <col min="2" max="2" width="47.140625" style="198" customWidth="1"/>
    <col min="3" max="3" width="11.00390625" style="198" customWidth="1"/>
    <col min="4" max="4" width="10.8515625" style="198" customWidth="1"/>
    <col min="5" max="5" width="11.7109375" style="620" customWidth="1"/>
    <col min="6" max="6" width="10.421875" style="198" bestFit="1" customWidth="1"/>
    <col min="7" max="16384" width="9.140625" style="198" customWidth="1"/>
  </cols>
  <sheetData>
    <row r="1" spans="1:6" s="191" customFormat="1" ht="12.75">
      <c r="A1" s="738"/>
      <c r="E1" s="429"/>
      <c r="F1" s="336" t="s">
        <v>1753</v>
      </c>
    </row>
    <row r="2" spans="1:6" s="191" customFormat="1" ht="17.25" customHeight="1">
      <c r="A2" s="476" t="s">
        <v>735</v>
      </c>
      <c r="B2" s="476"/>
      <c r="C2" s="476"/>
      <c r="D2" s="476"/>
      <c r="E2" s="476"/>
      <c r="F2" s="476"/>
    </row>
    <row r="3" spans="1:5" s="474" customFormat="1" ht="17.25" customHeight="1">
      <c r="A3" s="605"/>
      <c r="B3" s="553"/>
      <c r="C3" s="553"/>
      <c r="D3" s="772"/>
      <c r="E3" s="772"/>
    </row>
    <row r="4" spans="1:6" ht="17.25" customHeight="1">
      <c r="A4" s="418" t="s">
        <v>1754</v>
      </c>
      <c r="B4" s="418"/>
      <c r="C4" s="418"/>
      <c r="D4" s="418"/>
      <c r="E4" s="418"/>
      <c r="F4" s="418"/>
    </row>
    <row r="5" spans="1:6" s="191" customFormat="1" ht="17.25" customHeight="1">
      <c r="A5" s="1046" t="s">
        <v>636</v>
      </c>
      <c r="B5" s="1046"/>
      <c r="C5" s="1046"/>
      <c r="D5" s="1046"/>
      <c r="E5" s="1046"/>
      <c r="F5" s="1046"/>
    </row>
    <row r="6" spans="1:6" s="191" customFormat="1" ht="12.75">
      <c r="A6" s="738"/>
      <c r="E6" s="429"/>
      <c r="F6" s="719" t="s">
        <v>444</v>
      </c>
    </row>
    <row r="7" spans="1:6" s="191" customFormat="1" ht="45.75" customHeight="1">
      <c r="A7" s="682" t="s">
        <v>826</v>
      </c>
      <c r="B7" s="720" t="s">
        <v>392</v>
      </c>
      <c r="C7" s="720" t="s">
        <v>1363</v>
      </c>
      <c r="D7" s="720" t="s">
        <v>446</v>
      </c>
      <c r="E7" s="561" t="s">
        <v>1423</v>
      </c>
      <c r="F7" s="561" t="s">
        <v>396</v>
      </c>
    </row>
    <row r="8" spans="1:6" s="191" customFormat="1" ht="12.75">
      <c r="A8" s="721" t="s">
        <v>1698</v>
      </c>
      <c r="B8" s="721" t="s">
        <v>1699</v>
      </c>
      <c r="C8" s="721" t="s">
        <v>1700</v>
      </c>
      <c r="D8" s="721" t="s">
        <v>1701</v>
      </c>
      <c r="E8" s="721" t="s">
        <v>1702</v>
      </c>
      <c r="F8" s="682" t="s">
        <v>1703</v>
      </c>
    </row>
    <row r="9" spans="1:6" s="191" customFormat="1" ht="12.75">
      <c r="A9" s="773" t="s">
        <v>1610</v>
      </c>
      <c r="B9" s="723" t="s">
        <v>1755</v>
      </c>
      <c r="C9" s="304">
        <v>53224616</v>
      </c>
      <c r="D9" s="304">
        <v>30015997</v>
      </c>
      <c r="E9" s="629">
        <v>56.39495266626254</v>
      </c>
      <c r="F9" s="304">
        <v>6393927</v>
      </c>
    </row>
    <row r="10" spans="1:6" s="191" customFormat="1" ht="12.75">
      <c r="A10" s="773" t="s">
        <v>1756</v>
      </c>
      <c r="B10" s="723" t="s">
        <v>1757</v>
      </c>
      <c r="C10" s="304">
        <v>59906024</v>
      </c>
      <c r="D10" s="304">
        <v>21645079</v>
      </c>
      <c r="E10" s="629">
        <v>36.13172358092068</v>
      </c>
      <c r="F10" s="304">
        <v>6435747</v>
      </c>
    </row>
    <row r="11" spans="1:6" s="191" customFormat="1" ht="12.75">
      <c r="A11" s="627"/>
      <c r="B11" s="374" t="s">
        <v>1788</v>
      </c>
      <c r="C11" s="304">
        <v>44186490</v>
      </c>
      <c r="D11" s="304">
        <v>15853779</v>
      </c>
      <c r="E11" s="629">
        <v>35.87924499094633</v>
      </c>
      <c r="F11" s="304">
        <v>3120598</v>
      </c>
    </row>
    <row r="12" spans="1:6" s="191" customFormat="1" ht="12.75">
      <c r="A12" s="754">
        <v>1000</v>
      </c>
      <c r="B12" s="374" t="s">
        <v>1613</v>
      </c>
      <c r="C12" s="304">
        <v>27574386</v>
      </c>
      <c r="D12" s="304">
        <v>9182764</v>
      </c>
      <c r="E12" s="629">
        <v>33.3017895665927</v>
      </c>
      <c r="F12" s="188">
        <v>1845706</v>
      </c>
    </row>
    <row r="13" spans="1:6" s="191" customFormat="1" ht="12.75">
      <c r="A13" s="774">
        <v>1100</v>
      </c>
      <c r="B13" s="468" t="s">
        <v>1758</v>
      </c>
      <c r="C13" s="188">
        <v>4239194</v>
      </c>
      <c r="D13" s="188">
        <v>1537967</v>
      </c>
      <c r="E13" s="633">
        <v>36.27970316998939</v>
      </c>
      <c r="F13" s="188">
        <v>276499</v>
      </c>
    </row>
    <row r="14" spans="1:6" s="191" customFormat="1" ht="14.25" customHeight="1">
      <c r="A14" s="774">
        <v>1200</v>
      </c>
      <c r="B14" s="468" t="s">
        <v>1759</v>
      </c>
      <c r="C14" s="188">
        <v>1001302</v>
      </c>
      <c r="D14" s="188">
        <v>309536</v>
      </c>
      <c r="E14" s="633">
        <v>30.91335081723596</v>
      </c>
      <c r="F14" s="188">
        <v>50886</v>
      </c>
    </row>
    <row r="15" spans="1:6" s="191" customFormat="1" ht="12.75">
      <c r="A15" s="774">
        <v>1300</v>
      </c>
      <c r="B15" s="468" t="s">
        <v>1760</v>
      </c>
      <c r="C15" s="188">
        <v>195508</v>
      </c>
      <c r="D15" s="188">
        <v>89196</v>
      </c>
      <c r="E15" s="633">
        <v>45.6226855167052</v>
      </c>
      <c r="F15" s="188">
        <v>19401</v>
      </c>
    </row>
    <row r="16" spans="1:6" s="191" customFormat="1" ht="12.75">
      <c r="A16" s="774">
        <v>1400</v>
      </c>
      <c r="B16" s="468" t="s">
        <v>1761</v>
      </c>
      <c r="C16" s="188">
        <v>19749215</v>
      </c>
      <c r="D16" s="188">
        <v>6439466</v>
      </c>
      <c r="E16" s="633">
        <v>32.606187131994865</v>
      </c>
      <c r="F16" s="188">
        <v>1303514</v>
      </c>
    </row>
    <row r="17" spans="1:6" s="429" customFormat="1" ht="27" customHeight="1">
      <c r="A17" s="670">
        <v>1455</v>
      </c>
      <c r="B17" s="671" t="s">
        <v>1622</v>
      </c>
      <c r="C17" s="251">
        <v>5903</v>
      </c>
      <c r="D17" s="251">
        <v>2167</v>
      </c>
      <c r="E17" s="633">
        <v>36.71014738268677</v>
      </c>
      <c r="F17" s="315">
        <v>-6813</v>
      </c>
    </row>
    <row r="18" spans="1:6" s="429" customFormat="1" ht="55.5" customHeight="1">
      <c r="A18" s="670">
        <v>1456</v>
      </c>
      <c r="B18" s="671" t="s">
        <v>1623</v>
      </c>
      <c r="C18" s="251">
        <v>0</v>
      </c>
      <c r="D18" s="251">
        <v>0</v>
      </c>
      <c r="E18" s="640">
        <v>0</v>
      </c>
      <c r="F18" s="315">
        <v>0</v>
      </c>
    </row>
    <row r="19" spans="1:6" s="620" customFormat="1" ht="15.75">
      <c r="A19" s="403">
        <v>1491</v>
      </c>
      <c r="B19" s="675" t="s">
        <v>1624</v>
      </c>
      <c r="C19" s="315">
        <v>0</v>
      </c>
      <c r="D19" s="315">
        <v>0</v>
      </c>
      <c r="E19" s="640">
        <v>0</v>
      </c>
      <c r="F19" s="315">
        <v>0</v>
      </c>
    </row>
    <row r="20" spans="1:6" s="620" customFormat="1" ht="15.75">
      <c r="A20" s="403">
        <v>1492</v>
      </c>
      <c r="B20" s="675" t="s">
        <v>1625</v>
      </c>
      <c r="C20" s="315">
        <v>375493</v>
      </c>
      <c r="D20" s="315">
        <v>296474</v>
      </c>
      <c r="E20" s="633">
        <v>78.95593260060774</v>
      </c>
      <c r="F20" s="315">
        <v>38108</v>
      </c>
    </row>
    <row r="21" spans="1:6" s="620" customFormat="1" ht="15.75">
      <c r="A21" s="403">
        <v>1493</v>
      </c>
      <c r="B21" s="675" t="s">
        <v>1626</v>
      </c>
      <c r="C21" s="315">
        <v>90154</v>
      </c>
      <c r="D21" s="315">
        <v>47093</v>
      </c>
      <c r="E21" s="633">
        <v>52.23617365840673</v>
      </c>
      <c r="F21" s="315">
        <v>0</v>
      </c>
    </row>
    <row r="22" spans="1:6" s="620" customFormat="1" ht="15.75">
      <c r="A22" s="403">
        <v>1499</v>
      </c>
      <c r="B22" s="675" t="s">
        <v>1627</v>
      </c>
      <c r="C22" s="315">
        <v>28051</v>
      </c>
      <c r="D22" s="315">
        <v>8082</v>
      </c>
      <c r="E22" s="633">
        <v>28.811807065701757</v>
      </c>
      <c r="F22" s="315">
        <v>1283</v>
      </c>
    </row>
    <row r="23" spans="1:6" s="191" customFormat="1" ht="25.5">
      <c r="A23" s="774">
        <v>1500</v>
      </c>
      <c r="B23" s="468" t="s">
        <v>1762</v>
      </c>
      <c r="C23" s="188">
        <v>2352331</v>
      </c>
      <c r="D23" s="188">
        <v>793563</v>
      </c>
      <c r="E23" s="633">
        <v>33.73517587448365</v>
      </c>
      <c r="F23" s="188">
        <v>192834</v>
      </c>
    </row>
    <row r="24" spans="1:6" s="191" customFormat="1" ht="12.75">
      <c r="A24" s="670">
        <v>1564</v>
      </c>
      <c r="B24" s="671" t="s">
        <v>1630</v>
      </c>
      <c r="C24" s="251">
        <v>0</v>
      </c>
      <c r="D24" s="251">
        <v>0</v>
      </c>
      <c r="E24" s="640">
        <v>0</v>
      </c>
      <c r="F24" s="315">
        <v>0</v>
      </c>
    </row>
    <row r="25" spans="1:6" s="191" customFormat="1" ht="12.75">
      <c r="A25" s="670">
        <v>1565</v>
      </c>
      <c r="B25" s="680" t="s">
        <v>1631</v>
      </c>
      <c r="C25" s="251">
        <v>0</v>
      </c>
      <c r="D25" s="251">
        <v>0</v>
      </c>
      <c r="E25" s="640">
        <v>0</v>
      </c>
      <c r="F25" s="315">
        <v>0</v>
      </c>
    </row>
    <row r="26" spans="1:6" s="191" customFormat="1" ht="12.75">
      <c r="A26" s="774">
        <v>1600</v>
      </c>
      <c r="B26" s="468" t="s">
        <v>1763</v>
      </c>
      <c r="C26" s="188">
        <v>36836</v>
      </c>
      <c r="D26" s="188">
        <v>13036</v>
      </c>
      <c r="E26" s="633">
        <v>35.389293082853726</v>
      </c>
      <c r="F26" s="188">
        <v>2572</v>
      </c>
    </row>
    <row r="27" spans="1:6" s="191" customFormat="1" ht="12.75">
      <c r="A27" s="754">
        <v>2000</v>
      </c>
      <c r="B27" s="775" t="s">
        <v>1764</v>
      </c>
      <c r="C27" s="304">
        <v>75877</v>
      </c>
      <c r="D27" s="304">
        <v>31364</v>
      </c>
      <c r="E27" s="629">
        <v>41.33531900312348</v>
      </c>
      <c r="F27" s="304">
        <v>4072</v>
      </c>
    </row>
    <row r="28" spans="1:6" s="191" customFormat="1" ht="12.75">
      <c r="A28" s="682" t="s">
        <v>1634</v>
      </c>
      <c r="B28" s="468" t="s">
        <v>1635</v>
      </c>
      <c r="C28" s="188">
        <v>75257</v>
      </c>
      <c r="D28" s="188">
        <v>31175</v>
      </c>
      <c r="E28" s="633">
        <v>41.42471796643502</v>
      </c>
      <c r="F28" s="188">
        <v>4045</v>
      </c>
    </row>
    <row r="29" spans="1:6" s="191" customFormat="1" ht="12" customHeight="1">
      <c r="A29" s="638" t="s">
        <v>1636</v>
      </c>
      <c r="B29" s="689" t="s">
        <v>1765</v>
      </c>
      <c r="C29" s="315">
        <v>11677</v>
      </c>
      <c r="D29" s="315">
        <v>3556</v>
      </c>
      <c r="E29" s="633">
        <v>30.453027318660613</v>
      </c>
      <c r="F29" s="315">
        <v>1448</v>
      </c>
    </row>
    <row r="30" spans="1:6" ht="25.5">
      <c r="A30" s="638" t="s">
        <v>1766</v>
      </c>
      <c r="B30" s="689" t="s">
        <v>1767</v>
      </c>
      <c r="C30" s="315">
        <v>31729</v>
      </c>
      <c r="D30" s="315">
        <v>13502</v>
      </c>
      <c r="E30" s="633">
        <v>42.55413029090107</v>
      </c>
      <c r="F30" s="315">
        <v>0</v>
      </c>
    </row>
    <row r="31" spans="1:6" s="191" customFormat="1" ht="12.75">
      <c r="A31" s="638" t="s">
        <v>1639</v>
      </c>
      <c r="B31" s="689" t="s">
        <v>1768</v>
      </c>
      <c r="C31" s="315">
        <v>31851</v>
      </c>
      <c r="D31" s="315">
        <v>14117</v>
      </c>
      <c r="E31" s="633">
        <v>44.321999309283854</v>
      </c>
      <c r="F31" s="315">
        <v>2597</v>
      </c>
    </row>
    <row r="32" spans="1:6" s="191" customFormat="1" ht="12.75">
      <c r="A32" s="682" t="s">
        <v>1641</v>
      </c>
      <c r="B32" s="468" t="s">
        <v>1642</v>
      </c>
      <c r="C32" s="188">
        <v>0</v>
      </c>
      <c r="D32" s="188">
        <v>0</v>
      </c>
      <c r="E32" s="633">
        <v>0</v>
      </c>
      <c r="F32" s="188">
        <v>0</v>
      </c>
    </row>
    <row r="33" spans="1:6" s="191" customFormat="1" ht="14.25" customHeight="1">
      <c r="A33" s="682" t="s">
        <v>1643</v>
      </c>
      <c r="B33" s="468" t="s">
        <v>1644</v>
      </c>
      <c r="C33" s="188">
        <v>620</v>
      </c>
      <c r="D33" s="188">
        <v>189</v>
      </c>
      <c r="E33" s="633">
        <v>30.483870967741932</v>
      </c>
      <c r="F33" s="188">
        <v>27</v>
      </c>
    </row>
    <row r="34" spans="1:6" s="191" customFormat="1" ht="12.75">
      <c r="A34" s="754">
        <v>3000</v>
      </c>
      <c r="B34" s="775" t="s">
        <v>1769</v>
      </c>
      <c r="C34" s="304">
        <v>16536227</v>
      </c>
      <c r="D34" s="304">
        <v>6639651</v>
      </c>
      <c r="E34" s="629">
        <v>40.15215199936479</v>
      </c>
      <c r="F34" s="304">
        <v>1270820</v>
      </c>
    </row>
    <row r="35" spans="1:6" s="191" customFormat="1" ht="12.75">
      <c r="A35" s="774">
        <v>3100</v>
      </c>
      <c r="B35" s="468" t="s">
        <v>848</v>
      </c>
      <c r="C35" s="776">
        <v>85885</v>
      </c>
      <c r="D35" s="776">
        <v>4075</v>
      </c>
      <c r="E35" s="633">
        <v>4.744716772428247</v>
      </c>
      <c r="F35" s="188">
        <v>90</v>
      </c>
    </row>
    <row r="36" spans="1:6" s="191" customFormat="1" ht="12.75" customHeight="1">
      <c r="A36" s="774">
        <v>3400</v>
      </c>
      <c r="B36" s="468" t="s">
        <v>1770</v>
      </c>
      <c r="C36" s="776">
        <v>6656525</v>
      </c>
      <c r="D36" s="776">
        <v>2776202</v>
      </c>
      <c r="E36" s="633">
        <v>41.70647597657937</v>
      </c>
      <c r="F36" s="188">
        <v>492621</v>
      </c>
    </row>
    <row r="37" spans="1:6" s="191" customFormat="1" ht="12.75">
      <c r="A37" s="774">
        <v>3500</v>
      </c>
      <c r="B37" s="468" t="s">
        <v>856</v>
      </c>
      <c r="C37" s="776">
        <v>274253</v>
      </c>
      <c r="D37" s="776">
        <v>103250</v>
      </c>
      <c r="E37" s="633">
        <v>37.64771944153756</v>
      </c>
      <c r="F37" s="188">
        <v>21619</v>
      </c>
    </row>
    <row r="38" spans="1:6" s="191" customFormat="1" ht="12.75">
      <c r="A38" s="638" t="s">
        <v>1649</v>
      </c>
      <c r="B38" s="689" t="s">
        <v>1650</v>
      </c>
      <c r="C38" s="777">
        <v>710</v>
      </c>
      <c r="D38" s="777">
        <v>0</v>
      </c>
      <c r="E38" s="640">
        <v>0</v>
      </c>
      <c r="F38" s="315">
        <v>0</v>
      </c>
    </row>
    <row r="39" spans="1:6" s="191" customFormat="1" ht="12.75">
      <c r="A39" s="638" t="s">
        <v>1651</v>
      </c>
      <c r="B39" s="691" t="s">
        <v>1652</v>
      </c>
      <c r="C39" s="777">
        <v>0</v>
      </c>
      <c r="D39" s="777">
        <v>0</v>
      </c>
      <c r="E39" s="640">
        <v>0</v>
      </c>
      <c r="F39" s="315">
        <v>0</v>
      </c>
    </row>
    <row r="40" spans="1:6" s="191" customFormat="1" ht="12.75">
      <c r="A40" s="638" t="s">
        <v>1653</v>
      </c>
      <c r="B40" s="691" t="s">
        <v>1654</v>
      </c>
      <c r="C40" s="777">
        <v>220</v>
      </c>
      <c r="D40" s="777">
        <v>0</v>
      </c>
      <c r="E40" s="640">
        <v>0</v>
      </c>
      <c r="F40" s="315">
        <v>0</v>
      </c>
    </row>
    <row r="41" spans="1:6" ht="15.75">
      <c r="A41" s="682">
        <v>3600</v>
      </c>
      <c r="B41" s="468" t="s">
        <v>1771</v>
      </c>
      <c r="C41" s="776">
        <v>13360</v>
      </c>
      <c r="D41" s="776">
        <v>7147</v>
      </c>
      <c r="E41" s="633">
        <v>53.495508982035936</v>
      </c>
      <c r="F41" s="188">
        <v>1918</v>
      </c>
    </row>
    <row r="42" spans="1:6" s="191" customFormat="1" ht="15.75" customHeight="1">
      <c r="A42" s="682" t="s">
        <v>1772</v>
      </c>
      <c r="B42" s="468" t="s">
        <v>1773</v>
      </c>
      <c r="C42" s="776">
        <v>9506204</v>
      </c>
      <c r="D42" s="776">
        <v>3748977</v>
      </c>
      <c r="E42" s="633">
        <v>39.437161247538974</v>
      </c>
      <c r="F42" s="188">
        <v>754572</v>
      </c>
    </row>
    <row r="43" spans="1:6" s="191" customFormat="1" ht="39.75" customHeight="1">
      <c r="A43" s="638" t="s">
        <v>1774</v>
      </c>
      <c r="B43" s="689" t="s">
        <v>1775</v>
      </c>
      <c r="C43" s="778">
        <v>6444</v>
      </c>
      <c r="D43" s="778">
        <v>988</v>
      </c>
      <c r="E43" s="640">
        <v>15.332091868404717</v>
      </c>
      <c r="F43" s="315">
        <v>988</v>
      </c>
    </row>
    <row r="44" spans="1:6" s="191" customFormat="1" ht="12.75">
      <c r="A44" s="682">
        <v>3900</v>
      </c>
      <c r="B44" s="468" t="s">
        <v>864</v>
      </c>
      <c r="C44" s="776">
        <v>0</v>
      </c>
      <c r="D44" s="776">
        <v>0</v>
      </c>
      <c r="E44" s="633">
        <v>0</v>
      </c>
      <c r="F44" s="188">
        <v>0</v>
      </c>
    </row>
    <row r="45" spans="1:6" s="191" customFormat="1" ht="12.75">
      <c r="A45" s="694">
        <v>3910</v>
      </c>
      <c r="B45" s="686" t="s">
        <v>1658</v>
      </c>
      <c r="C45" s="778">
        <v>0</v>
      </c>
      <c r="D45" s="778">
        <v>0</v>
      </c>
      <c r="E45" s="640">
        <v>0</v>
      </c>
      <c r="F45" s="315">
        <v>0</v>
      </c>
    </row>
    <row r="46" spans="1:6" s="191" customFormat="1" ht="15.75" customHeight="1">
      <c r="A46" s="754"/>
      <c r="B46" s="374" t="s">
        <v>1689</v>
      </c>
      <c r="C46" s="304">
        <v>15719534</v>
      </c>
      <c r="D46" s="304">
        <v>5791300</v>
      </c>
      <c r="E46" s="629">
        <v>36.84142290732028</v>
      </c>
      <c r="F46" s="304">
        <v>3315149</v>
      </c>
    </row>
    <row r="47" spans="1:6" s="191" customFormat="1" ht="12.75">
      <c r="A47" s="754">
        <v>4000</v>
      </c>
      <c r="B47" s="775" t="s">
        <v>1660</v>
      </c>
      <c r="C47" s="304">
        <v>14481569</v>
      </c>
      <c r="D47" s="304">
        <v>5505347</v>
      </c>
      <c r="E47" s="629">
        <v>38.016232909569396</v>
      </c>
      <c r="F47" s="304">
        <v>3236167</v>
      </c>
    </row>
    <row r="48" spans="1:6" s="191" customFormat="1" ht="25.5">
      <c r="A48" s="779" t="s">
        <v>1776</v>
      </c>
      <c r="B48" s="689" t="s">
        <v>1777</v>
      </c>
      <c r="C48" s="315">
        <v>0</v>
      </c>
      <c r="D48" s="315">
        <v>0</v>
      </c>
      <c r="E48" s="640">
        <v>0</v>
      </c>
      <c r="F48" s="315">
        <v>0</v>
      </c>
    </row>
    <row r="49" spans="1:6" s="191" customFormat="1" ht="38.25">
      <c r="A49" s="638" t="s">
        <v>1778</v>
      </c>
      <c r="B49" s="684" t="s">
        <v>1779</v>
      </c>
      <c r="C49" s="315">
        <v>0</v>
      </c>
      <c r="D49" s="315">
        <v>0</v>
      </c>
      <c r="E49" s="640">
        <v>0</v>
      </c>
      <c r="F49" s="315">
        <v>0</v>
      </c>
    </row>
    <row r="50" spans="1:6" s="191" customFormat="1" ht="14.25" customHeight="1">
      <c r="A50" s="627">
        <v>6000</v>
      </c>
      <c r="B50" s="775" t="s">
        <v>1663</v>
      </c>
      <c r="C50" s="304">
        <v>15603</v>
      </c>
      <c r="D50" s="304">
        <v>16624</v>
      </c>
      <c r="E50" s="629">
        <v>106.54361340767802</v>
      </c>
      <c r="F50" s="304">
        <v>4416</v>
      </c>
    </row>
    <row r="51" spans="1:6" s="191" customFormat="1" ht="12.75">
      <c r="A51" s="627">
        <v>7000</v>
      </c>
      <c r="B51" s="775" t="s">
        <v>1664</v>
      </c>
      <c r="C51" s="304">
        <v>1222362</v>
      </c>
      <c r="D51" s="304">
        <v>269329</v>
      </c>
      <c r="E51" s="629">
        <v>22.03348926095543</v>
      </c>
      <c r="F51" s="304">
        <v>74566</v>
      </c>
    </row>
    <row r="52" spans="1:6" s="191" customFormat="1" ht="16.5" customHeight="1">
      <c r="A52" s="779" t="s">
        <v>1780</v>
      </c>
      <c r="B52" s="689" t="s">
        <v>1665</v>
      </c>
      <c r="C52" s="315">
        <v>0</v>
      </c>
      <c r="D52" s="315">
        <v>0</v>
      </c>
      <c r="E52" s="640">
        <v>0</v>
      </c>
      <c r="F52" s="315">
        <v>0</v>
      </c>
    </row>
    <row r="53" spans="1:6" s="191" customFormat="1" ht="38.25">
      <c r="A53" s="638" t="s">
        <v>1781</v>
      </c>
      <c r="B53" s="684" t="s">
        <v>1782</v>
      </c>
      <c r="C53" s="315">
        <v>0</v>
      </c>
      <c r="D53" s="315">
        <v>0</v>
      </c>
      <c r="E53" s="640">
        <v>0</v>
      </c>
      <c r="F53" s="315">
        <v>0</v>
      </c>
    </row>
    <row r="54" spans="1:6" s="191" customFormat="1" ht="12.75">
      <c r="A54" s="754" t="s">
        <v>1667</v>
      </c>
      <c r="B54" s="374" t="s">
        <v>1789</v>
      </c>
      <c r="C54" s="304">
        <v>-563741</v>
      </c>
      <c r="D54" s="304">
        <v>-379587</v>
      </c>
      <c r="E54" s="629">
        <v>67.33358049175064</v>
      </c>
      <c r="F54" s="304">
        <v>-788162</v>
      </c>
    </row>
    <row r="55" spans="1:6" s="191" customFormat="1" ht="12.75">
      <c r="A55" s="774">
        <v>8100</v>
      </c>
      <c r="B55" s="375" t="s">
        <v>1783</v>
      </c>
      <c r="C55" s="188">
        <v>1562319</v>
      </c>
      <c r="D55" s="188">
        <v>755217</v>
      </c>
      <c r="E55" s="633">
        <v>48.33948764624894</v>
      </c>
      <c r="F55" s="188">
        <v>28728</v>
      </c>
    </row>
    <row r="56" spans="1:6" s="157" customFormat="1" ht="12.75">
      <c r="A56" s="780">
        <v>8112</v>
      </c>
      <c r="B56" s="781" t="s">
        <v>1784</v>
      </c>
      <c r="C56" s="251">
        <v>34132</v>
      </c>
      <c r="D56" s="251">
        <v>20549</v>
      </c>
      <c r="E56" s="640">
        <v>60.20450017578811</v>
      </c>
      <c r="F56" s="315">
        <v>-1726</v>
      </c>
    </row>
    <row r="57" spans="1:6" s="191" customFormat="1" ht="13.5" customHeight="1">
      <c r="A57" s="774">
        <v>8200</v>
      </c>
      <c r="B57" s="692" t="s">
        <v>1785</v>
      </c>
      <c r="C57" s="681">
        <v>2126060</v>
      </c>
      <c r="D57" s="681">
        <v>1134804</v>
      </c>
      <c r="E57" s="633">
        <v>53.375916013659065</v>
      </c>
      <c r="F57" s="188">
        <v>816890</v>
      </c>
    </row>
    <row r="58" spans="1:6" s="191" customFormat="1" ht="13.5" customHeight="1">
      <c r="A58" s="780">
        <v>8212</v>
      </c>
      <c r="B58" s="781" t="s">
        <v>1786</v>
      </c>
      <c r="C58" s="782">
        <v>61949</v>
      </c>
      <c r="D58" s="782">
        <v>48009</v>
      </c>
      <c r="E58" s="640">
        <v>77.49761900918497</v>
      </c>
      <c r="F58" s="315">
        <v>1014</v>
      </c>
    </row>
    <row r="59" spans="1:6" s="191" customFormat="1" ht="13.5" customHeight="1">
      <c r="A59" s="342" t="s">
        <v>1674</v>
      </c>
      <c r="B59" s="215" t="s">
        <v>1790</v>
      </c>
      <c r="C59" s="587">
        <v>59342283</v>
      </c>
      <c r="D59" s="587">
        <v>21265492</v>
      </c>
      <c r="E59" s="629">
        <v>35.83531156022426</v>
      </c>
      <c r="F59" s="587">
        <v>5647585</v>
      </c>
    </row>
    <row r="60" spans="1:6" s="191" customFormat="1" ht="14.25" customHeight="1">
      <c r="A60" s="754" t="s">
        <v>1676</v>
      </c>
      <c r="B60" s="446" t="s">
        <v>1791</v>
      </c>
      <c r="C60" s="587">
        <v>-6117667</v>
      </c>
      <c r="D60" s="587">
        <v>8750505</v>
      </c>
      <c r="E60" s="629">
        <v>-143.03663471712338</v>
      </c>
      <c r="F60" s="587">
        <v>746342</v>
      </c>
    </row>
    <row r="61" spans="1:6" s="191" customFormat="1" ht="12.75">
      <c r="A61" s="754" t="s">
        <v>1678</v>
      </c>
      <c r="B61" s="734" t="s">
        <v>1792</v>
      </c>
      <c r="C61" s="587">
        <v>6117667</v>
      </c>
      <c r="D61" s="587">
        <v>-8750505</v>
      </c>
      <c r="E61" s="629">
        <v>-143.03663471712338</v>
      </c>
      <c r="F61" s="587">
        <v>-746342</v>
      </c>
    </row>
    <row r="62" spans="1:6" s="191" customFormat="1" ht="18" customHeight="1">
      <c r="A62" s="342" t="s">
        <v>1424</v>
      </c>
      <c r="B62" s="495" t="s">
        <v>1692</v>
      </c>
      <c r="C62" s="304">
        <v>-44918</v>
      </c>
      <c r="D62" s="304">
        <v>-19824</v>
      </c>
      <c r="E62" s="629">
        <v>44.13375484215682</v>
      </c>
      <c r="F62" s="304">
        <v>-800</v>
      </c>
    </row>
    <row r="63" spans="1:6" s="191" customFormat="1" ht="12.75">
      <c r="A63" s="705" t="s">
        <v>1424</v>
      </c>
      <c r="B63" s="678" t="s">
        <v>1681</v>
      </c>
      <c r="C63" s="580">
        <v>-2830</v>
      </c>
      <c r="D63" s="580">
        <v>5064</v>
      </c>
      <c r="E63" s="633">
        <v>-178.9399293286219</v>
      </c>
      <c r="F63" s="188">
        <v>-800</v>
      </c>
    </row>
    <row r="64" spans="1:6" s="191" customFormat="1" ht="12.75">
      <c r="A64" s="705" t="s">
        <v>1424</v>
      </c>
      <c r="B64" s="678" t="s">
        <v>1787</v>
      </c>
      <c r="C64" s="580">
        <v>-42088</v>
      </c>
      <c r="D64" s="580">
        <v>-24888</v>
      </c>
      <c r="E64" s="633">
        <v>59.13324463029842</v>
      </c>
      <c r="F64" s="188">
        <v>0</v>
      </c>
    </row>
    <row r="65" spans="1:6" s="191" customFormat="1" ht="14.25" customHeight="1">
      <c r="A65" s="342" t="s">
        <v>1424</v>
      </c>
      <c r="B65" s="495" t="s">
        <v>1693</v>
      </c>
      <c r="C65" s="304">
        <v>6176067</v>
      </c>
      <c r="D65" s="304">
        <v>-8726201</v>
      </c>
      <c r="E65" s="629">
        <v>-141.29058185411526</v>
      </c>
      <c r="F65" s="304">
        <v>-749326</v>
      </c>
    </row>
    <row r="66" spans="1:6" s="191" customFormat="1" ht="12.75">
      <c r="A66" s="346" t="s">
        <v>1424</v>
      </c>
      <c r="B66" s="496" t="s">
        <v>1683</v>
      </c>
      <c r="C66" s="188">
        <v>10019826</v>
      </c>
      <c r="D66" s="188">
        <v>11163998</v>
      </c>
      <c r="E66" s="633">
        <v>111.41908053093937</v>
      </c>
      <c r="F66" s="188">
        <v>-45423</v>
      </c>
    </row>
    <row r="67" spans="1:6" s="191" customFormat="1" ht="12.75">
      <c r="A67" s="346" t="s">
        <v>1424</v>
      </c>
      <c r="B67" s="496" t="s">
        <v>1684</v>
      </c>
      <c r="C67" s="188">
        <v>3843759</v>
      </c>
      <c r="D67" s="188">
        <v>19890199</v>
      </c>
      <c r="E67" s="633">
        <v>517.4673802389796</v>
      </c>
      <c r="F67" s="188">
        <v>703903</v>
      </c>
    </row>
    <row r="68" spans="1:6" s="191" customFormat="1" ht="13.5" customHeight="1">
      <c r="A68" s="346" t="s">
        <v>1424</v>
      </c>
      <c r="B68" s="495" t="s">
        <v>1685</v>
      </c>
      <c r="C68" s="304">
        <v>-1980</v>
      </c>
      <c r="D68" s="304">
        <v>-584</v>
      </c>
      <c r="E68" s="629">
        <v>0</v>
      </c>
      <c r="F68" s="304">
        <v>0</v>
      </c>
    </row>
    <row r="69" spans="1:6" s="191" customFormat="1" ht="13.5" customHeight="1">
      <c r="A69" s="346" t="s">
        <v>1424</v>
      </c>
      <c r="B69" s="495" t="s">
        <v>1686</v>
      </c>
      <c r="C69" s="304">
        <v>-11502</v>
      </c>
      <c r="D69" s="304">
        <v>-3896</v>
      </c>
      <c r="E69" s="629">
        <v>33.87237002260476</v>
      </c>
      <c r="F69" s="304">
        <v>3784</v>
      </c>
    </row>
    <row r="70" spans="1:6" s="191" customFormat="1" ht="18" customHeight="1">
      <c r="A70" s="332"/>
      <c r="B70" s="783"/>
      <c r="C70" s="355"/>
      <c r="D70" s="355"/>
      <c r="E70" s="355"/>
      <c r="F70" s="451"/>
    </row>
    <row r="71" spans="1:6" s="191" customFormat="1" ht="12.75">
      <c r="A71" s="1045"/>
      <c r="B71" s="1045"/>
      <c r="C71" s="1045"/>
      <c r="D71" s="1045"/>
      <c r="E71" s="1045"/>
      <c r="F71" s="1045"/>
    </row>
    <row r="72" spans="1:5" s="191" customFormat="1" ht="15.75">
      <c r="A72" s="605"/>
      <c r="B72" s="198"/>
      <c r="C72" s="190"/>
      <c r="D72" s="190"/>
      <c r="E72" s="198"/>
    </row>
    <row r="73" spans="1:6" s="736" customFormat="1" ht="17.25" customHeight="1">
      <c r="A73" s="735" t="s">
        <v>436</v>
      </c>
      <c r="B73" s="357"/>
      <c r="C73" s="357"/>
      <c r="D73" s="357"/>
      <c r="E73" s="768" t="s">
        <v>437</v>
      </c>
      <c r="F73" s="395"/>
    </row>
    <row r="74" spans="1:6" s="736" customFormat="1" ht="17.25" customHeight="1">
      <c r="A74" s="735"/>
      <c r="B74" s="357"/>
      <c r="C74" s="357"/>
      <c r="D74" s="357"/>
      <c r="E74" s="768"/>
      <c r="F74" s="395"/>
    </row>
    <row r="75" spans="1:2" s="191" customFormat="1" ht="12.75">
      <c r="A75" s="784"/>
      <c r="B75" s="535"/>
    </row>
    <row r="76" spans="1:2" s="191" customFormat="1" ht="12.75">
      <c r="A76" s="785"/>
      <c r="B76" s="535"/>
    </row>
    <row r="77" spans="1:6" ht="15.75">
      <c r="A77" s="785"/>
      <c r="C77" s="191"/>
      <c r="D77" s="191"/>
      <c r="E77" s="191"/>
      <c r="F77" s="191"/>
    </row>
    <row r="78" spans="1:6" ht="15.75">
      <c r="A78" s="785"/>
      <c r="C78" s="191"/>
      <c r="D78" s="191"/>
      <c r="E78" s="191"/>
      <c r="F78" s="191"/>
    </row>
    <row r="79" spans="1:6" ht="15.75">
      <c r="A79" s="785"/>
      <c r="B79" s="786"/>
      <c r="F79" s="620"/>
    </row>
    <row r="80" spans="2:6" ht="15.75">
      <c r="B80" s="786"/>
      <c r="E80" s="787"/>
      <c r="F80" s="787"/>
    </row>
    <row r="81" spans="1:6" s="605" customFormat="1" ht="15.75">
      <c r="A81" s="738"/>
      <c r="D81" s="198"/>
      <c r="E81" s="620"/>
      <c r="F81" s="620"/>
    </row>
    <row r="83" spans="5:6" ht="15.75">
      <c r="E83" s="787"/>
      <c r="F83" s="605"/>
    </row>
    <row r="84" spans="1:6" s="605" customFormat="1" ht="15.75">
      <c r="A84" s="738"/>
      <c r="C84" s="198"/>
      <c r="D84" s="198"/>
      <c r="E84" s="620"/>
      <c r="F84" s="198"/>
    </row>
    <row r="85" ht="15.75">
      <c r="B85" s="788"/>
    </row>
    <row r="87" ht="15.75">
      <c r="B87" s="789"/>
    </row>
    <row r="90" ht="15.75">
      <c r="A90" s="740" t="s">
        <v>1418</v>
      </c>
    </row>
    <row r="91" ht="15.75">
      <c r="A91" s="740" t="s">
        <v>439</v>
      </c>
    </row>
  </sheetData>
  <mergeCells count="4">
    <mergeCell ref="A2:F2"/>
    <mergeCell ref="A4:F4"/>
    <mergeCell ref="A5:F5"/>
    <mergeCell ref="A71:F71"/>
  </mergeCells>
  <printOptions horizontalCentered="1"/>
  <pageMargins left="0.9055118110236221" right="0.2755905511811024" top="0.6692913385826772" bottom="0.5511811023622047" header="0.3937007874015748" footer="0.2755905511811024"/>
  <pageSetup firstPageNumber="44" useFirstPageNumber="1" horizontalDpi="600" verticalDpi="600" orientation="portrait" paperSize="9" scale="92" r:id="rId1"/>
  <headerFooter alignWithMargins="0">
    <oddFooter>&amp;R&amp;P</oddFooter>
  </headerFooter>
  <rowBreaks count="1" manualBreakCount="1">
    <brk id="45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B5" sqref="B5:E5"/>
    </sheetView>
  </sheetViews>
  <sheetFormatPr defaultColWidth="9.140625" defaultRowHeight="17.25" customHeight="1"/>
  <cols>
    <col min="1" max="1" width="7.421875" style="191" customWidth="1"/>
    <col min="2" max="2" width="39.8515625" style="554" customWidth="1"/>
    <col min="3" max="3" width="10.57421875" style="338" customWidth="1"/>
    <col min="4" max="4" width="10.8515625" style="554" customWidth="1"/>
    <col min="5" max="5" width="11.140625" style="338" customWidth="1"/>
    <col min="6" max="6" width="10.00390625" style="367" customWidth="1"/>
    <col min="7" max="16384" width="9.140625" style="191" customWidth="1"/>
  </cols>
  <sheetData>
    <row r="1" spans="5:6" ht="17.25" customHeight="1">
      <c r="E1" s="336"/>
      <c r="F1" s="170" t="s">
        <v>1793</v>
      </c>
    </row>
    <row r="2" spans="2:3" ht="17.25" customHeight="1">
      <c r="B2" s="191"/>
      <c r="C2" s="336" t="s">
        <v>387</v>
      </c>
    </row>
    <row r="4" spans="2:6" s="198" customFormat="1" ht="30" customHeight="1">
      <c r="B4" s="1047" t="s">
        <v>1794</v>
      </c>
      <c r="C4" s="1047"/>
      <c r="D4" s="1047"/>
      <c r="E4" s="1047"/>
      <c r="F4" s="395"/>
    </row>
    <row r="5" spans="2:6" ht="17.25" customHeight="1">
      <c r="B5" s="476" t="s">
        <v>1795</v>
      </c>
      <c r="C5" s="476"/>
      <c r="D5" s="476"/>
      <c r="E5" s="476"/>
      <c r="F5" s="816"/>
    </row>
    <row r="6" ht="17.25" customHeight="1">
      <c r="F6" s="790" t="s">
        <v>444</v>
      </c>
    </row>
    <row r="7" spans="1:6" ht="45.75" customHeight="1">
      <c r="A7" s="682" t="s">
        <v>826</v>
      </c>
      <c r="B7" s="720" t="s">
        <v>392</v>
      </c>
      <c r="C7" s="791" t="s">
        <v>1363</v>
      </c>
      <c r="D7" s="720" t="s">
        <v>446</v>
      </c>
      <c r="E7" s="792" t="s">
        <v>1423</v>
      </c>
      <c r="F7" s="793" t="s">
        <v>396</v>
      </c>
    </row>
    <row r="8" spans="1:6" ht="12.75">
      <c r="A8" s="721" t="s">
        <v>1698</v>
      </c>
      <c r="B8" s="721" t="s">
        <v>1699</v>
      </c>
      <c r="C8" s="721" t="s">
        <v>1700</v>
      </c>
      <c r="D8" s="721" t="s">
        <v>1701</v>
      </c>
      <c r="E8" s="794" t="s">
        <v>1702</v>
      </c>
      <c r="F8" s="721" t="s">
        <v>1703</v>
      </c>
    </row>
    <row r="9" spans="1:6" ht="12.75">
      <c r="A9" s="754" t="s">
        <v>1610</v>
      </c>
      <c r="B9" s="723" t="s">
        <v>1805</v>
      </c>
      <c r="C9" s="19">
        <v>2119660</v>
      </c>
      <c r="D9" s="19">
        <v>863609</v>
      </c>
      <c r="E9" s="795">
        <v>40.742807808799526</v>
      </c>
      <c r="F9" s="238">
        <v>183595</v>
      </c>
    </row>
    <row r="10" spans="1:6" ht="31.5" customHeight="1">
      <c r="A10" s="796"/>
      <c r="B10" s="374" t="s">
        <v>1806</v>
      </c>
      <c r="C10" s="19">
        <v>2119342</v>
      </c>
      <c r="D10" s="19">
        <v>863472</v>
      </c>
      <c r="E10" s="795">
        <v>40.742456856892375</v>
      </c>
      <c r="F10" s="238">
        <v>183553</v>
      </c>
    </row>
    <row r="11" spans="1:6" ht="25.5">
      <c r="A11" s="757"/>
      <c r="B11" s="797" t="s">
        <v>1796</v>
      </c>
      <c r="C11" s="315">
        <v>1829901</v>
      </c>
      <c r="D11" s="315">
        <v>653911</v>
      </c>
      <c r="E11" s="316">
        <v>35.73477472278555</v>
      </c>
      <c r="F11" s="251">
        <v>161501</v>
      </c>
    </row>
    <row r="12" spans="1:6" ht="25.5">
      <c r="A12" s="757"/>
      <c r="B12" s="797" t="s">
        <v>1797</v>
      </c>
      <c r="C12" s="315">
        <v>289441</v>
      </c>
      <c r="D12" s="315">
        <v>209561</v>
      </c>
      <c r="E12" s="316">
        <v>72.40197484115934</v>
      </c>
      <c r="F12" s="251">
        <v>22052</v>
      </c>
    </row>
    <row r="13" spans="1:6" ht="29.25" customHeight="1">
      <c r="A13" s="796"/>
      <c r="B13" s="723" t="s">
        <v>1798</v>
      </c>
      <c r="C13" s="304">
        <v>318</v>
      </c>
      <c r="D13" s="304">
        <v>137</v>
      </c>
      <c r="E13" s="795">
        <v>0</v>
      </c>
      <c r="F13" s="238">
        <v>42</v>
      </c>
    </row>
    <row r="14" spans="1:6" ht="16.5" customHeight="1">
      <c r="A14" s="798" t="s">
        <v>1611</v>
      </c>
      <c r="B14" s="723" t="s">
        <v>1807</v>
      </c>
      <c r="C14" s="19">
        <v>2896764</v>
      </c>
      <c r="D14" s="19">
        <v>919489</v>
      </c>
      <c r="E14" s="795">
        <v>31.741936864722152</v>
      </c>
      <c r="F14" s="238">
        <v>194431</v>
      </c>
    </row>
    <row r="15" spans="1:6" ht="12.75">
      <c r="A15" s="799"/>
      <c r="B15" s="374" t="s">
        <v>1808</v>
      </c>
      <c r="C15" s="19">
        <v>1878547</v>
      </c>
      <c r="D15" s="19">
        <v>703847</v>
      </c>
      <c r="E15" s="795">
        <v>37.46762790603589</v>
      </c>
      <c r="F15" s="238">
        <v>116526</v>
      </c>
    </row>
    <row r="16" spans="1:6" ht="12.75">
      <c r="A16" s="754">
        <v>1000</v>
      </c>
      <c r="B16" s="374" t="s">
        <v>20</v>
      </c>
      <c r="C16" s="19">
        <v>1727854</v>
      </c>
      <c r="D16" s="19">
        <v>651710</v>
      </c>
      <c r="E16" s="795">
        <v>37.71788588619177</v>
      </c>
      <c r="F16" s="238">
        <v>105329</v>
      </c>
    </row>
    <row r="17" spans="1:6" ht="12.75">
      <c r="A17" s="774">
        <v>1100</v>
      </c>
      <c r="B17" s="468" t="s">
        <v>1799</v>
      </c>
      <c r="C17" s="188">
        <v>189983</v>
      </c>
      <c r="D17" s="188">
        <v>126649</v>
      </c>
      <c r="E17" s="800">
        <v>66.66333303506103</v>
      </c>
      <c r="F17" s="189">
        <v>24742</v>
      </c>
    </row>
    <row r="18" spans="1:6" ht="25.5">
      <c r="A18" s="774">
        <v>1200</v>
      </c>
      <c r="B18" s="468" t="s">
        <v>1617</v>
      </c>
      <c r="C18" s="188">
        <v>43348</v>
      </c>
      <c r="D18" s="188">
        <v>27729</v>
      </c>
      <c r="E18" s="800">
        <v>63.96834917412568</v>
      </c>
      <c r="F18" s="189">
        <v>5342</v>
      </c>
    </row>
    <row r="19" spans="1:6" ht="12.75">
      <c r="A19" s="774">
        <v>1300</v>
      </c>
      <c r="B19" s="468" t="s">
        <v>1619</v>
      </c>
      <c r="C19" s="188">
        <v>78401</v>
      </c>
      <c r="D19" s="188">
        <v>40932</v>
      </c>
      <c r="E19" s="800">
        <v>52.2085177484981</v>
      </c>
      <c r="F19" s="189">
        <v>6003</v>
      </c>
    </row>
    <row r="20" spans="1:6" ht="12.75">
      <c r="A20" s="774">
        <v>1400</v>
      </c>
      <c r="B20" s="468" t="s">
        <v>1621</v>
      </c>
      <c r="C20" s="188">
        <v>1129508</v>
      </c>
      <c r="D20" s="188">
        <v>375186</v>
      </c>
      <c r="E20" s="800">
        <v>33.216763404951536</v>
      </c>
      <c r="F20" s="189">
        <v>56237</v>
      </c>
    </row>
    <row r="21" spans="1:6" s="801" customFormat="1" ht="36" customHeight="1">
      <c r="A21" s="670">
        <v>1455</v>
      </c>
      <c r="B21" s="671" t="s">
        <v>1622</v>
      </c>
      <c r="C21" s="251">
        <v>0</v>
      </c>
      <c r="D21" s="251">
        <v>0</v>
      </c>
      <c r="E21" s="316">
        <v>0</v>
      </c>
      <c r="F21" s="251">
        <v>0</v>
      </c>
    </row>
    <row r="22" spans="1:6" s="429" customFormat="1" ht="55.5" customHeight="1">
      <c r="A22" s="670">
        <v>1456</v>
      </c>
      <c r="B22" s="671" t="s">
        <v>1623</v>
      </c>
      <c r="C22" s="251">
        <v>0</v>
      </c>
      <c r="D22" s="251">
        <v>0</v>
      </c>
      <c r="E22" s="316">
        <v>0</v>
      </c>
      <c r="F22" s="251">
        <v>0</v>
      </c>
    </row>
    <row r="23" spans="1:6" s="620" customFormat="1" ht="15.75">
      <c r="A23" s="403">
        <v>1491</v>
      </c>
      <c r="B23" s="675" t="s">
        <v>1624</v>
      </c>
      <c r="C23" s="315">
        <v>0</v>
      </c>
      <c r="D23" s="315">
        <v>0</v>
      </c>
      <c r="E23" s="316">
        <v>0</v>
      </c>
      <c r="F23" s="251">
        <v>0</v>
      </c>
    </row>
    <row r="24" spans="1:6" s="802" customFormat="1" ht="15.75">
      <c r="A24" s="403">
        <v>1492</v>
      </c>
      <c r="B24" s="675" t="s">
        <v>1625</v>
      </c>
      <c r="C24" s="315">
        <v>0</v>
      </c>
      <c r="D24" s="315">
        <v>0</v>
      </c>
      <c r="E24" s="316">
        <v>0</v>
      </c>
      <c r="F24" s="251">
        <v>0</v>
      </c>
    </row>
    <row r="25" spans="1:6" s="802" customFormat="1" ht="15.75">
      <c r="A25" s="403">
        <v>1493</v>
      </c>
      <c r="B25" s="675" t="s">
        <v>1626</v>
      </c>
      <c r="C25" s="315">
        <v>25</v>
      </c>
      <c r="D25" s="315">
        <v>25</v>
      </c>
      <c r="E25" s="316">
        <v>100</v>
      </c>
      <c r="F25" s="251">
        <v>0</v>
      </c>
    </row>
    <row r="26" spans="1:6" s="802" customFormat="1" ht="15.75">
      <c r="A26" s="403">
        <v>1499</v>
      </c>
      <c r="B26" s="675" t="s">
        <v>1627</v>
      </c>
      <c r="C26" s="315">
        <v>0</v>
      </c>
      <c r="D26" s="315">
        <v>0</v>
      </c>
      <c r="E26" s="800">
        <v>0</v>
      </c>
      <c r="F26" s="251">
        <v>0</v>
      </c>
    </row>
    <row r="27" spans="1:6" ht="25.5">
      <c r="A27" s="774">
        <v>1500</v>
      </c>
      <c r="B27" s="468" t="s">
        <v>1800</v>
      </c>
      <c r="C27" s="188">
        <v>254689</v>
      </c>
      <c r="D27" s="188">
        <v>74456</v>
      </c>
      <c r="E27" s="800">
        <v>29.234085492502622</v>
      </c>
      <c r="F27" s="189">
        <v>11592</v>
      </c>
    </row>
    <row r="28" spans="1:6" s="801" customFormat="1" ht="16.5" customHeight="1">
      <c r="A28" s="670">
        <v>1564</v>
      </c>
      <c r="B28" s="671" t="s">
        <v>1630</v>
      </c>
      <c r="C28" s="251">
        <v>0</v>
      </c>
      <c r="D28" s="251">
        <v>0</v>
      </c>
      <c r="E28" s="316">
        <v>0</v>
      </c>
      <c r="F28" s="251">
        <v>0</v>
      </c>
    </row>
    <row r="29" spans="1:6" s="429" customFormat="1" ht="12.75">
      <c r="A29" s="670">
        <v>1565</v>
      </c>
      <c r="B29" s="680" t="s">
        <v>1631</v>
      </c>
      <c r="C29" s="251">
        <v>0</v>
      </c>
      <c r="D29" s="251">
        <v>0</v>
      </c>
      <c r="E29" s="316">
        <v>0</v>
      </c>
      <c r="F29" s="251">
        <v>0</v>
      </c>
    </row>
    <row r="30" spans="1:6" ht="12.75">
      <c r="A30" s="774">
        <v>1600</v>
      </c>
      <c r="B30" s="468" t="s">
        <v>1632</v>
      </c>
      <c r="C30" s="188">
        <v>31925</v>
      </c>
      <c r="D30" s="188">
        <v>6758</v>
      </c>
      <c r="E30" s="800">
        <v>21.168363351605326</v>
      </c>
      <c r="F30" s="189">
        <v>1413</v>
      </c>
    </row>
    <row r="31" spans="1:6" ht="12.75">
      <c r="A31" s="754">
        <v>3000</v>
      </c>
      <c r="B31" s="775" t="s">
        <v>1769</v>
      </c>
      <c r="C31" s="19">
        <v>150693</v>
      </c>
      <c r="D31" s="19">
        <v>52137</v>
      </c>
      <c r="E31" s="795">
        <v>34.59815651689196</v>
      </c>
      <c r="F31" s="238">
        <v>11197</v>
      </c>
    </row>
    <row r="32" spans="1:6" ht="12.75">
      <c r="A32" s="757">
        <v>3100</v>
      </c>
      <c r="B32" s="468" t="s">
        <v>848</v>
      </c>
      <c r="C32" s="188">
        <v>1240</v>
      </c>
      <c r="D32" s="776">
        <v>1000</v>
      </c>
      <c r="E32" s="800">
        <v>80.64516129032258</v>
      </c>
      <c r="F32" s="189">
        <v>0</v>
      </c>
    </row>
    <row r="33" spans="1:6" ht="25.5">
      <c r="A33" s="757">
        <v>3400</v>
      </c>
      <c r="B33" s="468" t="s">
        <v>1770</v>
      </c>
      <c r="C33" s="188">
        <v>99035</v>
      </c>
      <c r="D33" s="188">
        <v>34199</v>
      </c>
      <c r="E33" s="800">
        <v>34.532236078154185</v>
      </c>
      <c r="F33" s="189">
        <v>7569</v>
      </c>
    </row>
    <row r="34" spans="1:6" ht="12.75">
      <c r="A34" s="757">
        <v>3500</v>
      </c>
      <c r="B34" s="468" t="s">
        <v>856</v>
      </c>
      <c r="C34" s="188">
        <v>42918</v>
      </c>
      <c r="D34" s="188">
        <v>13272</v>
      </c>
      <c r="E34" s="800">
        <v>30.92408779533063</v>
      </c>
      <c r="F34" s="189">
        <v>3128</v>
      </c>
    </row>
    <row r="35" spans="1:6" s="801" customFormat="1" ht="12.75">
      <c r="A35" s="638" t="s">
        <v>1649</v>
      </c>
      <c r="B35" s="689" t="s">
        <v>1650</v>
      </c>
      <c r="C35" s="251">
        <v>0</v>
      </c>
      <c r="D35" s="251">
        <v>0</v>
      </c>
      <c r="E35" s="316">
        <v>0</v>
      </c>
      <c r="F35" s="251">
        <v>0</v>
      </c>
    </row>
    <row r="36" spans="1:6" s="429" customFormat="1" ht="12.75">
      <c r="A36" s="638" t="s">
        <v>1651</v>
      </c>
      <c r="B36" s="691" t="s">
        <v>1652</v>
      </c>
      <c r="C36" s="251">
        <v>0</v>
      </c>
      <c r="D36" s="251">
        <v>0</v>
      </c>
      <c r="E36" s="316">
        <v>0</v>
      </c>
      <c r="F36" s="251">
        <v>0</v>
      </c>
    </row>
    <row r="37" spans="1:6" s="429" customFormat="1" ht="14.25" customHeight="1">
      <c r="A37" s="638" t="s">
        <v>1653</v>
      </c>
      <c r="B37" s="691" t="s">
        <v>1654</v>
      </c>
      <c r="C37" s="251">
        <v>2697</v>
      </c>
      <c r="D37" s="251">
        <v>344</v>
      </c>
      <c r="E37" s="316">
        <v>12.75491286614757</v>
      </c>
      <c r="F37" s="251">
        <v>-571</v>
      </c>
    </row>
    <row r="38" spans="1:6" s="802" customFormat="1" ht="15.75">
      <c r="A38" s="466">
        <v>3600</v>
      </c>
      <c r="B38" s="468" t="s">
        <v>1771</v>
      </c>
      <c r="C38" s="188">
        <v>0</v>
      </c>
      <c r="D38" s="188">
        <v>0</v>
      </c>
      <c r="E38" s="800">
        <v>0</v>
      </c>
      <c r="F38" s="189">
        <v>0</v>
      </c>
    </row>
    <row r="39" spans="1:6" s="153" customFormat="1" ht="26.25" customHeight="1">
      <c r="A39" s="803" t="s">
        <v>1772</v>
      </c>
      <c r="B39" s="468" t="s">
        <v>1773</v>
      </c>
      <c r="C39" s="188">
        <v>7500</v>
      </c>
      <c r="D39" s="188">
        <v>3666</v>
      </c>
      <c r="E39" s="800">
        <v>48.88</v>
      </c>
      <c r="F39" s="189">
        <v>500</v>
      </c>
    </row>
    <row r="40" spans="1:6" s="153" customFormat="1" ht="15.75">
      <c r="A40" s="804">
        <v>3900</v>
      </c>
      <c r="B40" s="805" t="s">
        <v>864</v>
      </c>
      <c r="C40" s="806">
        <v>0</v>
      </c>
      <c r="D40" s="410">
        <v>0</v>
      </c>
      <c r="E40" s="800">
        <v>0</v>
      </c>
      <c r="F40" s="189">
        <v>0</v>
      </c>
    </row>
    <row r="41" spans="1:6" s="153" customFormat="1" ht="12.75">
      <c r="A41" s="670">
        <v>3910</v>
      </c>
      <c r="B41" s="807" t="s">
        <v>1658</v>
      </c>
      <c r="C41" s="808">
        <v>0</v>
      </c>
      <c r="D41" s="777">
        <v>0</v>
      </c>
      <c r="E41" s="316">
        <v>0</v>
      </c>
      <c r="F41" s="251">
        <v>0</v>
      </c>
    </row>
    <row r="42" spans="1:6" ht="14.25" customHeight="1">
      <c r="A42" s="799"/>
      <c r="B42" s="374" t="s">
        <v>1689</v>
      </c>
      <c r="C42" s="19">
        <v>1018217</v>
      </c>
      <c r="D42" s="19">
        <v>215642</v>
      </c>
      <c r="E42" s="795">
        <v>21.178393210877445</v>
      </c>
      <c r="F42" s="238">
        <v>77905</v>
      </c>
    </row>
    <row r="43" spans="1:6" s="589" customFormat="1" ht="12.75">
      <c r="A43" s="754">
        <v>4000</v>
      </c>
      <c r="B43" s="775" t="s">
        <v>1660</v>
      </c>
      <c r="C43" s="304">
        <v>976280</v>
      </c>
      <c r="D43" s="304">
        <v>174705</v>
      </c>
      <c r="E43" s="795">
        <v>17.894968656532964</v>
      </c>
      <c r="F43" s="238">
        <v>77905</v>
      </c>
    </row>
    <row r="44" spans="1:6" ht="25.5">
      <c r="A44" s="638" t="s">
        <v>1776</v>
      </c>
      <c r="B44" s="689" t="s">
        <v>1777</v>
      </c>
      <c r="C44" s="315">
        <v>0</v>
      </c>
      <c r="D44" s="315">
        <v>0</v>
      </c>
      <c r="E44" s="316">
        <v>0</v>
      </c>
      <c r="F44" s="251">
        <v>0</v>
      </c>
    </row>
    <row r="45" spans="1:6" s="589" customFormat="1" ht="12.75">
      <c r="A45" s="754">
        <v>6000</v>
      </c>
      <c r="B45" s="775" t="s">
        <v>1663</v>
      </c>
      <c r="C45" s="304">
        <v>0</v>
      </c>
      <c r="D45" s="304">
        <v>0</v>
      </c>
      <c r="E45" s="795">
        <v>0</v>
      </c>
      <c r="F45" s="238">
        <v>0</v>
      </c>
    </row>
    <row r="46" spans="1:6" s="589" customFormat="1" ht="12.75">
      <c r="A46" s="754">
        <v>7000</v>
      </c>
      <c r="B46" s="775" t="s">
        <v>1664</v>
      </c>
      <c r="C46" s="304">
        <v>41937</v>
      </c>
      <c r="D46" s="304">
        <v>40937</v>
      </c>
      <c r="E46" s="795">
        <v>97.61547082528554</v>
      </c>
      <c r="F46" s="238">
        <v>0</v>
      </c>
    </row>
    <row r="47" spans="1:6" ht="15" customHeight="1">
      <c r="A47" s="638" t="s">
        <v>1780</v>
      </c>
      <c r="B47" s="689" t="s">
        <v>1665</v>
      </c>
      <c r="C47" s="188">
        <v>0</v>
      </c>
      <c r="D47" s="776">
        <v>0</v>
      </c>
      <c r="E47" s="800">
        <v>0</v>
      </c>
      <c r="F47" s="189">
        <v>0</v>
      </c>
    </row>
    <row r="48" spans="1:6" ht="12.75">
      <c r="A48" s="754" t="s">
        <v>1667</v>
      </c>
      <c r="B48" s="374" t="s">
        <v>1801</v>
      </c>
      <c r="C48" s="304">
        <v>0</v>
      </c>
      <c r="D48" s="304">
        <v>0</v>
      </c>
      <c r="E48" s="795">
        <v>0</v>
      </c>
      <c r="F48" s="238">
        <v>0</v>
      </c>
    </row>
    <row r="49" spans="1:6" ht="12.75">
      <c r="A49" s="759">
        <v>8200</v>
      </c>
      <c r="B49" s="692" t="s">
        <v>1802</v>
      </c>
      <c r="C49" s="188">
        <v>0</v>
      </c>
      <c r="D49" s="776">
        <v>0</v>
      </c>
      <c r="E49" s="800">
        <v>0</v>
      </c>
      <c r="F49" s="189">
        <v>0</v>
      </c>
    </row>
    <row r="50" spans="1:6" ht="13.5" customHeight="1">
      <c r="A50" s="342" t="s">
        <v>1674</v>
      </c>
      <c r="B50" s="215" t="s">
        <v>1790</v>
      </c>
      <c r="C50" s="19">
        <v>2896764</v>
      </c>
      <c r="D50" s="19">
        <v>919489</v>
      </c>
      <c r="E50" s="795">
        <v>31.741936864722152</v>
      </c>
      <c r="F50" s="238">
        <v>194431</v>
      </c>
    </row>
    <row r="51" spans="1:6" ht="14.25" customHeight="1">
      <c r="A51" s="809" t="s">
        <v>1676</v>
      </c>
      <c r="B51" s="215" t="s">
        <v>1791</v>
      </c>
      <c r="C51" s="810">
        <v>-777104</v>
      </c>
      <c r="D51" s="810">
        <v>-55880</v>
      </c>
      <c r="E51" s="795">
        <v>7.190800716506414</v>
      </c>
      <c r="F51" s="755">
        <v>-10836</v>
      </c>
    </row>
    <row r="52" spans="1:6" ht="12.75">
      <c r="A52" s="754" t="s">
        <v>1678</v>
      </c>
      <c r="B52" s="723" t="s">
        <v>1809</v>
      </c>
      <c r="C52" s="810">
        <v>777104</v>
      </c>
      <c r="D52" s="810">
        <v>55880</v>
      </c>
      <c r="E52" s="795">
        <v>7.190800716506414</v>
      </c>
      <c r="F52" s="810">
        <v>10836</v>
      </c>
    </row>
    <row r="53" spans="1:6" ht="12.75">
      <c r="A53" s="754"/>
      <c r="B53" s="495" t="s">
        <v>1810</v>
      </c>
      <c r="C53" s="810">
        <v>777104</v>
      </c>
      <c r="D53" s="810">
        <v>55880</v>
      </c>
      <c r="E53" s="795">
        <v>7.190800716506414</v>
      </c>
      <c r="F53" s="755">
        <v>10836</v>
      </c>
    </row>
    <row r="54" spans="1:6" ht="12.75">
      <c r="A54" s="811"/>
      <c r="B54" s="496" t="s">
        <v>1803</v>
      </c>
      <c r="C54" s="188">
        <v>1306247</v>
      </c>
      <c r="D54" s="188">
        <v>1560906</v>
      </c>
      <c r="E54" s="800">
        <v>119.49547061160715</v>
      </c>
      <c r="F54" s="189">
        <v>4663</v>
      </c>
    </row>
    <row r="55" spans="1:6" ht="12.75">
      <c r="A55" s="811"/>
      <c r="B55" s="496" t="s">
        <v>1804</v>
      </c>
      <c r="C55" s="188">
        <v>529143</v>
      </c>
      <c r="D55" s="188">
        <v>1505026</v>
      </c>
      <c r="E55" s="800">
        <v>284.42708303804454</v>
      </c>
      <c r="F55" s="189">
        <v>-6173</v>
      </c>
    </row>
    <row r="56" spans="1:6" ht="12.75">
      <c r="A56" s="812"/>
      <c r="B56" s="191"/>
      <c r="C56" s="355"/>
      <c r="D56" s="813"/>
      <c r="E56" s="814"/>
      <c r="F56" s="451"/>
    </row>
    <row r="57" spans="1:6" ht="12.75">
      <c r="A57" s="1045"/>
      <c r="B57" s="1045"/>
      <c r="C57" s="1045"/>
      <c r="D57" s="1045"/>
      <c r="E57" s="1045"/>
      <c r="F57" s="1045"/>
    </row>
    <row r="58" spans="1:6" ht="15.75">
      <c r="A58" s="812"/>
      <c r="B58" s="605"/>
      <c r="C58" s="394"/>
      <c r="D58" s="553"/>
      <c r="E58" s="394"/>
      <c r="F58" s="395"/>
    </row>
    <row r="59" spans="1:6" ht="15.75">
      <c r="A59" s="815"/>
      <c r="B59" s="605"/>
      <c r="C59" s="394"/>
      <c r="D59" s="553"/>
      <c r="E59" s="432"/>
      <c r="F59" s="395"/>
    </row>
    <row r="60" spans="1:6" s="736" customFormat="1" ht="17.25" customHeight="1">
      <c r="A60" s="735" t="s">
        <v>436</v>
      </c>
      <c r="B60" s="357"/>
      <c r="C60" s="357"/>
      <c r="D60" s="357"/>
      <c r="E60" s="191"/>
      <c r="F60" s="395" t="s">
        <v>437</v>
      </c>
    </row>
    <row r="61" spans="1:6" s="736" customFormat="1" ht="17.25" customHeight="1">
      <c r="A61" s="735"/>
      <c r="B61" s="357"/>
      <c r="C61" s="357"/>
      <c r="D61" s="357"/>
      <c r="F61" s="768"/>
    </row>
    <row r="62" spans="2:5" ht="17.25" customHeight="1">
      <c r="B62" s="535"/>
      <c r="C62" s="336"/>
      <c r="E62" s="336"/>
    </row>
    <row r="64" ht="17.25" customHeight="1">
      <c r="A64" s="191" t="s">
        <v>1418</v>
      </c>
    </row>
    <row r="65" ht="17.25" customHeight="1">
      <c r="A65" s="191" t="s">
        <v>439</v>
      </c>
    </row>
  </sheetData>
  <mergeCells count="3">
    <mergeCell ref="B4:E4"/>
    <mergeCell ref="B5:E5"/>
    <mergeCell ref="A57:F57"/>
  </mergeCells>
  <printOptions horizontalCentered="1"/>
  <pageMargins left="0.7480314960629921" right="0.35433070866141736" top="0.7086614173228347" bottom="0.4724409448818898" header="0.2362204724409449" footer="0.1968503937007874"/>
  <pageSetup firstPageNumber="46" useFirstPageNumber="1" horizontalDpi="600" verticalDpi="600" orientation="portrait" paperSize="9" r:id="rId1"/>
  <headerFooter alignWithMargins="0">
    <oddFooter>&amp;R&amp;P</oddFooter>
  </headerFooter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B5" sqref="B5"/>
    </sheetView>
  </sheetViews>
  <sheetFormatPr defaultColWidth="9.140625" defaultRowHeight="12.75"/>
  <cols>
    <col min="1" max="1" width="5.57421875" style="42" customWidth="1"/>
    <col min="2" max="2" width="49.28125" style="37" customWidth="1"/>
    <col min="3" max="3" width="12.140625" style="44" customWidth="1"/>
    <col min="4" max="4" width="13.00390625" style="44" customWidth="1"/>
    <col min="5" max="5" width="8.421875" style="37" customWidth="1"/>
    <col min="6" max="6" width="12.57421875" style="50" customWidth="1"/>
    <col min="7" max="16384" width="9.140625" style="37" customWidth="1"/>
  </cols>
  <sheetData>
    <row r="1" spans="3:6" ht="18.75" customHeight="1">
      <c r="C1" s="43"/>
      <c r="F1" s="45" t="s">
        <v>440</v>
      </c>
    </row>
    <row r="2" spans="2:5" ht="18.75" customHeight="1">
      <c r="B2" s="46" t="s">
        <v>441</v>
      </c>
      <c r="C2" s="47"/>
      <c r="D2" s="48"/>
      <c r="E2" s="49"/>
    </row>
    <row r="3" spans="2:3" ht="14.25" customHeight="1">
      <c r="B3" s="51"/>
      <c r="C3" s="43"/>
    </row>
    <row r="4" spans="1:6" ht="18.75" customHeight="1">
      <c r="A4" s="52"/>
      <c r="B4" s="53" t="s">
        <v>442</v>
      </c>
      <c r="C4" s="54"/>
      <c r="D4" s="54"/>
      <c r="E4" s="54"/>
      <c r="F4" s="54"/>
    </row>
    <row r="5" spans="1:6" ht="18.75" customHeight="1">
      <c r="A5" s="55"/>
      <c r="B5" s="56" t="s">
        <v>443</v>
      </c>
      <c r="C5" s="57"/>
      <c r="D5" s="57"/>
      <c r="E5" s="57"/>
      <c r="F5" s="57"/>
    </row>
    <row r="6" spans="2:6" ht="14.25" customHeight="1">
      <c r="B6" s="58"/>
      <c r="C6" s="54"/>
      <c r="D6" s="54"/>
      <c r="E6" s="58"/>
      <c r="F6" s="59"/>
    </row>
    <row r="7" spans="1:6" ht="15" customHeight="1">
      <c r="A7" s="60"/>
      <c r="B7" s="61"/>
      <c r="C7" s="47"/>
      <c r="D7" s="48"/>
      <c r="E7" s="62"/>
      <c r="F7" s="63" t="s">
        <v>444</v>
      </c>
    </row>
    <row r="8" spans="1:6" ht="60" customHeight="1">
      <c r="A8" s="64"/>
      <c r="B8" s="65" t="s">
        <v>392</v>
      </c>
      <c r="C8" s="66" t="s">
        <v>445</v>
      </c>
      <c r="D8" s="66" t="s">
        <v>446</v>
      </c>
      <c r="E8" s="65" t="s">
        <v>447</v>
      </c>
      <c r="F8" s="66" t="s">
        <v>448</v>
      </c>
    </row>
    <row r="9" spans="1:6" ht="12.75">
      <c r="A9" s="67">
        <v>1</v>
      </c>
      <c r="B9" s="65">
        <v>2</v>
      </c>
      <c r="C9" s="66">
        <v>3</v>
      </c>
      <c r="D9" s="66">
        <v>4</v>
      </c>
      <c r="E9" s="65">
        <v>5</v>
      </c>
      <c r="F9" s="66">
        <v>6</v>
      </c>
    </row>
    <row r="10" spans="1:6" ht="12.75">
      <c r="A10" s="68" t="s">
        <v>449</v>
      </c>
      <c r="B10" s="69" t="s">
        <v>450</v>
      </c>
      <c r="C10" s="70">
        <v>2575482711</v>
      </c>
      <c r="D10" s="70">
        <v>1016446336.63</v>
      </c>
      <c r="E10" s="71">
        <v>39.46624577554774</v>
      </c>
      <c r="F10" s="70">
        <v>241367104.63</v>
      </c>
    </row>
    <row r="11" spans="1:6" ht="12.75" customHeight="1">
      <c r="A11" s="67"/>
      <c r="B11" s="72" t="s">
        <v>451</v>
      </c>
      <c r="C11" s="70">
        <v>1875864279</v>
      </c>
      <c r="D11" s="70">
        <v>728043593.63</v>
      </c>
      <c r="E11" s="71">
        <v>38.81110172949778</v>
      </c>
      <c r="F11" s="70">
        <v>180581531.63</v>
      </c>
    </row>
    <row r="12" spans="1:6" ht="12.75">
      <c r="A12" s="67"/>
      <c r="B12" s="73" t="s">
        <v>452</v>
      </c>
      <c r="C12" s="74">
        <v>1152830507</v>
      </c>
      <c r="D12" s="74">
        <v>510851093</v>
      </c>
      <c r="E12" s="75">
        <v>44.31276669884309</v>
      </c>
      <c r="F12" s="74">
        <v>114850846</v>
      </c>
    </row>
    <row r="13" spans="1:6" ht="12.75">
      <c r="A13" s="67"/>
      <c r="B13" s="73" t="s">
        <v>453</v>
      </c>
      <c r="C13" s="74">
        <v>274924000</v>
      </c>
      <c r="D13" s="74">
        <v>128832178</v>
      </c>
      <c r="E13" s="75">
        <v>46.86101540789455</v>
      </c>
      <c r="F13" s="74">
        <v>36977955</v>
      </c>
    </row>
    <row r="14" spans="1:6" ht="12.75">
      <c r="A14" s="67"/>
      <c r="B14" s="73" t="s">
        <v>454</v>
      </c>
      <c r="C14" s="74">
        <v>125874000</v>
      </c>
      <c r="D14" s="74">
        <v>53164000</v>
      </c>
      <c r="E14" s="75">
        <v>42.23588668033113</v>
      </c>
      <c r="F14" s="74">
        <v>10700901</v>
      </c>
    </row>
    <row r="15" spans="1:6" ht="12.75">
      <c r="A15" s="67"/>
      <c r="B15" s="73" t="s">
        <v>455</v>
      </c>
      <c r="C15" s="74">
        <v>149050000</v>
      </c>
      <c r="D15" s="74">
        <v>75668178</v>
      </c>
      <c r="E15" s="75">
        <v>50.766976182489095</v>
      </c>
      <c r="F15" s="74">
        <v>26277054</v>
      </c>
    </row>
    <row r="16" spans="1:6" ht="12.75">
      <c r="A16" s="67"/>
      <c r="B16" s="73" t="s">
        <v>456</v>
      </c>
      <c r="C16" s="74">
        <v>861871532</v>
      </c>
      <c r="D16" s="74">
        <v>374284991</v>
      </c>
      <c r="E16" s="75">
        <v>43.427004733693884</v>
      </c>
      <c r="F16" s="74">
        <v>77016652</v>
      </c>
    </row>
    <row r="17" spans="1:6" ht="12.75" customHeight="1">
      <c r="A17" s="67"/>
      <c r="B17" s="76" t="s">
        <v>457</v>
      </c>
      <c r="C17" s="74">
        <v>577306532</v>
      </c>
      <c r="D17" s="74">
        <v>245029281</v>
      </c>
      <c r="E17" s="75">
        <v>42.44353171462124</v>
      </c>
      <c r="F17" s="74">
        <v>50218163</v>
      </c>
    </row>
    <row r="18" spans="1:6" ht="12.75">
      <c r="A18" s="67"/>
      <c r="B18" s="73" t="s">
        <v>458</v>
      </c>
      <c r="C18" s="74">
        <v>259257000</v>
      </c>
      <c r="D18" s="74">
        <v>118233093</v>
      </c>
      <c r="E18" s="75">
        <v>45.604590425716566</v>
      </c>
      <c r="F18" s="74">
        <v>24279890</v>
      </c>
    </row>
    <row r="19" spans="1:6" ht="12.75">
      <c r="A19" s="67"/>
      <c r="B19" s="73" t="s">
        <v>459</v>
      </c>
      <c r="C19" s="74">
        <v>8088000</v>
      </c>
      <c r="D19" s="74">
        <v>3335279</v>
      </c>
      <c r="E19" s="75">
        <v>41.23737636003956</v>
      </c>
      <c r="F19" s="74">
        <v>901029</v>
      </c>
    </row>
    <row r="20" spans="1:6" ht="12.75">
      <c r="A20" s="67"/>
      <c r="B20" s="73" t="s">
        <v>460</v>
      </c>
      <c r="C20" s="74">
        <v>17220000</v>
      </c>
      <c r="D20" s="74">
        <v>7687338</v>
      </c>
      <c r="E20" s="75">
        <v>44.641916376306625</v>
      </c>
      <c r="F20" s="74">
        <v>1617570</v>
      </c>
    </row>
    <row r="21" spans="1:6" ht="12.75">
      <c r="A21" s="67"/>
      <c r="B21" s="73" t="s">
        <v>461</v>
      </c>
      <c r="C21" s="74">
        <v>16034975</v>
      </c>
      <c r="D21" s="74">
        <v>7733924</v>
      </c>
      <c r="E21" s="75">
        <v>48.231593750535936</v>
      </c>
      <c r="F21" s="74">
        <v>856239</v>
      </c>
    </row>
    <row r="22" spans="1:6" ht="12.75">
      <c r="A22" s="67"/>
      <c r="B22" s="73" t="s">
        <v>462</v>
      </c>
      <c r="C22" s="74">
        <v>8724975</v>
      </c>
      <c r="D22" s="74">
        <v>3837300</v>
      </c>
      <c r="E22" s="75">
        <v>43.980641778343205</v>
      </c>
      <c r="F22" s="74">
        <v>806086</v>
      </c>
    </row>
    <row r="23" spans="1:6" ht="12.75">
      <c r="A23" s="67"/>
      <c r="B23" s="73" t="s">
        <v>463</v>
      </c>
      <c r="C23" s="74">
        <v>338000</v>
      </c>
      <c r="D23" s="74">
        <v>147310</v>
      </c>
      <c r="E23" s="75">
        <v>43.582840236686394</v>
      </c>
      <c r="F23" s="74">
        <v>30168</v>
      </c>
    </row>
    <row r="24" spans="1:6" ht="12.75">
      <c r="A24" s="67"/>
      <c r="B24" s="73" t="s">
        <v>464</v>
      </c>
      <c r="C24" s="74">
        <v>6972000</v>
      </c>
      <c r="D24" s="74">
        <v>3749314</v>
      </c>
      <c r="E24" s="75">
        <v>53.7767355134825</v>
      </c>
      <c r="F24" s="74">
        <v>19985</v>
      </c>
    </row>
    <row r="25" spans="1:6" ht="12.75">
      <c r="A25" s="67"/>
      <c r="B25" s="73" t="s">
        <v>465</v>
      </c>
      <c r="C25" s="77" t="s">
        <v>399</v>
      </c>
      <c r="D25" s="74">
        <v>1695</v>
      </c>
      <c r="E25" s="78" t="s">
        <v>399</v>
      </c>
      <c r="F25" s="74">
        <v>-499</v>
      </c>
    </row>
    <row r="26" spans="1:6" ht="12.75">
      <c r="A26" s="67"/>
      <c r="B26" s="73" t="s">
        <v>466</v>
      </c>
      <c r="C26" s="74">
        <v>124217292</v>
      </c>
      <c r="D26" s="74">
        <v>91836729.63</v>
      </c>
      <c r="E26" s="75">
        <v>73.93232306980255</v>
      </c>
      <c r="F26" s="74">
        <v>53383976.629999995</v>
      </c>
    </row>
    <row r="27" spans="1:6" ht="12.75" customHeight="1">
      <c r="A27" s="67"/>
      <c r="B27" s="76" t="s">
        <v>467</v>
      </c>
      <c r="C27" s="74">
        <v>99349777</v>
      </c>
      <c r="D27" s="74">
        <v>41493340</v>
      </c>
      <c r="E27" s="75">
        <v>41.76490501835751</v>
      </c>
      <c r="F27" s="74">
        <v>7091091</v>
      </c>
    </row>
    <row r="28" spans="1:6" ht="11.25" customHeight="1">
      <c r="A28" s="67"/>
      <c r="B28" s="76" t="s">
        <v>468</v>
      </c>
      <c r="C28" s="74">
        <v>499466703</v>
      </c>
      <c r="D28" s="74">
        <v>83860736</v>
      </c>
      <c r="E28" s="75">
        <v>16.790055372319785</v>
      </c>
      <c r="F28" s="74">
        <v>5256117</v>
      </c>
    </row>
    <row r="29" spans="1:6" ht="12.75" customHeight="1">
      <c r="A29" s="68" t="s">
        <v>469</v>
      </c>
      <c r="B29" s="72" t="s">
        <v>470</v>
      </c>
      <c r="C29" s="70">
        <v>1875864279</v>
      </c>
      <c r="D29" s="70">
        <v>728043593.63</v>
      </c>
      <c r="E29" s="71">
        <v>38.81110172949778</v>
      </c>
      <c r="F29" s="70">
        <v>180581531.63</v>
      </c>
    </row>
    <row r="30" spans="1:6" ht="12.75">
      <c r="A30" s="67"/>
      <c r="B30" s="79" t="s">
        <v>471</v>
      </c>
      <c r="C30" s="70">
        <v>714796494</v>
      </c>
      <c r="D30" s="70">
        <v>294617852</v>
      </c>
      <c r="E30" s="71">
        <v>41.21702533140852</v>
      </c>
      <c r="F30" s="70">
        <v>62038536</v>
      </c>
    </row>
    <row r="31" spans="1:6" ht="12.75">
      <c r="A31" s="67"/>
      <c r="B31" s="73" t="s">
        <v>452</v>
      </c>
      <c r="C31" s="74">
        <v>698750000</v>
      </c>
      <c r="D31" s="74">
        <v>287832645</v>
      </c>
      <c r="E31" s="75">
        <v>41.19250733452594</v>
      </c>
      <c r="F31" s="74">
        <v>60761917</v>
      </c>
    </row>
    <row r="32" spans="1:6" ht="12.75">
      <c r="A32" s="67"/>
      <c r="B32" s="73" t="s">
        <v>472</v>
      </c>
      <c r="C32" s="74">
        <v>698750000</v>
      </c>
      <c r="D32" s="74">
        <v>287832645</v>
      </c>
      <c r="E32" s="75">
        <v>41.19250733452594</v>
      </c>
      <c r="F32" s="74">
        <v>60761917</v>
      </c>
    </row>
    <row r="33" spans="1:6" ht="12.75">
      <c r="A33" s="67"/>
      <c r="B33" s="73" t="s">
        <v>473</v>
      </c>
      <c r="C33" s="74">
        <v>15940062</v>
      </c>
      <c r="D33" s="74">
        <v>6775380</v>
      </c>
      <c r="E33" s="75">
        <v>42.50535537440193</v>
      </c>
      <c r="F33" s="74">
        <v>1276697</v>
      </c>
    </row>
    <row r="34" spans="1:6" ht="12" customHeight="1">
      <c r="A34" s="67"/>
      <c r="B34" s="73" t="s">
        <v>474</v>
      </c>
      <c r="C34" s="74">
        <v>106432</v>
      </c>
      <c r="D34" s="74">
        <v>9827</v>
      </c>
      <c r="E34" s="75">
        <v>9.233125375826818</v>
      </c>
      <c r="F34" s="74">
        <v>-78</v>
      </c>
    </row>
    <row r="35" spans="1:6" ht="12.75" hidden="1">
      <c r="A35" s="67"/>
      <c r="B35" s="73"/>
      <c r="C35" s="74"/>
      <c r="D35" s="74"/>
      <c r="E35" s="75"/>
      <c r="F35" s="74">
        <v>0</v>
      </c>
    </row>
    <row r="36" spans="1:6" ht="12.75">
      <c r="A36" s="67"/>
      <c r="B36" s="80" t="s">
        <v>475</v>
      </c>
      <c r="C36" s="81">
        <v>15178062</v>
      </c>
      <c r="D36" s="81">
        <v>6215109</v>
      </c>
      <c r="E36" s="75">
        <v>40.94797478097006</v>
      </c>
      <c r="F36" s="82">
        <v>1252963</v>
      </c>
    </row>
    <row r="37" spans="1:6" ht="12.75" customHeight="1">
      <c r="A37" s="68" t="s">
        <v>476</v>
      </c>
      <c r="B37" s="72" t="s">
        <v>477</v>
      </c>
      <c r="C37" s="70">
        <v>699618432</v>
      </c>
      <c r="D37" s="70">
        <v>288402743</v>
      </c>
      <c r="E37" s="71">
        <v>41.22286232161476</v>
      </c>
      <c r="F37" s="70">
        <v>60785573</v>
      </c>
    </row>
    <row r="38" spans="1:6" ht="12.75">
      <c r="A38" s="68" t="s">
        <v>478</v>
      </c>
      <c r="B38" s="72" t="s">
        <v>479</v>
      </c>
      <c r="C38" s="70">
        <v>2709899693</v>
      </c>
      <c r="D38" s="70">
        <v>953730750</v>
      </c>
      <c r="E38" s="71">
        <v>35.19431927549209</v>
      </c>
      <c r="F38" s="70">
        <v>193617528</v>
      </c>
    </row>
    <row r="39" spans="1:6" ht="12.75">
      <c r="A39" s="68" t="s">
        <v>480</v>
      </c>
      <c r="B39" s="72" t="s">
        <v>481</v>
      </c>
      <c r="C39" s="70">
        <v>2408198649</v>
      </c>
      <c r="D39" s="70">
        <v>916793838</v>
      </c>
      <c r="E39" s="71">
        <v>38.06969322820179</v>
      </c>
      <c r="F39" s="70">
        <v>183789962</v>
      </c>
    </row>
    <row r="40" spans="1:6" ht="12.75">
      <c r="A40" s="68" t="s">
        <v>482</v>
      </c>
      <c r="B40" s="72" t="s">
        <v>483</v>
      </c>
      <c r="C40" s="70">
        <v>105239173</v>
      </c>
      <c r="D40" s="70">
        <v>12705533</v>
      </c>
      <c r="E40" s="71">
        <v>12.073007263179463</v>
      </c>
      <c r="F40" s="70">
        <v>3914545</v>
      </c>
    </row>
    <row r="41" spans="1:6" ht="12.75">
      <c r="A41" s="68" t="s">
        <v>484</v>
      </c>
      <c r="B41" s="72" t="s">
        <v>485</v>
      </c>
      <c r="C41" s="70">
        <v>196461871</v>
      </c>
      <c r="D41" s="70">
        <v>24231379</v>
      </c>
      <c r="E41" s="71">
        <v>12.333883860853591</v>
      </c>
      <c r="F41" s="70">
        <v>5913021</v>
      </c>
    </row>
    <row r="42" spans="1:6" ht="26.25" customHeight="1">
      <c r="A42" s="68" t="s">
        <v>486</v>
      </c>
      <c r="B42" s="72" t="s">
        <v>487</v>
      </c>
      <c r="C42" s="70">
        <v>-134416982</v>
      </c>
      <c r="D42" s="70">
        <v>62715586.629999995</v>
      </c>
      <c r="E42" s="83" t="s">
        <v>399</v>
      </c>
      <c r="F42" s="70">
        <v>47749576.629999995</v>
      </c>
    </row>
    <row r="43" spans="1:6" ht="15" customHeight="1">
      <c r="A43" s="68" t="s">
        <v>488</v>
      </c>
      <c r="B43" s="72" t="s">
        <v>489</v>
      </c>
      <c r="C43" s="70">
        <v>86980</v>
      </c>
      <c r="D43" s="70">
        <v>-16151196</v>
      </c>
      <c r="E43" s="83" t="s">
        <v>399</v>
      </c>
      <c r="F43" s="70">
        <v>26010</v>
      </c>
    </row>
    <row r="44" spans="1:6" ht="27" customHeight="1">
      <c r="A44" s="67"/>
      <c r="B44" s="72" t="s">
        <v>490</v>
      </c>
      <c r="C44" s="70">
        <v>2709986673</v>
      </c>
      <c r="D44" s="70">
        <v>937579554</v>
      </c>
      <c r="E44" s="71">
        <v>34.597201651994986</v>
      </c>
      <c r="F44" s="70">
        <v>193643538</v>
      </c>
    </row>
    <row r="45" spans="1:6" ht="25.5">
      <c r="A45" s="84" t="s">
        <v>491</v>
      </c>
      <c r="B45" s="72" t="s">
        <v>492</v>
      </c>
      <c r="C45" s="70">
        <v>-134503962</v>
      </c>
      <c r="D45" s="70">
        <v>78866782.63</v>
      </c>
      <c r="E45" s="83" t="s">
        <v>399</v>
      </c>
      <c r="F45" s="70">
        <v>47723566.629999995</v>
      </c>
    </row>
    <row r="46" spans="1:6" ht="11.25" customHeight="1">
      <c r="A46" s="67"/>
      <c r="B46" s="85" t="s">
        <v>493</v>
      </c>
      <c r="C46" s="74">
        <v>134503962</v>
      </c>
      <c r="D46" s="74">
        <v>-78866783</v>
      </c>
      <c r="E46" s="86" t="s">
        <v>399</v>
      </c>
      <c r="F46" s="74">
        <v>-47723567</v>
      </c>
    </row>
    <row r="47" spans="1:6" ht="12" customHeight="1" hidden="1">
      <c r="A47" s="67"/>
      <c r="B47" s="85" t="s">
        <v>494</v>
      </c>
      <c r="C47" s="74">
        <v>0</v>
      </c>
      <c r="D47" s="74">
        <v>0</v>
      </c>
      <c r="E47" s="86" t="s">
        <v>399</v>
      </c>
      <c r="F47" s="74">
        <v>0</v>
      </c>
    </row>
    <row r="48" spans="1:6" ht="12" customHeight="1">
      <c r="A48" s="67"/>
      <c r="B48" s="85" t="s">
        <v>495</v>
      </c>
      <c r="C48" s="74">
        <v>184076773</v>
      </c>
      <c r="D48" s="74">
        <v>-80626430</v>
      </c>
      <c r="E48" s="86" t="s">
        <v>399</v>
      </c>
      <c r="F48" s="74">
        <v>-43097746</v>
      </c>
    </row>
    <row r="49" spans="1:6" ht="39" customHeight="1">
      <c r="A49" s="67"/>
      <c r="B49" s="85" t="s">
        <v>496</v>
      </c>
      <c r="C49" s="74">
        <v>126221</v>
      </c>
      <c r="D49" s="74">
        <v>703706</v>
      </c>
      <c r="E49" s="86" t="s">
        <v>399</v>
      </c>
      <c r="F49" s="74">
        <v>442719</v>
      </c>
    </row>
    <row r="50" spans="1:6" ht="26.25" customHeight="1">
      <c r="A50" s="67"/>
      <c r="B50" s="85" t="s">
        <v>497</v>
      </c>
      <c r="C50" s="74">
        <v>-45953972</v>
      </c>
      <c r="D50" s="74">
        <v>-5975824</v>
      </c>
      <c r="E50" s="86" t="s">
        <v>399</v>
      </c>
      <c r="F50" s="74">
        <v>-7701614</v>
      </c>
    </row>
    <row r="51" spans="1:6" ht="38.25">
      <c r="A51" s="67"/>
      <c r="B51" s="85" t="s">
        <v>498</v>
      </c>
      <c r="C51" s="74">
        <v>-3745060</v>
      </c>
      <c r="D51" s="74">
        <v>7044424</v>
      </c>
      <c r="E51" s="86" t="s">
        <v>399</v>
      </c>
      <c r="F51" s="74">
        <v>2645733</v>
      </c>
    </row>
    <row r="52" spans="1:6" ht="38.25">
      <c r="A52" s="67"/>
      <c r="B52" s="85" t="s">
        <v>499</v>
      </c>
      <c r="C52" s="77" t="s">
        <v>399</v>
      </c>
      <c r="D52" s="74">
        <v>-12659</v>
      </c>
      <c r="E52" s="86" t="s">
        <v>399</v>
      </c>
      <c r="F52" s="74">
        <v>-12659</v>
      </c>
    </row>
    <row r="53" spans="1:6" ht="12.75">
      <c r="A53" s="67"/>
      <c r="B53" s="72" t="s">
        <v>500</v>
      </c>
      <c r="C53" s="70">
        <v>2056235233</v>
      </c>
      <c r="D53" s="70">
        <v>671303831</v>
      </c>
      <c r="E53" s="71">
        <v>32.64722927739076</v>
      </c>
      <c r="F53" s="70">
        <v>140533569</v>
      </c>
    </row>
    <row r="54" spans="1:6" ht="12.75">
      <c r="A54" s="67"/>
      <c r="B54" s="87" t="s">
        <v>501</v>
      </c>
      <c r="C54" s="81">
        <v>15178062</v>
      </c>
      <c r="D54" s="81">
        <v>6215109</v>
      </c>
      <c r="E54" s="88">
        <v>40.94797478097006</v>
      </c>
      <c r="F54" s="81">
        <v>1252963</v>
      </c>
    </row>
    <row r="55" spans="1:6" ht="13.5" customHeight="1">
      <c r="A55" s="68" t="s">
        <v>502</v>
      </c>
      <c r="B55" s="72" t="s">
        <v>503</v>
      </c>
      <c r="C55" s="70">
        <v>2041057171</v>
      </c>
      <c r="D55" s="70">
        <v>665088722</v>
      </c>
      <c r="E55" s="71">
        <v>32.58550183942888</v>
      </c>
      <c r="F55" s="70">
        <v>139280606</v>
      </c>
    </row>
    <row r="56" spans="1:6" ht="12.75">
      <c r="A56" s="67"/>
      <c r="B56" s="73" t="s">
        <v>504</v>
      </c>
      <c r="C56" s="74">
        <v>1757146953</v>
      </c>
      <c r="D56" s="74">
        <v>634736514</v>
      </c>
      <c r="E56" s="75">
        <v>36.1231320417627</v>
      </c>
      <c r="F56" s="74">
        <v>130809773</v>
      </c>
    </row>
    <row r="57" spans="1:6" ht="12.75">
      <c r="A57" s="67"/>
      <c r="B57" s="80" t="s">
        <v>505</v>
      </c>
      <c r="C57" s="82">
        <v>15178062</v>
      </c>
      <c r="D57" s="82">
        <v>6215109</v>
      </c>
      <c r="E57" s="89">
        <v>40.94797478097006</v>
      </c>
      <c r="F57" s="82">
        <v>1252963</v>
      </c>
    </row>
    <row r="58" spans="1:6" ht="13.5" customHeight="1">
      <c r="A58" s="67" t="s">
        <v>506</v>
      </c>
      <c r="B58" s="72" t="s">
        <v>507</v>
      </c>
      <c r="C58" s="70">
        <v>1741968891</v>
      </c>
      <c r="D58" s="70">
        <v>628521405</v>
      </c>
      <c r="E58" s="71">
        <v>36.0810923919077</v>
      </c>
      <c r="F58" s="70">
        <v>129556810</v>
      </c>
    </row>
    <row r="59" spans="1:6" ht="12.75">
      <c r="A59" s="67"/>
      <c r="B59" s="73" t="s">
        <v>508</v>
      </c>
      <c r="C59" s="74">
        <v>105217808</v>
      </c>
      <c r="D59" s="74">
        <v>12695791</v>
      </c>
      <c r="E59" s="75">
        <v>12.066199858487833</v>
      </c>
      <c r="F59" s="74">
        <v>3909064</v>
      </c>
    </row>
    <row r="60" spans="1:6" ht="15" customHeight="1">
      <c r="A60" s="67" t="s">
        <v>509</v>
      </c>
      <c r="B60" s="72" t="s">
        <v>510</v>
      </c>
      <c r="C60" s="70">
        <v>105217808</v>
      </c>
      <c r="D60" s="70">
        <v>12695791</v>
      </c>
      <c r="E60" s="71">
        <v>12.066199858487833</v>
      </c>
      <c r="F60" s="70">
        <v>3909064</v>
      </c>
    </row>
    <row r="61" spans="1:6" ht="12.75">
      <c r="A61" s="67"/>
      <c r="B61" s="73" t="s">
        <v>511</v>
      </c>
      <c r="C61" s="74">
        <v>193870472</v>
      </c>
      <c r="D61" s="74">
        <v>23871526</v>
      </c>
      <c r="E61" s="75">
        <v>12.313131419002271</v>
      </c>
      <c r="F61" s="74">
        <v>5814732</v>
      </c>
    </row>
    <row r="62" spans="1:6" ht="12.75" hidden="1">
      <c r="A62" s="67"/>
      <c r="B62" s="87" t="s">
        <v>501</v>
      </c>
      <c r="C62" s="74">
        <v>0</v>
      </c>
      <c r="D62" s="74">
        <v>0</v>
      </c>
      <c r="E62" s="75" t="e">
        <v>#VALUE!</v>
      </c>
      <c r="F62" s="74">
        <v>0</v>
      </c>
    </row>
    <row r="63" spans="1:6" ht="14.25" customHeight="1">
      <c r="A63" s="67" t="s">
        <v>512</v>
      </c>
      <c r="B63" s="72" t="s">
        <v>513</v>
      </c>
      <c r="C63" s="70">
        <v>193870472</v>
      </c>
      <c r="D63" s="70">
        <v>23871526</v>
      </c>
      <c r="E63" s="71">
        <v>12.313131419002271</v>
      </c>
      <c r="F63" s="70">
        <v>5814732</v>
      </c>
    </row>
    <row r="64" spans="1:6" ht="26.25" customHeight="1">
      <c r="A64" s="68" t="s">
        <v>514</v>
      </c>
      <c r="B64" s="72" t="s">
        <v>515</v>
      </c>
      <c r="C64" s="70">
        <v>-180370954</v>
      </c>
      <c r="D64" s="70">
        <v>56739762.629999995</v>
      </c>
      <c r="E64" s="83" t="s">
        <v>399</v>
      </c>
      <c r="F64" s="70">
        <v>40047962.629999995</v>
      </c>
    </row>
    <row r="65" spans="1:6" ht="14.25" customHeight="1">
      <c r="A65" s="68" t="s">
        <v>516</v>
      </c>
      <c r="B65" s="72" t="s">
        <v>517</v>
      </c>
      <c r="C65" s="70">
        <v>86980</v>
      </c>
      <c r="D65" s="70">
        <v>-16151196</v>
      </c>
      <c r="E65" s="83" t="s">
        <v>399</v>
      </c>
      <c r="F65" s="70">
        <v>26010</v>
      </c>
    </row>
    <row r="66" spans="1:6" ht="12.75">
      <c r="A66" s="67"/>
      <c r="B66" s="73" t="s">
        <v>518</v>
      </c>
      <c r="C66" s="74">
        <v>86980</v>
      </c>
      <c r="D66" s="74">
        <v>-16151196</v>
      </c>
      <c r="E66" s="78" t="s">
        <v>399</v>
      </c>
      <c r="F66" s="74">
        <v>26010</v>
      </c>
    </row>
    <row r="67" spans="1:6" ht="12.75">
      <c r="A67" s="67"/>
      <c r="B67" s="73" t="s">
        <v>519</v>
      </c>
      <c r="C67" s="74">
        <v>86980</v>
      </c>
      <c r="D67" s="74">
        <v>-16151196</v>
      </c>
      <c r="E67" s="78" t="s">
        <v>399</v>
      </c>
      <c r="F67" s="74">
        <v>26010</v>
      </c>
    </row>
    <row r="68" spans="1:6" ht="26.25" customHeight="1">
      <c r="A68" s="68" t="s">
        <v>520</v>
      </c>
      <c r="B68" s="72" t="s">
        <v>521</v>
      </c>
      <c r="C68" s="70">
        <v>-180457934</v>
      </c>
      <c r="D68" s="70">
        <v>72890958.63</v>
      </c>
      <c r="E68" s="86" t="s">
        <v>399</v>
      </c>
      <c r="F68" s="70">
        <v>40021952.629999995</v>
      </c>
    </row>
    <row r="69" spans="1:6" ht="11.25" customHeight="1">
      <c r="A69" s="67"/>
      <c r="B69" s="85" t="s">
        <v>493</v>
      </c>
      <c r="C69" s="74">
        <v>180457934</v>
      </c>
      <c r="D69" s="74">
        <v>-72890959</v>
      </c>
      <c r="E69" s="86" t="s">
        <v>399</v>
      </c>
      <c r="F69" s="74">
        <v>-40021953</v>
      </c>
    </row>
    <row r="70" spans="1:6" ht="25.5" hidden="1">
      <c r="A70" s="67"/>
      <c r="B70" s="85" t="s">
        <v>494</v>
      </c>
      <c r="C70" s="74">
        <v>0</v>
      </c>
      <c r="D70" s="74">
        <v>0</v>
      </c>
      <c r="E70" s="86" t="s">
        <v>399</v>
      </c>
      <c r="F70" s="74">
        <v>0</v>
      </c>
    </row>
    <row r="71" spans="1:6" ht="12.75">
      <c r="A71" s="67"/>
      <c r="B71" s="85" t="s">
        <v>495</v>
      </c>
      <c r="C71" s="74">
        <v>184076773</v>
      </c>
      <c r="D71" s="74">
        <v>-80639089</v>
      </c>
      <c r="E71" s="86" t="s">
        <v>399</v>
      </c>
      <c r="F71" s="74">
        <v>-43110405</v>
      </c>
    </row>
    <row r="72" spans="1:6" ht="40.5" customHeight="1">
      <c r="A72" s="67"/>
      <c r="B72" s="85" t="s">
        <v>522</v>
      </c>
      <c r="C72" s="74">
        <v>126221</v>
      </c>
      <c r="D72" s="74">
        <v>703706</v>
      </c>
      <c r="E72" s="86" t="s">
        <v>399</v>
      </c>
      <c r="F72" s="74">
        <v>442719</v>
      </c>
    </row>
    <row r="73" spans="1:6" ht="38.25">
      <c r="A73" s="67"/>
      <c r="B73" s="85" t="s">
        <v>498</v>
      </c>
      <c r="C73" s="74">
        <v>-3745060</v>
      </c>
      <c r="D73" s="74">
        <v>7044424</v>
      </c>
      <c r="E73" s="86" t="s">
        <v>399</v>
      </c>
      <c r="F73" s="74">
        <v>2645733</v>
      </c>
    </row>
    <row r="74" spans="1:6" ht="14.25" customHeight="1">
      <c r="A74" s="67"/>
      <c r="B74" s="72" t="s">
        <v>523</v>
      </c>
      <c r="C74" s="70">
        <v>668842522</v>
      </c>
      <c r="D74" s="70">
        <v>288642028</v>
      </c>
      <c r="E74" s="71">
        <v>43.15545416234765</v>
      </c>
      <c r="F74" s="70">
        <v>54336922</v>
      </c>
    </row>
    <row r="75" spans="1:6" ht="14.25" customHeight="1">
      <c r="A75" s="68" t="s">
        <v>524</v>
      </c>
      <c r="B75" s="72" t="s">
        <v>525</v>
      </c>
      <c r="C75" s="70">
        <v>668842522</v>
      </c>
      <c r="D75" s="70">
        <v>288642028</v>
      </c>
      <c r="E75" s="71">
        <v>43.15545416234765</v>
      </c>
      <c r="F75" s="70">
        <v>54336922</v>
      </c>
    </row>
    <row r="76" spans="1:6" ht="12.75">
      <c r="A76" s="67"/>
      <c r="B76" s="73" t="s">
        <v>526</v>
      </c>
      <c r="C76" s="74">
        <v>666229758</v>
      </c>
      <c r="D76" s="74">
        <v>288272433</v>
      </c>
      <c r="E76" s="75">
        <v>43.26922199713571</v>
      </c>
      <c r="F76" s="74">
        <v>54233152</v>
      </c>
    </row>
    <row r="77" spans="1:6" ht="22.5" customHeight="1">
      <c r="A77" s="67" t="s">
        <v>527</v>
      </c>
      <c r="B77" s="72" t="s">
        <v>528</v>
      </c>
      <c r="C77" s="70">
        <v>666229758</v>
      </c>
      <c r="D77" s="70">
        <v>288272433</v>
      </c>
      <c r="E77" s="71">
        <v>43.26922199713571</v>
      </c>
      <c r="F77" s="70">
        <v>54233152</v>
      </c>
    </row>
    <row r="78" spans="1:6" ht="12" customHeight="1">
      <c r="A78" s="67"/>
      <c r="B78" s="73" t="s">
        <v>529</v>
      </c>
      <c r="C78" s="74">
        <v>21365</v>
      </c>
      <c r="D78" s="74">
        <v>9742</v>
      </c>
      <c r="E78" s="75">
        <v>45.59794055698572</v>
      </c>
      <c r="F78" s="74">
        <v>5481</v>
      </c>
    </row>
    <row r="79" spans="1:6" ht="15" customHeight="1">
      <c r="A79" s="67" t="s">
        <v>530</v>
      </c>
      <c r="B79" s="72" t="s">
        <v>531</v>
      </c>
      <c r="C79" s="70">
        <v>21365</v>
      </c>
      <c r="D79" s="70">
        <v>9742</v>
      </c>
      <c r="E79" s="71">
        <v>45.59794055698572</v>
      </c>
      <c r="F79" s="70">
        <v>5481</v>
      </c>
    </row>
    <row r="80" spans="1:6" ht="12.75">
      <c r="A80" s="67"/>
      <c r="B80" s="73" t="s">
        <v>532</v>
      </c>
      <c r="C80" s="74">
        <v>2591399</v>
      </c>
      <c r="D80" s="74">
        <v>359853</v>
      </c>
      <c r="E80" s="75">
        <v>13.886437403117002</v>
      </c>
      <c r="F80" s="74">
        <v>98289</v>
      </c>
    </row>
    <row r="81" spans="1:6" ht="14.25" customHeight="1">
      <c r="A81" s="67" t="s">
        <v>533</v>
      </c>
      <c r="B81" s="72" t="s">
        <v>534</v>
      </c>
      <c r="C81" s="70">
        <v>2591399</v>
      </c>
      <c r="D81" s="70">
        <v>359853</v>
      </c>
      <c r="E81" s="71">
        <v>13.886437403117002</v>
      </c>
      <c r="F81" s="70">
        <v>98289</v>
      </c>
    </row>
    <row r="82" spans="1:6" ht="24.75" customHeight="1">
      <c r="A82" s="90" t="s">
        <v>535</v>
      </c>
      <c r="B82" s="72" t="s">
        <v>536</v>
      </c>
      <c r="C82" s="70">
        <v>45953972</v>
      </c>
      <c r="D82" s="70">
        <v>5975824</v>
      </c>
      <c r="E82" s="83" t="s">
        <v>399</v>
      </c>
      <c r="F82" s="70">
        <v>7701614</v>
      </c>
    </row>
    <row r="83" spans="1:6" ht="27" customHeight="1">
      <c r="A83" s="68" t="s">
        <v>537</v>
      </c>
      <c r="B83" s="72" t="s">
        <v>538</v>
      </c>
      <c r="C83" s="70">
        <v>45953972</v>
      </c>
      <c r="D83" s="70">
        <v>5975824</v>
      </c>
      <c r="E83" s="83" t="s">
        <v>399</v>
      </c>
      <c r="F83" s="70">
        <v>7701614</v>
      </c>
    </row>
    <row r="84" spans="1:6" ht="12.75">
      <c r="A84" s="67"/>
      <c r="B84" s="85" t="s">
        <v>493</v>
      </c>
      <c r="C84" s="74">
        <v>-45953972</v>
      </c>
      <c r="D84" s="74">
        <v>-5975824</v>
      </c>
      <c r="E84" s="86" t="s">
        <v>399</v>
      </c>
      <c r="F84" s="74">
        <v>-7701614</v>
      </c>
    </row>
    <row r="85" spans="1:6" ht="25.5">
      <c r="A85" s="67"/>
      <c r="B85" s="85" t="s">
        <v>497</v>
      </c>
      <c r="C85" s="74">
        <v>-45953972</v>
      </c>
      <c r="D85" s="74">
        <v>-5975824</v>
      </c>
      <c r="E85" s="86" t="s">
        <v>399</v>
      </c>
      <c r="F85" s="74">
        <v>-7701614</v>
      </c>
    </row>
    <row r="86" spans="1:6" ht="38.25">
      <c r="A86" s="67"/>
      <c r="B86" s="85" t="s">
        <v>499</v>
      </c>
      <c r="C86" s="77" t="s">
        <v>399</v>
      </c>
      <c r="D86" s="74">
        <v>-12659</v>
      </c>
      <c r="E86" s="86" t="s">
        <v>399</v>
      </c>
      <c r="F86" s="74">
        <v>-12659</v>
      </c>
    </row>
    <row r="87" spans="1:6" ht="12.75">
      <c r="A87" s="37"/>
      <c r="C87" s="37"/>
      <c r="D87" s="37"/>
      <c r="F87" s="37"/>
    </row>
    <row r="88" spans="1:6" ht="12.75">
      <c r="A88" s="37"/>
      <c r="C88" s="37"/>
      <c r="D88" s="37"/>
      <c r="F88" s="37"/>
    </row>
    <row r="89" ht="12.75">
      <c r="B89" s="91"/>
    </row>
    <row r="90" spans="3:5" ht="12.75">
      <c r="C90" s="50"/>
      <c r="D90" s="50"/>
      <c r="E90" s="39"/>
    </row>
    <row r="91" spans="1:6" ht="12.75">
      <c r="A91" s="33" t="s">
        <v>539</v>
      </c>
      <c r="C91" s="50"/>
      <c r="D91" s="50"/>
      <c r="F91" s="50" t="s">
        <v>437</v>
      </c>
    </row>
    <row r="92" spans="1:3" ht="12.75">
      <c r="A92" s="33"/>
      <c r="C92" s="43"/>
    </row>
    <row r="93" spans="1:3" ht="12.75">
      <c r="A93" s="33"/>
      <c r="C93" s="43"/>
    </row>
    <row r="94" spans="1:3" ht="12.75">
      <c r="A94" s="33"/>
      <c r="C94" s="43"/>
    </row>
    <row r="95" spans="1:3" ht="12.75">
      <c r="A95" s="33"/>
      <c r="C95" s="43"/>
    </row>
    <row r="96" spans="1:3" ht="12.75">
      <c r="A96" s="33"/>
      <c r="C96" s="43"/>
    </row>
    <row r="97" spans="1:3" ht="12.75">
      <c r="A97" s="33"/>
      <c r="C97" s="43"/>
    </row>
    <row r="98" spans="1:3" ht="12.75">
      <c r="A98" s="62" t="s">
        <v>540</v>
      </c>
      <c r="C98" s="43"/>
    </row>
    <row r="99" spans="1:4" ht="12.75">
      <c r="A99" s="62" t="s">
        <v>439</v>
      </c>
      <c r="C99" s="47"/>
      <c r="D99" s="47"/>
    </row>
    <row r="102" spans="2:4" ht="15" customHeight="1">
      <c r="B102" s="92"/>
      <c r="C102" s="47"/>
      <c r="D102" s="47"/>
    </row>
    <row r="103" ht="16.5" customHeight="1"/>
  </sheetData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8" r:id="rId1"/>
  <headerFooter alignWithMargins="0">
    <oddFooter>&amp;R&amp;8&amp;P</oddFooter>
  </headerFooter>
  <rowBreaks count="1" manualBreakCount="1"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B5" sqref="B5:F5"/>
    </sheetView>
  </sheetViews>
  <sheetFormatPr defaultColWidth="9.140625" defaultRowHeight="17.25" customHeight="1"/>
  <cols>
    <col min="1" max="1" width="9.140625" style="190" customWidth="1"/>
    <col min="2" max="2" width="38.28125" style="788" customWidth="1"/>
    <col min="3" max="3" width="11.140625" style="828" customWidth="1"/>
    <col min="4" max="4" width="11.421875" style="198" customWidth="1"/>
    <col min="5" max="5" width="13.140625" style="198" customWidth="1"/>
    <col min="6" max="6" width="13.421875" style="198" customWidth="1"/>
    <col min="7" max="16384" width="9.140625" style="198" customWidth="1"/>
  </cols>
  <sheetData>
    <row r="1" spans="1:6" s="191" customFormat="1" ht="17.25" customHeight="1">
      <c r="A1" s="357"/>
      <c r="B1" s="817"/>
      <c r="C1" s="818"/>
      <c r="D1" s="475"/>
      <c r="E1" s="475"/>
      <c r="F1" s="336" t="s">
        <v>1811</v>
      </c>
    </row>
    <row r="2" spans="1:6" s="191" customFormat="1" ht="12.75">
      <c r="A2" s="357"/>
      <c r="B2" s="1048" t="s">
        <v>387</v>
      </c>
      <c r="C2" s="1048"/>
      <c r="D2" s="1048"/>
      <c r="E2" s="1048"/>
      <c r="F2" s="1048"/>
    </row>
    <row r="3" spans="2:6" ht="17.25" customHeight="1">
      <c r="B3" s="819"/>
      <c r="C3" s="819"/>
      <c r="D3" s="772"/>
      <c r="E3" s="772"/>
      <c r="F3" s="772"/>
    </row>
    <row r="4" spans="2:6" ht="17.25" customHeight="1">
      <c r="B4" s="1049" t="s">
        <v>1812</v>
      </c>
      <c r="C4" s="1049"/>
      <c r="D4" s="1049"/>
      <c r="E4" s="1049"/>
      <c r="F4" s="1049"/>
    </row>
    <row r="5" spans="1:6" s="191" customFormat="1" ht="17.25" customHeight="1">
      <c r="A5" s="357"/>
      <c r="B5" s="477" t="s">
        <v>1795</v>
      </c>
      <c r="C5" s="477"/>
      <c r="D5" s="477"/>
      <c r="E5" s="477"/>
      <c r="F5" s="477"/>
    </row>
    <row r="6" spans="1:6" s="191" customFormat="1" ht="17.25" customHeight="1">
      <c r="A6" s="357"/>
      <c r="B6" s="817"/>
      <c r="C6" s="785"/>
      <c r="F6" s="719" t="s">
        <v>444</v>
      </c>
    </row>
    <row r="7" spans="1:6" s="191" customFormat="1" ht="38.25">
      <c r="A7" s="682" t="s">
        <v>826</v>
      </c>
      <c r="B7" s="720" t="s">
        <v>392</v>
      </c>
      <c r="C7" s="720" t="s">
        <v>1363</v>
      </c>
      <c r="D7" s="720" t="s">
        <v>446</v>
      </c>
      <c r="E7" s="720" t="s">
        <v>1423</v>
      </c>
      <c r="F7" s="340" t="s">
        <v>547</v>
      </c>
    </row>
    <row r="8" spans="1:6" s="191" customFormat="1" ht="12.75">
      <c r="A8" s="682" t="s">
        <v>1698</v>
      </c>
      <c r="B8" s="682" t="s">
        <v>1699</v>
      </c>
      <c r="C8" s="682" t="s">
        <v>1700</v>
      </c>
      <c r="D8" s="682" t="s">
        <v>1701</v>
      </c>
      <c r="E8" s="682" t="s">
        <v>1702</v>
      </c>
      <c r="F8" s="682" t="s">
        <v>1703</v>
      </c>
    </row>
    <row r="9" spans="1:6" s="191" customFormat="1" ht="12.75">
      <c r="A9" s="667"/>
      <c r="B9" s="627" t="s">
        <v>1813</v>
      </c>
      <c r="C9" s="139">
        <v>2896764</v>
      </c>
      <c r="D9" s="139">
        <v>919489</v>
      </c>
      <c r="E9" s="820">
        <v>31.741936864722152</v>
      </c>
      <c r="F9" s="139">
        <v>194431</v>
      </c>
    </row>
    <row r="10" spans="1:6" s="191" customFormat="1" ht="17.25" customHeight="1">
      <c r="A10" s="667"/>
      <c r="B10" s="635" t="s">
        <v>1814</v>
      </c>
      <c r="C10" s="139">
        <v>2889264</v>
      </c>
      <c r="D10" s="139">
        <v>915823</v>
      </c>
      <c r="E10" s="820">
        <v>31.69744959269904</v>
      </c>
      <c r="F10" s="139">
        <v>193931</v>
      </c>
    </row>
    <row r="11" spans="1:6" s="191" customFormat="1" ht="12.75">
      <c r="A11" s="682" t="s">
        <v>885</v>
      </c>
      <c r="B11" s="468" t="s">
        <v>1584</v>
      </c>
      <c r="C11" s="187">
        <v>219199</v>
      </c>
      <c r="D11" s="187">
        <v>84745</v>
      </c>
      <c r="E11" s="821">
        <v>38.66121652014836</v>
      </c>
      <c r="F11" s="187">
        <v>17810</v>
      </c>
    </row>
    <row r="12" spans="1:6" s="191" customFormat="1" ht="17.25" customHeight="1">
      <c r="A12" s="682" t="s">
        <v>887</v>
      </c>
      <c r="B12" s="468" t="s">
        <v>888</v>
      </c>
      <c r="C12" s="187">
        <v>0</v>
      </c>
      <c r="D12" s="187">
        <v>0</v>
      </c>
      <c r="E12" s="821">
        <v>0</v>
      </c>
      <c r="F12" s="187">
        <v>0</v>
      </c>
    </row>
    <row r="13" spans="1:6" s="191" customFormat="1" ht="17.25" customHeight="1">
      <c r="A13" s="682" t="s">
        <v>889</v>
      </c>
      <c r="B13" s="468" t="s">
        <v>890</v>
      </c>
      <c r="C13" s="187">
        <v>14615</v>
      </c>
      <c r="D13" s="187">
        <v>10944</v>
      </c>
      <c r="E13" s="821">
        <v>74.88197057817311</v>
      </c>
      <c r="F13" s="187">
        <v>4160</v>
      </c>
    </row>
    <row r="14" spans="1:6" s="191" customFormat="1" ht="12.75">
      <c r="A14" s="682" t="s">
        <v>891</v>
      </c>
      <c r="B14" s="468" t="s">
        <v>892</v>
      </c>
      <c r="C14" s="187">
        <v>643436</v>
      </c>
      <c r="D14" s="187">
        <v>193031</v>
      </c>
      <c r="E14" s="821">
        <v>30.000031083122487</v>
      </c>
      <c r="F14" s="187">
        <v>43059</v>
      </c>
    </row>
    <row r="15" spans="1:6" s="191" customFormat="1" ht="12.75">
      <c r="A15" s="682" t="s">
        <v>893</v>
      </c>
      <c r="B15" s="468" t="s">
        <v>894</v>
      </c>
      <c r="C15" s="187">
        <v>14730</v>
      </c>
      <c r="D15" s="187">
        <v>13847</v>
      </c>
      <c r="E15" s="821">
        <v>94.00543109300747</v>
      </c>
      <c r="F15" s="187">
        <v>10462</v>
      </c>
    </row>
    <row r="16" spans="1:6" s="191" customFormat="1" ht="16.5" customHeight="1">
      <c r="A16" s="682" t="s">
        <v>895</v>
      </c>
      <c r="B16" s="468" t="s">
        <v>896</v>
      </c>
      <c r="C16" s="187">
        <v>165521</v>
      </c>
      <c r="D16" s="187">
        <v>52393</v>
      </c>
      <c r="E16" s="821">
        <v>31.65338537104053</v>
      </c>
      <c r="F16" s="187">
        <v>9652</v>
      </c>
    </row>
    <row r="17" spans="1:6" s="191" customFormat="1" ht="25.5">
      <c r="A17" s="682" t="s">
        <v>897</v>
      </c>
      <c r="B17" s="468" t="s">
        <v>1585</v>
      </c>
      <c r="C17" s="187">
        <v>959743</v>
      </c>
      <c r="D17" s="187">
        <v>214179</v>
      </c>
      <c r="E17" s="821">
        <v>22.31628675593362</v>
      </c>
      <c r="F17" s="187">
        <v>66290</v>
      </c>
    </row>
    <row r="18" spans="1:6" s="191" customFormat="1" ht="12.75">
      <c r="A18" s="682" t="s">
        <v>899</v>
      </c>
      <c r="B18" s="468" t="s">
        <v>1586</v>
      </c>
      <c r="C18" s="187">
        <v>536353</v>
      </c>
      <c r="D18" s="187">
        <v>243763</v>
      </c>
      <c r="E18" s="821">
        <v>45.44824024476418</v>
      </c>
      <c r="F18" s="187">
        <v>38438</v>
      </c>
    </row>
    <row r="19" spans="1:6" s="191" customFormat="1" ht="12.75">
      <c r="A19" s="682" t="s">
        <v>901</v>
      </c>
      <c r="B19" s="468" t="s">
        <v>902</v>
      </c>
      <c r="C19" s="187">
        <v>2008</v>
      </c>
      <c r="D19" s="187">
        <v>2006</v>
      </c>
      <c r="E19" s="821">
        <v>99.9003984063745</v>
      </c>
      <c r="F19" s="187">
        <v>540</v>
      </c>
    </row>
    <row r="20" spans="1:6" s="191" customFormat="1" ht="25.5">
      <c r="A20" s="682" t="s">
        <v>903</v>
      </c>
      <c r="B20" s="468" t="s">
        <v>1587</v>
      </c>
      <c r="C20" s="187">
        <v>3000</v>
      </c>
      <c r="D20" s="187">
        <v>928</v>
      </c>
      <c r="E20" s="821">
        <v>0</v>
      </c>
      <c r="F20" s="187">
        <v>0</v>
      </c>
    </row>
    <row r="21" spans="1:6" s="191" customFormat="1" ht="25.5">
      <c r="A21" s="682" t="s">
        <v>905</v>
      </c>
      <c r="B21" s="468" t="s">
        <v>1749</v>
      </c>
      <c r="C21" s="187">
        <v>0</v>
      </c>
      <c r="D21" s="187">
        <v>0</v>
      </c>
      <c r="E21" s="821">
        <v>0</v>
      </c>
      <c r="F21" s="187">
        <v>0</v>
      </c>
    </row>
    <row r="22" spans="1:6" s="191" customFormat="1" ht="12.75">
      <c r="A22" s="682" t="s">
        <v>907</v>
      </c>
      <c r="B22" s="468" t="s">
        <v>1815</v>
      </c>
      <c r="C22" s="187">
        <v>94080</v>
      </c>
      <c r="D22" s="187">
        <v>2562</v>
      </c>
      <c r="E22" s="821">
        <v>2.7232142857142856</v>
      </c>
      <c r="F22" s="187">
        <v>523</v>
      </c>
    </row>
    <row r="23" spans="1:6" s="191" customFormat="1" ht="12.75">
      <c r="A23" s="682" t="s">
        <v>909</v>
      </c>
      <c r="B23" s="468" t="s">
        <v>910</v>
      </c>
      <c r="C23" s="187">
        <v>240052</v>
      </c>
      <c r="D23" s="187">
        <v>97049</v>
      </c>
      <c r="E23" s="821">
        <v>40.42832386316298</v>
      </c>
      <c r="F23" s="187">
        <v>2993</v>
      </c>
    </row>
    <row r="24" spans="1:6" s="191" customFormat="1" ht="12.75">
      <c r="A24" s="682" t="s">
        <v>1591</v>
      </c>
      <c r="B24" s="468" t="s">
        <v>1592</v>
      </c>
      <c r="C24" s="187">
        <v>0</v>
      </c>
      <c r="D24" s="187">
        <v>0</v>
      </c>
      <c r="E24" s="821">
        <v>0</v>
      </c>
      <c r="F24" s="187">
        <v>0</v>
      </c>
    </row>
    <row r="25" spans="1:6" s="191" customFormat="1" ht="25.5">
      <c r="A25" s="682" t="s">
        <v>1593</v>
      </c>
      <c r="B25" s="468" t="s">
        <v>1594</v>
      </c>
      <c r="C25" s="187">
        <v>-3473</v>
      </c>
      <c r="D25" s="187">
        <v>376</v>
      </c>
      <c r="E25" s="821">
        <v>-10.826374892024187</v>
      </c>
      <c r="F25" s="187">
        <v>4</v>
      </c>
    </row>
    <row r="26" spans="1:6" s="191" customFormat="1" ht="12.75">
      <c r="A26" s="627" t="s">
        <v>1598</v>
      </c>
      <c r="B26" s="635" t="s">
        <v>1816</v>
      </c>
      <c r="C26" s="139">
        <v>7500</v>
      </c>
      <c r="D26" s="139">
        <v>3666</v>
      </c>
      <c r="E26" s="820">
        <v>48.88</v>
      </c>
      <c r="F26" s="139">
        <v>500</v>
      </c>
    </row>
    <row r="27" spans="1:6" s="36" customFormat="1" ht="17.25" customHeight="1">
      <c r="A27" s="357"/>
      <c r="B27" s="642"/>
      <c r="C27" s="354"/>
      <c r="D27" s="354"/>
      <c r="E27" s="354"/>
      <c r="F27" s="354"/>
    </row>
    <row r="28" spans="1:6" s="191" customFormat="1" ht="12.75">
      <c r="A28" s="1045"/>
      <c r="B28" s="1045"/>
      <c r="C28" s="1045"/>
      <c r="D28" s="1045"/>
      <c r="E28" s="1045"/>
      <c r="F28" s="1045"/>
    </row>
    <row r="29" spans="1:5" s="191" customFormat="1" ht="17.25" customHeight="1">
      <c r="A29" s="198"/>
      <c r="B29" s="641"/>
      <c r="C29" s="823"/>
      <c r="D29" s="785"/>
      <c r="E29" s="354"/>
    </row>
    <row r="30" spans="1:6" s="191" customFormat="1" ht="17.25" customHeight="1">
      <c r="A30" s="677"/>
      <c r="B30" s="36"/>
      <c r="C30" s="357"/>
      <c r="D30" s="357"/>
      <c r="E30" s="357"/>
      <c r="F30" s="197"/>
    </row>
    <row r="31" spans="1:6" s="429" customFormat="1" ht="17.25" customHeight="1">
      <c r="A31" s="735" t="s">
        <v>436</v>
      </c>
      <c r="B31" s="824"/>
      <c r="C31" s="824"/>
      <c r="D31" s="824"/>
      <c r="E31" s="825"/>
      <c r="F31" s="394" t="s">
        <v>437</v>
      </c>
    </row>
    <row r="32" spans="1:6" s="429" customFormat="1" ht="17.25" customHeight="1">
      <c r="A32" s="825"/>
      <c r="B32" s="825"/>
      <c r="C32" s="825"/>
      <c r="D32" s="826"/>
      <c r="E32" s="153"/>
      <c r="F32" s="827"/>
    </row>
    <row r="33" spans="1:6" s="429" customFormat="1" ht="17.25" customHeight="1">
      <c r="A33" s="825"/>
      <c r="B33" s="825"/>
      <c r="C33" s="825"/>
      <c r="D33" s="826"/>
      <c r="E33" s="153"/>
      <c r="F33" s="827"/>
    </row>
    <row r="34" spans="1:6" s="429" customFormat="1" ht="17.25" customHeight="1">
      <c r="A34" s="554"/>
      <c r="B34" s="332"/>
      <c r="C34" s="191"/>
      <c r="D34" s="191"/>
      <c r="E34" s="191"/>
      <c r="F34" s="191"/>
    </row>
    <row r="35" spans="1:6" s="429" customFormat="1" ht="17.25" customHeight="1">
      <c r="A35" s="554" t="s">
        <v>1418</v>
      </c>
      <c r="B35" s="332"/>
      <c r="C35" s="191"/>
      <c r="D35" s="191"/>
      <c r="E35" s="191"/>
      <c r="F35" s="191"/>
    </row>
    <row r="36" spans="1:2" s="191" customFormat="1" ht="17.25" customHeight="1">
      <c r="A36" s="613" t="s">
        <v>439</v>
      </c>
      <c r="B36" s="554"/>
    </row>
    <row r="37" ht="17.25" customHeight="1">
      <c r="A37" s="788"/>
    </row>
  </sheetData>
  <mergeCells count="4">
    <mergeCell ref="B2:F2"/>
    <mergeCell ref="B4:F4"/>
    <mergeCell ref="B5:F5"/>
    <mergeCell ref="A28:F28"/>
  </mergeCells>
  <printOptions horizontalCentered="1"/>
  <pageMargins left="0.9448818897637796" right="0.2362204724409449" top="0.984251968503937" bottom="0.984251968503937" header="0.5118110236220472" footer="0.5118110236220472"/>
  <pageSetup firstPageNumber="48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5"/>
  <dimension ref="A1:L55"/>
  <sheetViews>
    <sheetView workbookViewId="0" topLeftCell="A1">
      <selection activeCell="E5" sqref="E5"/>
    </sheetView>
  </sheetViews>
  <sheetFormatPr defaultColWidth="9.140625" defaultRowHeight="17.25" customHeight="1"/>
  <cols>
    <col min="1" max="1" width="21.8515625" style="153" customWidth="1"/>
    <col min="2" max="3" width="13.7109375" style="153" customWidth="1"/>
    <col min="4" max="4" width="13.140625" style="153" customWidth="1"/>
    <col min="5" max="5" width="12.7109375" style="153" customWidth="1"/>
    <col min="6" max="6" width="12.421875" style="153" customWidth="1"/>
    <col min="7" max="7" width="12.28125" style="153" customWidth="1"/>
    <col min="8" max="8" width="11.8515625" style="153" customWidth="1"/>
    <col min="9" max="9" width="12.28125" style="153" customWidth="1"/>
    <col min="10" max="10" width="12.7109375" style="153" customWidth="1"/>
    <col min="11" max="11" width="12.00390625" style="153" customWidth="1"/>
    <col min="12" max="12" width="11.421875" style="153" customWidth="1"/>
    <col min="13" max="16384" width="12.7109375" style="153" customWidth="1"/>
  </cols>
  <sheetData>
    <row r="1" s="167" customFormat="1" ht="17.25" customHeight="1">
      <c r="L1" s="169" t="s">
        <v>1817</v>
      </c>
    </row>
    <row r="2" spans="1:12" s="167" customFormat="1" ht="15.75" customHeight="1">
      <c r="A2" s="55" t="s">
        <v>1818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67" customFormat="1" ht="18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67" customFormat="1" ht="15" customHeight="1">
      <c r="A4" s="52" t="s">
        <v>1819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4" s="37" customFormat="1" ht="15.75" customHeight="1">
      <c r="B5" s="829"/>
      <c r="C5" s="829"/>
      <c r="D5" s="829" t="s">
        <v>1820</v>
      </c>
    </row>
    <row r="6" spans="2:12" s="37" customFormat="1" ht="15.75" customHeight="1" hidden="1">
      <c r="B6" s="830" t="s">
        <v>1821</v>
      </c>
      <c r="C6" s="830" t="s">
        <v>1822</v>
      </c>
      <c r="D6" s="830" t="s">
        <v>1823</v>
      </c>
      <c r="E6" s="831" t="s">
        <v>1824</v>
      </c>
      <c r="F6" s="831" t="s">
        <v>1825</v>
      </c>
      <c r="G6" s="831" t="s">
        <v>1826</v>
      </c>
      <c r="H6" s="831" t="s">
        <v>1827</v>
      </c>
      <c r="I6" s="831"/>
      <c r="J6" s="831" t="s">
        <v>1826</v>
      </c>
      <c r="K6" s="831" t="s">
        <v>1828</v>
      </c>
      <c r="L6" s="831"/>
    </row>
    <row r="7" spans="1:12" s="167" customFormat="1" ht="21.75" customHeight="1" hidden="1">
      <c r="A7" s="832"/>
      <c r="B7" s="801" t="s">
        <v>1547</v>
      </c>
      <c r="C7" s="801" t="s">
        <v>1537</v>
      </c>
      <c r="D7" s="801" t="s">
        <v>1549</v>
      </c>
      <c r="E7" s="801" t="s">
        <v>1539</v>
      </c>
      <c r="F7" s="801" t="s">
        <v>1543</v>
      </c>
      <c r="G7" s="801" t="s">
        <v>1829</v>
      </c>
      <c r="H7" s="801" t="s">
        <v>1551</v>
      </c>
      <c r="I7" s="801" t="s">
        <v>1830</v>
      </c>
      <c r="J7" s="801" t="s">
        <v>1831</v>
      </c>
      <c r="K7" s="801" t="s">
        <v>1533</v>
      </c>
      <c r="L7" s="832"/>
    </row>
    <row r="8" spans="1:12" ht="19.5" customHeight="1">
      <c r="A8" s="801"/>
      <c r="L8" s="833" t="s">
        <v>1832</v>
      </c>
    </row>
    <row r="9" spans="1:12" s="195" customFormat="1" ht="89.25" customHeight="1">
      <c r="A9" s="834" t="s">
        <v>1833</v>
      </c>
      <c r="B9" s="834" t="s">
        <v>1834</v>
      </c>
      <c r="C9" s="834" t="s">
        <v>1835</v>
      </c>
      <c r="D9" s="834" t="s">
        <v>1836</v>
      </c>
      <c r="E9" s="834" t="s">
        <v>1837</v>
      </c>
      <c r="F9" s="834" t="s">
        <v>1838</v>
      </c>
      <c r="G9" s="834" t="s">
        <v>1839</v>
      </c>
      <c r="H9" s="834" t="s">
        <v>1840</v>
      </c>
      <c r="I9" s="834" t="s">
        <v>1841</v>
      </c>
      <c r="J9" s="834" t="s">
        <v>1842</v>
      </c>
      <c r="K9" s="834" t="s">
        <v>1843</v>
      </c>
      <c r="L9" s="835" t="s">
        <v>1844</v>
      </c>
    </row>
    <row r="10" spans="1:12" ht="12.75">
      <c r="A10" s="836">
        <v>1</v>
      </c>
      <c r="B10" s="836">
        <v>2</v>
      </c>
      <c r="C10" s="836">
        <v>3</v>
      </c>
      <c r="D10" s="836">
        <v>4</v>
      </c>
      <c r="E10" s="836">
        <v>5</v>
      </c>
      <c r="F10" s="836">
        <v>6</v>
      </c>
      <c r="G10" s="836">
        <v>7</v>
      </c>
      <c r="H10" s="836">
        <v>8</v>
      </c>
      <c r="I10" s="836">
        <v>9</v>
      </c>
      <c r="J10" s="836">
        <v>10</v>
      </c>
      <c r="K10" s="836">
        <v>11</v>
      </c>
      <c r="L10" s="836">
        <v>12</v>
      </c>
    </row>
    <row r="11" spans="1:12" ht="16.5" customHeight="1">
      <c r="A11" s="407" t="s">
        <v>1845</v>
      </c>
      <c r="B11" s="189">
        <v>14679010</v>
      </c>
      <c r="C11" s="189">
        <v>2795247</v>
      </c>
      <c r="D11" s="189">
        <v>845846</v>
      </c>
      <c r="E11" s="189">
        <v>26882</v>
      </c>
      <c r="F11" s="189">
        <v>30000</v>
      </c>
      <c r="G11" s="189">
        <v>0</v>
      </c>
      <c r="H11" s="189">
        <v>0</v>
      </c>
      <c r="I11" s="189">
        <v>35000</v>
      </c>
      <c r="J11" s="189">
        <v>0</v>
      </c>
      <c r="K11" s="189">
        <v>0</v>
      </c>
      <c r="L11" s="189">
        <v>18411985</v>
      </c>
    </row>
    <row r="12" spans="1:12" ht="16.5" customHeight="1">
      <c r="A12" s="407" t="s">
        <v>1846</v>
      </c>
      <c r="B12" s="189">
        <v>2450483</v>
      </c>
      <c r="C12" s="189">
        <v>412453</v>
      </c>
      <c r="D12" s="189">
        <v>155794</v>
      </c>
      <c r="E12" s="189">
        <v>3948</v>
      </c>
      <c r="F12" s="189">
        <v>172000</v>
      </c>
      <c r="G12" s="189">
        <v>500</v>
      </c>
      <c r="H12" s="189">
        <v>0</v>
      </c>
      <c r="I12" s="189">
        <v>19000</v>
      </c>
      <c r="J12" s="189">
        <v>0</v>
      </c>
      <c r="K12" s="189">
        <v>0</v>
      </c>
      <c r="L12" s="189">
        <v>3214178</v>
      </c>
    </row>
    <row r="13" spans="1:12" ht="16.5" customHeight="1">
      <c r="A13" s="407" t="s">
        <v>1847</v>
      </c>
      <c r="B13" s="189">
        <v>1402700</v>
      </c>
      <c r="C13" s="189">
        <v>279060</v>
      </c>
      <c r="D13" s="189">
        <v>88740</v>
      </c>
      <c r="E13" s="189">
        <v>5844</v>
      </c>
      <c r="F13" s="189">
        <v>624000</v>
      </c>
      <c r="G13" s="189">
        <v>0</v>
      </c>
      <c r="H13" s="189">
        <v>0</v>
      </c>
      <c r="I13" s="189">
        <v>14500</v>
      </c>
      <c r="J13" s="189">
        <v>0</v>
      </c>
      <c r="K13" s="189">
        <v>0</v>
      </c>
      <c r="L13" s="189">
        <v>2414844</v>
      </c>
    </row>
    <row r="14" spans="1:12" ht="16.5" customHeight="1">
      <c r="A14" s="407" t="s">
        <v>1848</v>
      </c>
      <c r="B14" s="189">
        <v>1002410</v>
      </c>
      <c r="C14" s="189">
        <v>83175</v>
      </c>
      <c r="D14" s="189">
        <v>72000</v>
      </c>
      <c r="E14" s="189">
        <v>1398</v>
      </c>
      <c r="F14" s="189">
        <v>634000</v>
      </c>
      <c r="G14" s="189">
        <v>500</v>
      </c>
      <c r="H14" s="189">
        <v>0</v>
      </c>
      <c r="I14" s="189">
        <v>3658</v>
      </c>
      <c r="J14" s="189">
        <v>0</v>
      </c>
      <c r="K14" s="189">
        <v>0</v>
      </c>
      <c r="L14" s="189">
        <v>1797141</v>
      </c>
    </row>
    <row r="15" spans="1:12" ht="16.5" customHeight="1">
      <c r="A15" s="407" t="s">
        <v>1849</v>
      </c>
      <c r="B15" s="189">
        <v>1633538</v>
      </c>
      <c r="C15" s="189">
        <v>422992</v>
      </c>
      <c r="D15" s="189">
        <v>121442</v>
      </c>
      <c r="E15" s="189">
        <v>3694</v>
      </c>
      <c r="F15" s="189">
        <v>202000</v>
      </c>
      <c r="G15" s="189">
        <v>0</v>
      </c>
      <c r="H15" s="189">
        <v>0</v>
      </c>
      <c r="I15" s="189">
        <v>35800</v>
      </c>
      <c r="J15" s="189">
        <v>0</v>
      </c>
      <c r="K15" s="189">
        <v>20600</v>
      </c>
      <c r="L15" s="189">
        <v>2440066</v>
      </c>
    </row>
    <row r="16" spans="1:12" ht="16.5" customHeight="1">
      <c r="A16" s="407" t="s">
        <v>1850</v>
      </c>
      <c r="B16" s="189">
        <v>779500</v>
      </c>
      <c r="C16" s="189">
        <v>311000</v>
      </c>
      <c r="D16" s="189">
        <v>41350</v>
      </c>
      <c r="E16" s="189">
        <v>2768</v>
      </c>
      <c r="F16" s="189">
        <v>80000</v>
      </c>
      <c r="G16" s="189">
        <v>0</v>
      </c>
      <c r="H16" s="189">
        <v>0</v>
      </c>
      <c r="I16" s="189">
        <v>5000</v>
      </c>
      <c r="J16" s="189">
        <v>0</v>
      </c>
      <c r="K16" s="189">
        <v>0</v>
      </c>
      <c r="L16" s="189">
        <v>1219618</v>
      </c>
    </row>
    <row r="17" spans="1:12" ht="16.5" customHeight="1">
      <c r="A17" s="407" t="s">
        <v>1851</v>
      </c>
      <c r="B17" s="189">
        <v>823845</v>
      </c>
      <c r="C17" s="189">
        <v>26515</v>
      </c>
      <c r="D17" s="189">
        <v>58245</v>
      </c>
      <c r="E17" s="189">
        <v>2896</v>
      </c>
      <c r="F17" s="189">
        <v>71450</v>
      </c>
      <c r="G17" s="189">
        <v>0</v>
      </c>
      <c r="H17" s="189">
        <v>0</v>
      </c>
      <c r="I17" s="189">
        <v>25000</v>
      </c>
      <c r="J17" s="189">
        <v>0</v>
      </c>
      <c r="K17" s="189">
        <v>0</v>
      </c>
      <c r="L17" s="189">
        <v>1007951</v>
      </c>
    </row>
    <row r="18" spans="1:12" ht="16.5" customHeight="1">
      <c r="A18" s="407" t="s">
        <v>1852</v>
      </c>
      <c r="B18" s="189">
        <v>991100</v>
      </c>
      <c r="C18" s="189">
        <v>261350</v>
      </c>
      <c r="D18" s="189">
        <v>51800</v>
      </c>
      <c r="E18" s="189">
        <v>3120</v>
      </c>
      <c r="F18" s="189">
        <v>514000</v>
      </c>
      <c r="G18" s="189">
        <v>10250</v>
      </c>
      <c r="H18" s="189">
        <v>0</v>
      </c>
      <c r="I18" s="189">
        <v>38250</v>
      </c>
      <c r="J18" s="189">
        <v>0</v>
      </c>
      <c r="K18" s="189">
        <v>0</v>
      </c>
      <c r="L18" s="189">
        <v>1869870</v>
      </c>
    </row>
    <row r="19" spans="1:12" ht="16.5" customHeight="1">
      <c r="A19" s="407" t="s">
        <v>1853</v>
      </c>
      <c r="B19" s="189">
        <v>714035</v>
      </c>
      <c r="C19" s="189">
        <v>303010</v>
      </c>
      <c r="D19" s="189">
        <v>47780</v>
      </c>
      <c r="E19" s="189">
        <v>3794</v>
      </c>
      <c r="F19" s="189">
        <v>57500</v>
      </c>
      <c r="G19" s="189">
        <v>0</v>
      </c>
      <c r="H19" s="189">
        <v>0</v>
      </c>
      <c r="I19" s="189">
        <v>28000</v>
      </c>
      <c r="J19" s="189">
        <v>0</v>
      </c>
      <c r="K19" s="189">
        <v>0</v>
      </c>
      <c r="L19" s="189">
        <v>1154119</v>
      </c>
    </row>
    <row r="20" spans="1:12" ht="16.5" customHeight="1">
      <c r="A20" s="407" t="s">
        <v>1854</v>
      </c>
      <c r="B20" s="189">
        <v>763415</v>
      </c>
      <c r="C20" s="189">
        <v>251170</v>
      </c>
      <c r="D20" s="189">
        <v>39440</v>
      </c>
      <c r="E20" s="189">
        <v>4974</v>
      </c>
      <c r="F20" s="189">
        <v>0</v>
      </c>
      <c r="G20" s="189">
        <v>12000</v>
      </c>
      <c r="H20" s="189">
        <v>0</v>
      </c>
      <c r="I20" s="189">
        <v>32096</v>
      </c>
      <c r="J20" s="189">
        <v>0</v>
      </c>
      <c r="K20" s="189">
        <v>0</v>
      </c>
      <c r="L20" s="189">
        <v>1103095</v>
      </c>
    </row>
    <row r="21" spans="1:12" ht="16.5" customHeight="1">
      <c r="A21" s="407" t="s">
        <v>1855</v>
      </c>
      <c r="B21" s="189">
        <v>1310203</v>
      </c>
      <c r="C21" s="189">
        <v>490600</v>
      </c>
      <c r="D21" s="189">
        <v>83950</v>
      </c>
      <c r="E21" s="189">
        <v>4184</v>
      </c>
      <c r="F21" s="189">
        <v>79000</v>
      </c>
      <c r="G21" s="189">
        <v>9281</v>
      </c>
      <c r="H21" s="189">
        <v>0</v>
      </c>
      <c r="I21" s="189">
        <v>25300</v>
      </c>
      <c r="J21" s="189">
        <v>0</v>
      </c>
      <c r="K21" s="189">
        <v>0</v>
      </c>
      <c r="L21" s="189">
        <v>2002518</v>
      </c>
    </row>
    <row r="22" spans="1:12" ht="16.5" customHeight="1">
      <c r="A22" s="407" t="s">
        <v>1856</v>
      </c>
      <c r="B22" s="189">
        <v>1472915</v>
      </c>
      <c r="C22" s="189">
        <v>808584</v>
      </c>
      <c r="D22" s="189">
        <v>84425</v>
      </c>
      <c r="E22" s="189">
        <v>5634</v>
      </c>
      <c r="F22" s="189">
        <v>760030</v>
      </c>
      <c r="G22" s="189">
        <v>11500</v>
      </c>
      <c r="H22" s="189">
        <v>0</v>
      </c>
      <c r="I22" s="189">
        <v>64200</v>
      </c>
      <c r="J22" s="189">
        <v>0</v>
      </c>
      <c r="K22" s="189">
        <v>20600</v>
      </c>
      <c r="L22" s="189">
        <v>3227888</v>
      </c>
    </row>
    <row r="23" spans="1:12" ht="16.5" customHeight="1">
      <c r="A23" s="407" t="s">
        <v>1857</v>
      </c>
      <c r="B23" s="189">
        <v>820345</v>
      </c>
      <c r="C23" s="189">
        <v>233100</v>
      </c>
      <c r="D23" s="189">
        <v>45210</v>
      </c>
      <c r="E23" s="189">
        <v>2916</v>
      </c>
      <c r="F23" s="189">
        <v>22000</v>
      </c>
      <c r="G23" s="189">
        <v>19050</v>
      </c>
      <c r="H23" s="189">
        <v>0</v>
      </c>
      <c r="I23" s="189">
        <v>8800</v>
      </c>
      <c r="J23" s="189">
        <v>0</v>
      </c>
      <c r="K23" s="189">
        <v>20600</v>
      </c>
      <c r="L23" s="189">
        <v>1172021</v>
      </c>
    </row>
    <row r="24" spans="1:12" ht="16.5" customHeight="1">
      <c r="A24" s="407" t="s">
        <v>1858</v>
      </c>
      <c r="B24" s="189">
        <v>1018265</v>
      </c>
      <c r="C24" s="189">
        <v>143340</v>
      </c>
      <c r="D24" s="189">
        <v>45840</v>
      </c>
      <c r="E24" s="189">
        <v>3620</v>
      </c>
      <c r="F24" s="189">
        <v>42690</v>
      </c>
      <c r="G24" s="189">
        <v>4000</v>
      </c>
      <c r="H24" s="189">
        <v>0</v>
      </c>
      <c r="I24" s="189">
        <v>35990</v>
      </c>
      <c r="J24" s="189">
        <v>0</v>
      </c>
      <c r="K24" s="189">
        <v>0</v>
      </c>
      <c r="L24" s="189">
        <v>1293745</v>
      </c>
    </row>
    <row r="25" spans="1:12" ht="16.5" customHeight="1">
      <c r="A25" s="407" t="s">
        <v>1859</v>
      </c>
      <c r="B25" s="189">
        <v>769970</v>
      </c>
      <c r="C25" s="189">
        <v>159106</v>
      </c>
      <c r="D25" s="189">
        <v>40960</v>
      </c>
      <c r="E25" s="189">
        <v>3772</v>
      </c>
      <c r="F25" s="189">
        <v>189315</v>
      </c>
      <c r="G25" s="189">
        <v>3500</v>
      </c>
      <c r="H25" s="189">
        <v>0</v>
      </c>
      <c r="I25" s="189">
        <v>28552</v>
      </c>
      <c r="J25" s="189">
        <v>0</v>
      </c>
      <c r="K25" s="189">
        <v>0</v>
      </c>
      <c r="L25" s="189">
        <v>1195175</v>
      </c>
    </row>
    <row r="26" spans="1:12" ht="16.5" customHeight="1">
      <c r="A26" s="407" t="s">
        <v>1860</v>
      </c>
      <c r="B26" s="189">
        <v>891000</v>
      </c>
      <c r="C26" s="189">
        <v>203090</v>
      </c>
      <c r="D26" s="189">
        <v>46240</v>
      </c>
      <c r="E26" s="189">
        <v>3376</v>
      </c>
      <c r="F26" s="189">
        <v>61111</v>
      </c>
      <c r="G26" s="189">
        <v>4050</v>
      </c>
      <c r="H26" s="189">
        <v>0</v>
      </c>
      <c r="I26" s="189">
        <v>22000</v>
      </c>
      <c r="J26" s="189">
        <v>0</v>
      </c>
      <c r="K26" s="189">
        <v>20600</v>
      </c>
      <c r="L26" s="189">
        <v>1251467</v>
      </c>
    </row>
    <row r="27" spans="1:12" ht="16.5" customHeight="1">
      <c r="A27" s="407" t="s">
        <v>1861</v>
      </c>
      <c r="B27" s="189">
        <v>1190375</v>
      </c>
      <c r="C27" s="189">
        <v>298194</v>
      </c>
      <c r="D27" s="189">
        <v>66420</v>
      </c>
      <c r="E27" s="189">
        <v>4830</v>
      </c>
      <c r="F27" s="189">
        <v>159000</v>
      </c>
      <c r="G27" s="189">
        <v>10000</v>
      </c>
      <c r="H27" s="189">
        <v>0</v>
      </c>
      <c r="I27" s="189">
        <v>30210</v>
      </c>
      <c r="J27" s="189">
        <v>0</v>
      </c>
      <c r="K27" s="189">
        <v>0</v>
      </c>
      <c r="L27" s="189">
        <v>1759029</v>
      </c>
    </row>
    <row r="28" spans="1:12" ht="16.5" customHeight="1">
      <c r="A28" s="407" t="s">
        <v>1862</v>
      </c>
      <c r="B28" s="189">
        <v>872925</v>
      </c>
      <c r="C28" s="189">
        <v>115000</v>
      </c>
      <c r="D28" s="189">
        <v>54225</v>
      </c>
      <c r="E28" s="189">
        <v>4308</v>
      </c>
      <c r="F28" s="189">
        <v>147752</v>
      </c>
      <c r="G28" s="189">
        <v>0</v>
      </c>
      <c r="H28" s="189">
        <v>0</v>
      </c>
      <c r="I28" s="189">
        <v>32500</v>
      </c>
      <c r="J28" s="189">
        <v>0</v>
      </c>
      <c r="K28" s="189">
        <v>0</v>
      </c>
      <c r="L28" s="189">
        <v>1226710</v>
      </c>
    </row>
    <row r="29" spans="1:12" ht="16.5" customHeight="1">
      <c r="A29" s="407" t="s">
        <v>1863</v>
      </c>
      <c r="B29" s="189">
        <v>940870</v>
      </c>
      <c r="C29" s="189">
        <v>427575</v>
      </c>
      <c r="D29" s="189">
        <v>63135</v>
      </c>
      <c r="E29" s="189">
        <v>4736</v>
      </c>
      <c r="F29" s="189">
        <v>405635</v>
      </c>
      <c r="G29" s="189">
        <v>4000</v>
      </c>
      <c r="H29" s="189">
        <v>0</v>
      </c>
      <c r="I29" s="189">
        <v>37600</v>
      </c>
      <c r="J29" s="189">
        <v>0</v>
      </c>
      <c r="K29" s="189">
        <v>0</v>
      </c>
      <c r="L29" s="189">
        <v>1883551</v>
      </c>
    </row>
    <row r="30" spans="1:12" ht="16.5" customHeight="1">
      <c r="A30" s="407" t="s">
        <v>1864</v>
      </c>
      <c r="B30" s="189">
        <v>991245</v>
      </c>
      <c r="C30" s="189">
        <v>426795</v>
      </c>
      <c r="D30" s="189">
        <v>69420</v>
      </c>
      <c r="E30" s="189">
        <v>5666</v>
      </c>
      <c r="F30" s="189">
        <v>172000</v>
      </c>
      <c r="G30" s="189">
        <v>8500</v>
      </c>
      <c r="H30" s="189">
        <v>0</v>
      </c>
      <c r="I30" s="189">
        <v>48600</v>
      </c>
      <c r="J30" s="189">
        <v>0</v>
      </c>
      <c r="K30" s="189">
        <v>0</v>
      </c>
      <c r="L30" s="189">
        <v>1722226</v>
      </c>
    </row>
    <row r="31" spans="1:12" ht="16.5" customHeight="1">
      <c r="A31" s="407" t="s">
        <v>1865</v>
      </c>
      <c r="B31" s="189">
        <v>948204</v>
      </c>
      <c r="C31" s="189">
        <v>126030</v>
      </c>
      <c r="D31" s="189">
        <v>53314</v>
      </c>
      <c r="E31" s="189">
        <v>4618</v>
      </c>
      <c r="F31" s="189">
        <v>70190</v>
      </c>
      <c r="G31" s="189">
        <v>0</v>
      </c>
      <c r="H31" s="189">
        <v>0</v>
      </c>
      <c r="I31" s="189">
        <v>24500</v>
      </c>
      <c r="J31" s="189">
        <v>0</v>
      </c>
      <c r="K31" s="189">
        <v>0</v>
      </c>
      <c r="L31" s="189">
        <v>1226856</v>
      </c>
    </row>
    <row r="32" spans="1:12" ht="16.5" customHeight="1">
      <c r="A32" s="407" t="s">
        <v>1866</v>
      </c>
      <c r="B32" s="189">
        <v>781500</v>
      </c>
      <c r="C32" s="189">
        <v>136895</v>
      </c>
      <c r="D32" s="189">
        <v>38575</v>
      </c>
      <c r="E32" s="189">
        <v>4474</v>
      </c>
      <c r="F32" s="189">
        <v>0</v>
      </c>
      <c r="G32" s="189">
        <v>1500</v>
      </c>
      <c r="H32" s="189">
        <v>0</v>
      </c>
      <c r="I32" s="189">
        <v>13274</v>
      </c>
      <c r="J32" s="189">
        <v>0</v>
      </c>
      <c r="K32" s="189">
        <v>0</v>
      </c>
      <c r="L32" s="189">
        <v>976218</v>
      </c>
    </row>
    <row r="33" spans="1:12" ht="16.5" customHeight="1">
      <c r="A33" s="407" t="s">
        <v>1867</v>
      </c>
      <c r="B33" s="189">
        <v>1111000</v>
      </c>
      <c r="C33" s="189">
        <v>202100</v>
      </c>
      <c r="D33" s="189">
        <v>69700</v>
      </c>
      <c r="E33" s="189">
        <v>6994</v>
      </c>
      <c r="F33" s="189">
        <v>151279</v>
      </c>
      <c r="G33" s="189">
        <v>3500</v>
      </c>
      <c r="H33" s="189">
        <v>0</v>
      </c>
      <c r="I33" s="189">
        <v>30000</v>
      </c>
      <c r="J33" s="189">
        <v>0</v>
      </c>
      <c r="K33" s="189">
        <v>0</v>
      </c>
      <c r="L33" s="189">
        <v>1574573</v>
      </c>
    </row>
    <row r="34" spans="1:12" ht="16.5" customHeight="1">
      <c r="A34" s="407" t="s">
        <v>1868</v>
      </c>
      <c r="B34" s="189">
        <v>1270490</v>
      </c>
      <c r="C34" s="189">
        <v>179950</v>
      </c>
      <c r="D34" s="189">
        <v>91415</v>
      </c>
      <c r="E34" s="189">
        <v>6432</v>
      </c>
      <c r="F34" s="189">
        <v>0</v>
      </c>
      <c r="G34" s="189">
        <v>9000</v>
      </c>
      <c r="H34" s="189">
        <v>0</v>
      </c>
      <c r="I34" s="189">
        <v>9530</v>
      </c>
      <c r="J34" s="189">
        <v>0</v>
      </c>
      <c r="K34" s="189">
        <v>20600</v>
      </c>
      <c r="L34" s="189">
        <v>1587417</v>
      </c>
    </row>
    <row r="35" spans="1:12" ht="16.5" customHeight="1">
      <c r="A35" s="407" t="s">
        <v>1869</v>
      </c>
      <c r="B35" s="189">
        <v>1107880</v>
      </c>
      <c r="C35" s="189">
        <v>269000</v>
      </c>
      <c r="D35" s="189">
        <v>54445</v>
      </c>
      <c r="E35" s="189">
        <v>4832</v>
      </c>
      <c r="F35" s="189">
        <v>19810</v>
      </c>
      <c r="G35" s="189">
        <v>2500</v>
      </c>
      <c r="H35" s="189">
        <v>0</v>
      </c>
      <c r="I35" s="189">
        <v>7900</v>
      </c>
      <c r="J35" s="189">
        <v>0</v>
      </c>
      <c r="K35" s="189">
        <v>0</v>
      </c>
      <c r="L35" s="189">
        <v>1466367</v>
      </c>
    </row>
    <row r="36" spans="1:12" ht="16.5" customHeight="1">
      <c r="A36" s="407" t="s">
        <v>1870</v>
      </c>
      <c r="B36" s="189">
        <v>1051080</v>
      </c>
      <c r="C36" s="189">
        <v>480080</v>
      </c>
      <c r="D36" s="189">
        <v>73865</v>
      </c>
      <c r="E36" s="189">
        <v>3888</v>
      </c>
      <c r="F36" s="189">
        <v>0</v>
      </c>
      <c r="G36" s="189">
        <v>3500</v>
      </c>
      <c r="H36" s="189">
        <v>0</v>
      </c>
      <c r="I36" s="189">
        <v>44900</v>
      </c>
      <c r="J36" s="189">
        <v>0</v>
      </c>
      <c r="K36" s="189">
        <v>0</v>
      </c>
      <c r="L36" s="189">
        <v>1657313</v>
      </c>
    </row>
    <row r="37" spans="1:12" ht="16.5" customHeight="1">
      <c r="A37" s="407" t="s">
        <v>1871</v>
      </c>
      <c r="B37" s="189">
        <v>2466280</v>
      </c>
      <c r="C37" s="189">
        <v>454195</v>
      </c>
      <c r="D37" s="189">
        <v>147965</v>
      </c>
      <c r="E37" s="189">
        <v>10822</v>
      </c>
      <c r="F37" s="189">
        <v>164232</v>
      </c>
      <c r="G37" s="189">
        <v>2500</v>
      </c>
      <c r="H37" s="189">
        <v>0</v>
      </c>
      <c r="I37" s="189">
        <v>47500</v>
      </c>
      <c r="J37" s="189">
        <v>0</v>
      </c>
      <c r="K37" s="189">
        <v>0</v>
      </c>
      <c r="L37" s="189">
        <v>3293494</v>
      </c>
    </row>
    <row r="38" spans="1:12" ht="16.5" customHeight="1">
      <c r="A38" s="407" t="s">
        <v>1872</v>
      </c>
      <c r="B38" s="189">
        <v>1008250</v>
      </c>
      <c r="C38" s="189">
        <v>420500</v>
      </c>
      <c r="D38" s="189">
        <v>51750</v>
      </c>
      <c r="E38" s="189">
        <v>4230</v>
      </c>
      <c r="F38" s="189">
        <v>30000</v>
      </c>
      <c r="G38" s="189">
        <v>12500</v>
      </c>
      <c r="H38" s="189">
        <v>0</v>
      </c>
      <c r="I38" s="189">
        <v>26240</v>
      </c>
      <c r="J38" s="189">
        <v>0</v>
      </c>
      <c r="K38" s="189">
        <v>0</v>
      </c>
      <c r="L38" s="189">
        <v>1553470</v>
      </c>
    </row>
    <row r="39" spans="1:12" ht="16.5" customHeight="1">
      <c r="A39" s="407" t="s">
        <v>1873</v>
      </c>
      <c r="B39" s="189">
        <v>1155475</v>
      </c>
      <c r="C39" s="189">
        <v>223620</v>
      </c>
      <c r="D39" s="189">
        <v>85375</v>
      </c>
      <c r="E39" s="189">
        <v>8190</v>
      </c>
      <c r="F39" s="189">
        <v>129610</v>
      </c>
      <c r="G39" s="189">
        <v>5811</v>
      </c>
      <c r="H39" s="189">
        <v>0</v>
      </c>
      <c r="I39" s="189">
        <v>7000</v>
      </c>
      <c r="J39" s="189">
        <v>0</v>
      </c>
      <c r="K39" s="189">
        <v>0</v>
      </c>
      <c r="L39" s="189">
        <v>1615081</v>
      </c>
    </row>
    <row r="40" spans="1:12" ht="16.5" customHeight="1">
      <c r="A40" s="407" t="s">
        <v>1874</v>
      </c>
      <c r="B40" s="189">
        <v>1284550</v>
      </c>
      <c r="C40" s="189">
        <v>640900</v>
      </c>
      <c r="D40" s="189">
        <v>78900</v>
      </c>
      <c r="E40" s="189">
        <v>5358</v>
      </c>
      <c r="F40" s="189">
        <v>80000</v>
      </c>
      <c r="G40" s="189">
        <v>8000</v>
      </c>
      <c r="H40" s="189">
        <v>0</v>
      </c>
      <c r="I40" s="189">
        <v>61500</v>
      </c>
      <c r="J40" s="189">
        <v>0</v>
      </c>
      <c r="K40" s="189">
        <v>0</v>
      </c>
      <c r="L40" s="189">
        <v>2159208</v>
      </c>
    </row>
    <row r="41" spans="1:12" ht="16.5" customHeight="1">
      <c r="A41" s="407" t="s">
        <v>1875</v>
      </c>
      <c r="B41" s="189">
        <v>795905</v>
      </c>
      <c r="C41" s="189">
        <v>177130</v>
      </c>
      <c r="D41" s="189">
        <v>46640</v>
      </c>
      <c r="E41" s="189">
        <v>5314</v>
      </c>
      <c r="F41" s="189">
        <v>136500</v>
      </c>
      <c r="G41" s="189">
        <v>3500</v>
      </c>
      <c r="H41" s="189">
        <v>0</v>
      </c>
      <c r="I41" s="189">
        <v>28200</v>
      </c>
      <c r="J41" s="189">
        <v>0</v>
      </c>
      <c r="K41" s="189">
        <v>0</v>
      </c>
      <c r="L41" s="189">
        <v>1193189</v>
      </c>
    </row>
    <row r="42" spans="1:12" ht="16.5" customHeight="1">
      <c r="A42" s="407" t="s">
        <v>1876</v>
      </c>
      <c r="B42" s="189">
        <v>1485160</v>
      </c>
      <c r="C42" s="189">
        <v>717120</v>
      </c>
      <c r="D42" s="189">
        <v>86100</v>
      </c>
      <c r="E42" s="189">
        <v>4854</v>
      </c>
      <c r="F42" s="189">
        <v>214000</v>
      </c>
      <c r="G42" s="189">
        <v>4000</v>
      </c>
      <c r="H42" s="189">
        <v>0</v>
      </c>
      <c r="I42" s="189">
        <v>43500</v>
      </c>
      <c r="J42" s="189">
        <v>0</v>
      </c>
      <c r="K42" s="189">
        <v>0</v>
      </c>
      <c r="L42" s="189">
        <v>2554734</v>
      </c>
    </row>
    <row r="43" spans="1:12" ht="16.5" customHeight="1">
      <c r="A43" s="407" t="s">
        <v>1877</v>
      </c>
      <c r="B43" s="189">
        <v>328420</v>
      </c>
      <c r="C43" s="189">
        <v>138185</v>
      </c>
      <c r="D43" s="189">
        <v>19326</v>
      </c>
      <c r="E43" s="189">
        <v>2576</v>
      </c>
      <c r="F43" s="189">
        <v>80771</v>
      </c>
      <c r="G43" s="189">
        <v>9000</v>
      </c>
      <c r="H43" s="189">
        <v>0</v>
      </c>
      <c r="I43" s="189">
        <v>21300</v>
      </c>
      <c r="J43" s="189">
        <v>0</v>
      </c>
      <c r="K43" s="189">
        <v>0</v>
      </c>
      <c r="L43" s="189">
        <v>599578</v>
      </c>
    </row>
    <row r="44" spans="1:12" ht="16.5" customHeight="1">
      <c r="A44" s="837" t="s">
        <v>1878</v>
      </c>
      <c r="B44" s="238">
        <v>50312343</v>
      </c>
      <c r="C44" s="238">
        <v>12617061</v>
      </c>
      <c r="D44" s="238">
        <v>3019632</v>
      </c>
      <c r="E44" s="238">
        <v>174942</v>
      </c>
      <c r="F44" s="238">
        <v>5499875</v>
      </c>
      <c r="G44" s="238">
        <v>162442</v>
      </c>
      <c r="H44" s="238">
        <v>0</v>
      </c>
      <c r="I44" s="238">
        <v>935400</v>
      </c>
      <c r="J44" s="238">
        <v>0</v>
      </c>
      <c r="K44" s="238">
        <v>103000</v>
      </c>
      <c r="L44" s="238">
        <v>72824695</v>
      </c>
    </row>
    <row r="45" spans="1:12" ht="17.25" customHeight="1">
      <c r="A45" s="838" t="s">
        <v>1879</v>
      </c>
      <c r="B45" s="169"/>
      <c r="C45" s="451"/>
      <c r="D45" s="451"/>
      <c r="E45" s="451"/>
      <c r="F45" s="451"/>
      <c r="G45" s="451"/>
      <c r="H45" s="451"/>
      <c r="I45" s="451"/>
      <c r="J45" s="451"/>
      <c r="K45" s="451"/>
      <c r="L45" s="451"/>
    </row>
    <row r="46" spans="1:6" ht="17.25" customHeight="1">
      <c r="A46" s="42"/>
      <c r="C46" s="361"/>
      <c r="D46" s="361"/>
      <c r="F46" s="361"/>
    </row>
    <row r="47" spans="2:6" ht="17.25" customHeight="1">
      <c r="B47" s="42"/>
      <c r="C47" s="361"/>
      <c r="D47" s="361"/>
      <c r="E47" s="361"/>
      <c r="F47" s="716"/>
    </row>
    <row r="48" spans="2:8" ht="17.25" customHeight="1">
      <c r="B48" s="839" t="s">
        <v>1880</v>
      </c>
      <c r="C48" s="840"/>
      <c r="D48" s="840"/>
      <c r="E48" s="840"/>
      <c r="F48" s="841"/>
      <c r="G48" s="395" t="s">
        <v>437</v>
      </c>
      <c r="H48" s="367"/>
    </row>
    <row r="49" spans="2:8" ht="17.25" customHeight="1">
      <c r="B49" s="841"/>
      <c r="C49" s="841"/>
      <c r="D49" s="841"/>
      <c r="E49" s="842"/>
      <c r="G49" s="843"/>
      <c r="H49" s="367"/>
    </row>
    <row r="51" spans="2:5" ht="17.25" customHeight="1">
      <c r="B51" s="159"/>
      <c r="C51" s="159"/>
      <c r="D51" s="844"/>
      <c r="E51" s="367"/>
    </row>
    <row r="52" spans="1:5" ht="17.25" customHeight="1">
      <c r="A52" s="159" t="s">
        <v>1418</v>
      </c>
      <c r="B52" s="159"/>
      <c r="C52" s="159"/>
      <c r="D52" s="159"/>
      <c r="E52" s="159"/>
    </row>
    <row r="53" spans="1:5" ht="17.25" customHeight="1">
      <c r="A53" s="845" t="s">
        <v>1881</v>
      </c>
      <c r="B53" s="159"/>
      <c r="C53" s="159"/>
      <c r="D53" s="159"/>
      <c r="E53" s="159"/>
    </row>
    <row r="54" spans="2:5" ht="17.25" customHeight="1">
      <c r="B54" s="159"/>
      <c r="C54" s="159"/>
      <c r="D54" s="159"/>
      <c r="E54" s="159"/>
    </row>
    <row r="55" spans="2:5" ht="17.25" customHeight="1">
      <c r="B55" s="159"/>
      <c r="C55" s="159"/>
      <c r="D55" s="159"/>
      <c r="E55" s="159"/>
    </row>
  </sheetData>
  <printOptions horizontalCentered="1"/>
  <pageMargins left="0" right="0" top="0.4330708661417323" bottom="0.4724409448818898" header="0.2755905511811024" footer="0.2362204724409449"/>
  <pageSetup firstPageNumber="49" useFirstPageNumber="1" horizontalDpi="600" verticalDpi="600" orientation="landscape" paperSize="9" scale="90" r:id="rId1"/>
  <headerFooter alignWithMargins="0">
    <oddFooter>&amp;R&amp;P</oddFooter>
  </headerFooter>
  <rowBreaks count="1" manualBreakCount="1">
    <brk id="30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W27"/>
  <sheetViews>
    <sheetView workbookViewId="0" topLeftCell="A1">
      <selection activeCell="F11" sqref="F11"/>
    </sheetView>
  </sheetViews>
  <sheetFormatPr defaultColWidth="9.140625" defaultRowHeight="17.25" customHeight="1"/>
  <cols>
    <col min="1" max="1" width="51.7109375" style="191" customWidth="1"/>
    <col min="2" max="2" width="19.140625" style="191" customWidth="1"/>
    <col min="3" max="16384" width="9.140625" style="191" customWidth="1"/>
  </cols>
  <sheetData>
    <row r="1" spans="2:4" s="198" customFormat="1" ht="17.25" customHeight="1">
      <c r="B1" s="198" t="s">
        <v>1882</v>
      </c>
      <c r="D1" s="620"/>
    </row>
    <row r="2" spans="1:2" s="198" customFormat="1" ht="17.25" customHeight="1">
      <c r="A2" s="605" t="s">
        <v>1883</v>
      </c>
      <c r="B2" s="190"/>
    </row>
    <row r="3" spans="1:2" s="198" customFormat="1" ht="17.25" customHeight="1">
      <c r="A3" s="553"/>
      <c r="B3" s="553"/>
    </row>
    <row r="4" spans="1:2" s="198" customFormat="1" ht="17.25" customHeight="1">
      <c r="A4" s="846" t="s">
        <v>1884</v>
      </c>
      <c r="B4" s="339"/>
    </row>
    <row r="5" spans="1:7" ht="17.25" customHeight="1">
      <c r="A5" s="477" t="s">
        <v>1885</v>
      </c>
      <c r="B5" s="477"/>
      <c r="C5" s="483"/>
      <c r="D5" s="483"/>
      <c r="E5" s="483"/>
      <c r="F5" s="483"/>
      <c r="G5" s="475"/>
    </row>
    <row r="6" spans="1:2" ht="17.25" customHeight="1">
      <c r="A6" s="429"/>
      <c r="B6" s="429"/>
    </row>
    <row r="7" spans="1:2" ht="17.25" customHeight="1">
      <c r="A7" s="429"/>
      <c r="B7" s="847" t="s">
        <v>444</v>
      </c>
    </row>
    <row r="8" spans="1:2" ht="17.25" customHeight="1">
      <c r="A8" s="848" t="s">
        <v>392</v>
      </c>
      <c r="B8" s="849" t="s">
        <v>1886</v>
      </c>
    </row>
    <row r="9" spans="1:127" s="348" customFormat="1" ht="12.75">
      <c r="A9" s="848">
        <v>1</v>
      </c>
      <c r="B9" s="849">
        <v>2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</row>
    <row r="10" spans="1:127" s="348" customFormat="1" ht="24.75" customHeight="1">
      <c r="A10" s="492" t="s">
        <v>1887</v>
      </c>
      <c r="B10" s="304">
        <v>19818357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</row>
    <row r="11" spans="1:127" s="348" customFormat="1" ht="30.75" customHeight="1">
      <c r="A11" s="850" t="s">
        <v>1888</v>
      </c>
      <c r="B11" s="851">
        <v>0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</row>
    <row r="12" spans="1:127" s="348" customFormat="1" ht="30.75" customHeight="1">
      <c r="A12" s="852" t="s">
        <v>136</v>
      </c>
      <c r="B12" s="851">
        <v>0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</row>
    <row r="13" spans="1:127" s="348" customFormat="1" ht="24.75" customHeight="1">
      <c r="A13" s="850" t="s">
        <v>137</v>
      </c>
      <c r="B13" s="851">
        <v>3395934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</row>
    <row r="14" spans="1:127" s="348" customFormat="1" ht="24.75" customHeight="1">
      <c r="A14" s="349" t="s">
        <v>138</v>
      </c>
      <c r="B14" s="188">
        <v>16422423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</row>
    <row r="15" spans="1:127" s="348" customFormat="1" ht="24.75" customHeight="1">
      <c r="A15" s="343" t="s">
        <v>139</v>
      </c>
      <c r="B15" s="304">
        <v>19692463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</row>
    <row r="16" spans="1:127" s="348" customFormat="1" ht="24.75" customHeight="1">
      <c r="A16" s="349" t="s">
        <v>853</v>
      </c>
      <c r="B16" s="189">
        <v>19692463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</row>
    <row r="17" spans="1:127" s="348" customFormat="1" ht="24.75" customHeight="1" hidden="1">
      <c r="A17" s="349" t="s">
        <v>140</v>
      </c>
      <c r="B17" s="189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</row>
    <row r="18" spans="1:97" s="348" customFormat="1" ht="24.75" customHeight="1">
      <c r="A18" s="343" t="s">
        <v>141</v>
      </c>
      <c r="B18" s="304">
        <v>125894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</row>
    <row r="19" spans="3:97" s="429" customFormat="1" ht="17.25" customHeight="1"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</row>
    <row r="20" spans="3:97" s="429" customFormat="1" ht="17.25" customHeight="1"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</row>
    <row r="21" spans="1:7" ht="17.25" customHeight="1">
      <c r="A21" s="554"/>
      <c r="B21" s="336"/>
      <c r="C21" s="357"/>
      <c r="D21" s="357"/>
      <c r="E21" s="855"/>
      <c r="F21" s="153"/>
      <c r="G21" s="153"/>
    </row>
    <row r="22" spans="1:2" ht="17.25" customHeight="1">
      <c r="A22" s="825" t="s">
        <v>142</v>
      </c>
      <c r="B22" s="827" t="s">
        <v>437</v>
      </c>
    </row>
    <row r="23" spans="1:2" ht="17.25" customHeight="1">
      <c r="A23" s="768"/>
      <c r="B23" s="336"/>
    </row>
    <row r="26" ht="17.25" customHeight="1">
      <c r="A26" s="554" t="s">
        <v>1418</v>
      </c>
    </row>
    <row r="27" ht="17.25" customHeight="1">
      <c r="A27" s="613" t="s">
        <v>439</v>
      </c>
    </row>
  </sheetData>
  <mergeCells count="1">
    <mergeCell ref="A5:B5"/>
  </mergeCells>
  <printOptions horizontalCentered="1"/>
  <pageMargins left="0.7480314960629921" right="0.7480314960629921" top="0.984251968503937" bottom="0.984251968503937" header="0.5118110236220472" footer="0.5118110236220472"/>
  <pageSetup firstPageNumber="51" useFirstPageNumber="1" horizontalDpi="600" verticalDpi="600" orientation="portrait" paperSize="9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35"/>
  <dimension ref="A1:AC1007"/>
  <sheetViews>
    <sheetView zoomScaleSheetLayoutView="100" workbookViewId="0" topLeftCell="A1">
      <selection activeCell="B5" sqref="B5"/>
    </sheetView>
  </sheetViews>
  <sheetFormatPr defaultColWidth="9.140625" defaultRowHeight="17.25" customHeight="1"/>
  <cols>
    <col min="1" max="1" width="48.28125" style="736" customWidth="1"/>
    <col min="2" max="2" width="11.8515625" style="857" customWidth="1"/>
    <col min="3" max="3" width="11.28125" style="857" customWidth="1"/>
    <col min="4" max="4" width="11.57421875" style="857" customWidth="1"/>
    <col min="5" max="5" width="8.8515625" style="858" customWidth="1"/>
    <col min="6" max="6" width="10.8515625" style="857" customWidth="1"/>
    <col min="7" max="13" width="11.421875" style="157" customWidth="1"/>
    <col min="14" max="16384" width="11.421875" style="736" customWidth="1"/>
  </cols>
  <sheetData>
    <row r="1" spans="2:6" ht="12.75">
      <c r="B1" s="856"/>
      <c r="F1" s="170" t="s">
        <v>143</v>
      </c>
    </row>
    <row r="2" spans="2:6" ht="15">
      <c r="B2" s="673" t="s">
        <v>735</v>
      </c>
      <c r="C2" s="859"/>
      <c r="D2" s="859"/>
      <c r="E2" s="860"/>
      <c r="F2" s="859"/>
    </row>
    <row r="3" spans="1:6" ht="17.25" customHeight="1">
      <c r="A3" s="861"/>
      <c r="B3" s="856"/>
      <c r="C3" s="856"/>
      <c r="D3" s="856"/>
      <c r="E3" s="862"/>
      <c r="F3" s="856"/>
    </row>
    <row r="4" spans="1:13" s="866" customFormat="1" ht="15.75">
      <c r="A4" s="863"/>
      <c r="B4" s="864" t="s">
        <v>144</v>
      </c>
      <c r="C4" s="283"/>
      <c r="D4" s="283"/>
      <c r="E4" s="280"/>
      <c r="F4" s="283"/>
      <c r="G4" s="865"/>
      <c r="H4" s="865"/>
      <c r="I4" s="865"/>
      <c r="J4" s="865"/>
      <c r="K4" s="865"/>
      <c r="L4" s="865"/>
      <c r="M4" s="865"/>
    </row>
    <row r="5" spans="1:6" ht="17.25" customHeight="1">
      <c r="A5" s="867"/>
      <c r="B5" s="868" t="s">
        <v>145</v>
      </c>
      <c r="C5" s="869"/>
      <c r="D5" s="869"/>
      <c r="E5" s="870"/>
      <c r="F5" s="869"/>
    </row>
    <row r="6" spans="1:6" ht="16.5" customHeight="1">
      <c r="A6" s="871"/>
      <c r="B6" s="872"/>
      <c r="C6" s="872"/>
      <c r="D6" s="872"/>
      <c r="E6" s="873"/>
      <c r="F6" s="874" t="s">
        <v>444</v>
      </c>
    </row>
    <row r="7" spans="1:6" ht="51">
      <c r="A7" s="875" t="s">
        <v>392</v>
      </c>
      <c r="B7" s="369" t="s">
        <v>445</v>
      </c>
      <c r="C7" s="369" t="s">
        <v>146</v>
      </c>
      <c r="D7" s="369" t="s">
        <v>446</v>
      </c>
      <c r="E7" s="876" t="s">
        <v>147</v>
      </c>
      <c r="F7" s="369" t="s">
        <v>547</v>
      </c>
    </row>
    <row r="8" spans="1:6" s="153" customFormat="1" ht="12.75">
      <c r="A8" s="877">
        <v>1</v>
      </c>
      <c r="B8" s="878">
        <v>2</v>
      </c>
      <c r="C8" s="878">
        <v>3</v>
      </c>
      <c r="D8" s="878">
        <v>4</v>
      </c>
      <c r="E8" s="878">
        <v>5</v>
      </c>
      <c r="F8" s="178">
        <v>6</v>
      </c>
    </row>
    <row r="9" spans="1:6" s="153" customFormat="1" ht="14.25">
      <c r="A9" s="879" t="s">
        <v>148</v>
      </c>
      <c r="B9" s="878"/>
      <c r="C9" s="878"/>
      <c r="D9" s="878"/>
      <c r="E9" s="878"/>
      <c r="F9" s="178"/>
    </row>
    <row r="10" spans="1:6" s="153" customFormat="1" ht="12.75">
      <c r="A10" s="208" t="s">
        <v>149</v>
      </c>
      <c r="B10" s="880">
        <v>664021532</v>
      </c>
      <c r="C10" s="880">
        <v>168633765</v>
      </c>
      <c r="D10" s="880">
        <v>161822834.21</v>
      </c>
      <c r="E10" s="247">
        <v>24.37011849941035</v>
      </c>
      <c r="F10" s="880">
        <v>21462614</v>
      </c>
    </row>
    <row r="11" spans="1:6" s="153" customFormat="1" ht="12.75">
      <c r="A11" s="90" t="s">
        <v>150</v>
      </c>
      <c r="B11" s="880">
        <v>470941824</v>
      </c>
      <c r="C11" s="880">
        <v>112669187</v>
      </c>
      <c r="D11" s="880">
        <v>112670187</v>
      </c>
      <c r="E11" s="247">
        <v>23.924438488606185</v>
      </c>
      <c r="F11" s="880">
        <v>13820360</v>
      </c>
    </row>
    <row r="12" spans="1:6" s="153" customFormat="1" ht="12.75">
      <c r="A12" s="90" t="s">
        <v>151</v>
      </c>
      <c r="B12" s="880">
        <v>1908572</v>
      </c>
      <c r="C12" s="881">
        <v>852205</v>
      </c>
      <c r="D12" s="880">
        <v>889296</v>
      </c>
      <c r="E12" s="247">
        <v>46.594836348851395</v>
      </c>
      <c r="F12" s="880">
        <v>478238</v>
      </c>
    </row>
    <row r="13" spans="1:6" s="153" customFormat="1" ht="12.75">
      <c r="A13" s="90" t="s">
        <v>152</v>
      </c>
      <c r="B13" s="880">
        <v>191171136</v>
      </c>
      <c r="C13" s="880">
        <v>55112373</v>
      </c>
      <c r="D13" s="880">
        <v>48263351.21</v>
      </c>
      <c r="E13" s="247">
        <v>25.246149716869393</v>
      </c>
      <c r="F13" s="880">
        <v>7164098</v>
      </c>
    </row>
    <row r="14" spans="1:6" s="153" customFormat="1" ht="12.75">
      <c r="A14" s="90" t="s">
        <v>153</v>
      </c>
      <c r="B14" s="880">
        <v>662963137</v>
      </c>
      <c r="C14" s="880">
        <v>175905819</v>
      </c>
      <c r="D14" s="880">
        <v>97240297.08</v>
      </c>
      <c r="E14" s="247">
        <v>14.667526994038585</v>
      </c>
      <c r="F14" s="880">
        <v>17021412.28</v>
      </c>
    </row>
    <row r="15" spans="1:6" s="153" customFormat="1" ht="12.75">
      <c r="A15" s="882" t="s">
        <v>154</v>
      </c>
      <c r="B15" s="880">
        <v>412492024</v>
      </c>
      <c r="C15" s="880">
        <v>115676833</v>
      </c>
      <c r="D15" s="880">
        <v>72008842.08</v>
      </c>
      <c r="E15" s="247">
        <v>17.457026533923962</v>
      </c>
      <c r="F15" s="880">
        <v>10477011.48</v>
      </c>
    </row>
    <row r="16" spans="1:6" s="153" customFormat="1" ht="12.75">
      <c r="A16" s="883" t="s">
        <v>155</v>
      </c>
      <c r="B16" s="880">
        <v>69217531</v>
      </c>
      <c r="C16" s="880">
        <v>26441667</v>
      </c>
      <c r="D16" s="880">
        <v>10558601.68</v>
      </c>
      <c r="E16" s="247">
        <v>15.25423043477237</v>
      </c>
      <c r="F16" s="880">
        <v>3789219.58</v>
      </c>
    </row>
    <row r="17" spans="1:6" s="153" customFormat="1" ht="12.75">
      <c r="A17" s="884" t="s">
        <v>1633</v>
      </c>
      <c r="B17" s="880">
        <v>57387861</v>
      </c>
      <c r="C17" s="880">
        <v>275146</v>
      </c>
      <c r="D17" s="880">
        <v>275093</v>
      </c>
      <c r="E17" s="247">
        <v>0.4793574724801121</v>
      </c>
      <c r="F17" s="880">
        <v>87514</v>
      </c>
    </row>
    <row r="18" spans="1:6" s="153" customFormat="1" ht="12.75">
      <c r="A18" s="883" t="s">
        <v>156</v>
      </c>
      <c r="B18" s="880">
        <v>285886632</v>
      </c>
      <c r="C18" s="880">
        <v>88960020</v>
      </c>
      <c r="D18" s="880">
        <v>61175147.4</v>
      </c>
      <c r="E18" s="247">
        <v>21.398393822065803</v>
      </c>
      <c r="F18" s="880">
        <v>6600277.900000001</v>
      </c>
    </row>
    <row r="19" spans="1:6" s="153" customFormat="1" ht="12.75">
      <c r="A19" s="883" t="s">
        <v>157</v>
      </c>
      <c r="B19" s="880">
        <v>158850594</v>
      </c>
      <c r="C19" s="880">
        <v>67208598</v>
      </c>
      <c r="D19" s="880">
        <v>50459012.4</v>
      </c>
      <c r="E19" s="247">
        <v>31.76507630811881</v>
      </c>
      <c r="F19" s="880">
        <v>6295956.200000001</v>
      </c>
    </row>
    <row r="20" spans="1:6" s="153" customFormat="1" ht="12.75">
      <c r="A20" s="885" t="s">
        <v>856</v>
      </c>
      <c r="B20" s="880">
        <v>235685</v>
      </c>
      <c r="C20" s="880">
        <v>198976</v>
      </c>
      <c r="D20" s="880">
        <v>93798</v>
      </c>
      <c r="E20" s="247">
        <v>39.798035513503194</v>
      </c>
      <c r="F20" s="880">
        <v>26428.7</v>
      </c>
    </row>
    <row r="21" spans="1:6" s="153" customFormat="1" ht="12.75">
      <c r="A21" s="883" t="s">
        <v>158</v>
      </c>
      <c r="B21" s="880">
        <v>6287085</v>
      </c>
      <c r="C21" s="880">
        <v>276982</v>
      </c>
      <c r="D21" s="880">
        <v>75292</v>
      </c>
      <c r="E21" s="247">
        <v>1.1975661216605153</v>
      </c>
      <c r="F21" s="880">
        <v>22382</v>
      </c>
    </row>
    <row r="22" spans="1:6" s="153" customFormat="1" ht="12.75">
      <c r="A22" s="883" t="s">
        <v>159</v>
      </c>
      <c r="B22" s="880">
        <v>120513268</v>
      </c>
      <c r="C22" s="880">
        <v>21275464</v>
      </c>
      <c r="D22" s="880">
        <v>10547045</v>
      </c>
      <c r="E22" s="247">
        <v>8.751770800871487</v>
      </c>
      <c r="F22" s="880">
        <v>255511</v>
      </c>
    </row>
    <row r="23" spans="1:6" s="153" customFormat="1" ht="12.75">
      <c r="A23" s="883" t="s">
        <v>160</v>
      </c>
      <c r="B23" s="880">
        <v>250471113</v>
      </c>
      <c r="C23" s="880">
        <v>60228986</v>
      </c>
      <c r="D23" s="880">
        <v>25121062</v>
      </c>
      <c r="E23" s="880">
        <v>14.520277432866695</v>
      </c>
      <c r="F23" s="880">
        <v>6544400.8</v>
      </c>
    </row>
    <row r="24" spans="1:6" s="153" customFormat="1" ht="12.75">
      <c r="A24" s="883" t="s">
        <v>161</v>
      </c>
      <c r="B24" s="880">
        <v>56580641</v>
      </c>
      <c r="C24" s="880">
        <v>11167836</v>
      </c>
      <c r="D24" s="880">
        <v>1249536</v>
      </c>
      <c r="E24" s="247">
        <v>2.208416125932543</v>
      </c>
      <c r="F24" s="880">
        <v>729668.8</v>
      </c>
    </row>
    <row r="25" spans="1:6" s="153" customFormat="1" ht="12.75">
      <c r="A25" s="883" t="s">
        <v>162</v>
      </c>
      <c r="B25" s="880">
        <v>193890472</v>
      </c>
      <c r="C25" s="880">
        <v>49061150</v>
      </c>
      <c r="D25" s="880">
        <v>23871526</v>
      </c>
      <c r="E25" s="247">
        <v>12.311861306934153</v>
      </c>
      <c r="F25" s="880">
        <v>5814732</v>
      </c>
    </row>
    <row r="26" spans="1:6" s="153" customFormat="1" ht="12.75">
      <c r="A26" s="883" t="s">
        <v>789</v>
      </c>
      <c r="B26" s="880">
        <v>-1851854</v>
      </c>
      <c r="C26" s="880">
        <v>0</v>
      </c>
      <c r="D26" s="880">
        <v>-253746</v>
      </c>
      <c r="E26" s="247">
        <v>13.702268105368997</v>
      </c>
      <c r="F26" s="880">
        <v>-97490</v>
      </c>
    </row>
    <row r="27" spans="1:6" s="153" customFormat="1" ht="12.75">
      <c r="A27" s="883" t="s">
        <v>793</v>
      </c>
      <c r="B27" s="880">
        <v>1851854</v>
      </c>
      <c r="C27" s="880">
        <v>0</v>
      </c>
      <c r="D27" s="880">
        <v>253746</v>
      </c>
      <c r="E27" s="247">
        <v>13.702268105368997</v>
      </c>
      <c r="F27" s="880">
        <v>97490</v>
      </c>
    </row>
    <row r="28" spans="1:6" s="153" customFormat="1" ht="12.75">
      <c r="A28" s="90" t="s">
        <v>163</v>
      </c>
      <c r="B28" s="880">
        <v>2910249</v>
      </c>
      <c r="C28" s="880">
        <v>-7272054</v>
      </c>
      <c r="D28" s="880">
        <v>64836283.13000001</v>
      </c>
      <c r="E28" s="880" t="s">
        <v>399</v>
      </c>
      <c r="F28" s="880">
        <v>4538691.72</v>
      </c>
    </row>
    <row r="29" spans="1:6" s="153" customFormat="1" ht="38.25">
      <c r="A29" s="208" t="s">
        <v>164</v>
      </c>
      <c r="B29" s="880">
        <v>281181</v>
      </c>
      <c r="C29" s="880">
        <v>0</v>
      </c>
      <c r="D29" s="880" t="s">
        <v>399</v>
      </c>
      <c r="E29" s="886" t="s">
        <v>399</v>
      </c>
      <c r="F29" s="880" t="s">
        <v>399</v>
      </c>
    </row>
    <row r="30" spans="1:6" s="153" customFormat="1" ht="25.5">
      <c r="A30" s="887" t="s">
        <v>165</v>
      </c>
      <c r="B30" s="880">
        <v>-3191430</v>
      </c>
      <c r="C30" s="880">
        <v>7272054</v>
      </c>
      <c r="D30" s="880" t="s">
        <v>399</v>
      </c>
      <c r="E30" s="880" t="s">
        <v>399</v>
      </c>
      <c r="F30" s="880" t="s">
        <v>399</v>
      </c>
    </row>
    <row r="31" spans="1:13" s="866" customFormat="1" ht="12.75">
      <c r="A31" s="68" t="s">
        <v>166</v>
      </c>
      <c r="B31" s="77"/>
      <c r="C31" s="77"/>
      <c r="D31" s="77"/>
      <c r="E31" s="236"/>
      <c r="F31" s="77"/>
      <c r="G31" s="865"/>
      <c r="H31" s="865"/>
      <c r="I31" s="865"/>
      <c r="J31" s="865"/>
      <c r="K31" s="865"/>
      <c r="L31" s="865"/>
      <c r="M31" s="865"/>
    </row>
    <row r="32" spans="1:13" s="888" customFormat="1" ht="12.75">
      <c r="A32" s="208" t="s">
        <v>149</v>
      </c>
      <c r="B32" s="22">
        <v>51113577</v>
      </c>
      <c r="C32" s="238">
        <v>19588035</v>
      </c>
      <c r="D32" s="238">
        <v>7314049</v>
      </c>
      <c r="E32" s="247">
        <v>14.309405502964506</v>
      </c>
      <c r="F32" s="238">
        <v>2551584</v>
      </c>
      <c r="G32" s="865"/>
      <c r="H32" s="865"/>
      <c r="I32" s="865"/>
      <c r="J32" s="865"/>
      <c r="K32" s="865"/>
      <c r="L32" s="865"/>
      <c r="M32" s="865"/>
    </row>
    <row r="33" spans="1:13" s="888" customFormat="1" ht="12.75">
      <c r="A33" s="90" t="s">
        <v>150</v>
      </c>
      <c r="B33" s="22">
        <v>10058873</v>
      </c>
      <c r="C33" s="238">
        <v>3146343</v>
      </c>
      <c r="D33" s="238">
        <v>3146343</v>
      </c>
      <c r="E33" s="247">
        <v>31.279279497812528</v>
      </c>
      <c r="F33" s="238">
        <v>918108</v>
      </c>
      <c r="G33" s="865"/>
      <c r="H33" s="865"/>
      <c r="I33" s="865"/>
      <c r="J33" s="865"/>
      <c r="K33" s="865"/>
      <c r="L33" s="865"/>
      <c r="M33" s="865"/>
    </row>
    <row r="34" spans="1:13" s="888" customFormat="1" ht="12.75">
      <c r="A34" s="90" t="s">
        <v>151</v>
      </c>
      <c r="B34" s="22">
        <v>293587</v>
      </c>
      <c r="C34" s="238">
        <v>127202</v>
      </c>
      <c r="D34" s="238">
        <v>67404</v>
      </c>
      <c r="E34" s="247">
        <v>22.95878223490822</v>
      </c>
      <c r="F34" s="238">
        <v>6297</v>
      </c>
      <c r="G34" s="865"/>
      <c r="H34" s="865"/>
      <c r="I34" s="865"/>
      <c r="J34" s="865"/>
      <c r="K34" s="865"/>
      <c r="L34" s="865"/>
      <c r="M34" s="865"/>
    </row>
    <row r="35" spans="1:13" s="888" customFormat="1" ht="12.75">
      <c r="A35" s="90" t="s">
        <v>152</v>
      </c>
      <c r="B35" s="22">
        <v>40761117</v>
      </c>
      <c r="C35" s="238">
        <v>16314490</v>
      </c>
      <c r="D35" s="238">
        <v>4100302</v>
      </c>
      <c r="E35" s="247">
        <v>10.059346509076285</v>
      </c>
      <c r="F35" s="238">
        <v>1627179</v>
      </c>
      <c r="G35" s="865"/>
      <c r="H35" s="865"/>
      <c r="I35" s="865"/>
      <c r="J35" s="865"/>
      <c r="K35" s="865"/>
      <c r="L35" s="865"/>
      <c r="M35" s="865"/>
    </row>
    <row r="36" spans="1:13" s="888" customFormat="1" ht="12.75">
      <c r="A36" s="90" t="s">
        <v>153</v>
      </c>
      <c r="B36" s="22">
        <v>51837207</v>
      </c>
      <c r="C36" s="238">
        <v>20245566</v>
      </c>
      <c r="D36" s="238">
        <v>4781421</v>
      </c>
      <c r="E36" s="247">
        <v>9.223917098774246</v>
      </c>
      <c r="F36" s="238">
        <v>1795410</v>
      </c>
      <c r="G36" s="865"/>
      <c r="H36" s="865"/>
      <c r="I36" s="865"/>
      <c r="J36" s="865"/>
      <c r="K36" s="865"/>
      <c r="L36" s="865"/>
      <c r="M36" s="865"/>
    </row>
    <row r="37" spans="1:13" s="889" customFormat="1" ht="12.75">
      <c r="A37" s="882" t="s">
        <v>154</v>
      </c>
      <c r="B37" s="22">
        <v>32078064</v>
      </c>
      <c r="C37" s="238">
        <v>14493537</v>
      </c>
      <c r="D37" s="238">
        <v>4093866</v>
      </c>
      <c r="E37" s="247">
        <v>12.762197868300282</v>
      </c>
      <c r="F37" s="238">
        <v>1410330</v>
      </c>
      <c r="G37" s="865"/>
      <c r="H37" s="865"/>
      <c r="I37" s="865"/>
      <c r="J37" s="865"/>
      <c r="K37" s="865"/>
      <c r="L37" s="865"/>
      <c r="M37" s="865"/>
    </row>
    <row r="38" spans="1:13" s="889" customFormat="1" ht="12.75">
      <c r="A38" s="883" t="s">
        <v>155</v>
      </c>
      <c r="B38" s="238">
        <v>19250565</v>
      </c>
      <c r="C38" s="238">
        <v>10405048</v>
      </c>
      <c r="D38" s="238">
        <v>3510275</v>
      </c>
      <c r="E38" s="247">
        <v>18.234659606094677</v>
      </c>
      <c r="F38" s="238">
        <v>1335046</v>
      </c>
      <c r="G38" s="865"/>
      <c r="H38" s="865"/>
      <c r="I38" s="865"/>
      <c r="J38" s="865"/>
      <c r="K38" s="865"/>
      <c r="L38" s="865"/>
      <c r="M38" s="865"/>
    </row>
    <row r="39" spans="1:13" s="866" customFormat="1" ht="12.75">
      <c r="A39" s="883" t="s">
        <v>167</v>
      </c>
      <c r="B39" s="238">
        <v>12827499</v>
      </c>
      <c r="C39" s="22">
        <v>4088489</v>
      </c>
      <c r="D39" s="238">
        <v>583591</v>
      </c>
      <c r="E39" s="247">
        <v>4.5495306606533354</v>
      </c>
      <c r="F39" s="22">
        <v>75284</v>
      </c>
      <c r="G39" s="865"/>
      <c r="H39" s="865"/>
      <c r="I39" s="865"/>
      <c r="J39" s="865"/>
      <c r="K39" s="865"/>
      <c r="L39" s="865"/>
      <c r="M39" s="865"/>
    </row>
    <row r="40" spans="1:13" s="866" customFormat="1" ht="12.75">
      <c r="A40" s="883" t="s">
        <v>157</v>
      </c>
      <c r="B40" s="22">
        <v>3832036</v>
      </c>
      <c r="C40" s="22">
        <v>1432036</v>
      </c>
      <c r="D40" s="238">
        <v>314456</v>
      </c>
      <c r="E40" s="247">
        <v>8.205977188105749</v>
      </c>
      <c r="F40" s="22">
        <v>44096</v>
      </c>
      <c r="G40" s="865"/>
      <c r="H40" s="865"/>
      <c r="I40" s="865"/>
      <c r="J40" s="865"/>
      <c r="K40" s="865"/>
      <c r="L40" s="865"/>
      <c r="M40" s="865"/>
    </row>
    <row r="41" spans="1:13" s="866" customFormat="1" ht="12.75">
      <c r="A41" s="883" t="s">
        <v>159</v>
      </c>
      <c r="B41" s="22">
        <v>8995463</v>
      </c>
      <c r="C41" s="22">
        <v>2656453</v>
      </c>
      <c r="D41" s="22">
        <v>269135</v>
      </c>
      <c r="E41" s="247">
        <v>2.9918971374791936</v>
      </c>
      <c r="F41" s="22">
        <v>31188</v>
      </c>
      <c r="G41" s="865"/>
      <c r="H41" s="865"/>
      <c r="I41" s="865"/>
      <c r="J41" s="865"/>
      <c r="K41" s="865"/>
      <c r="L41" s="865"/>
      <c r="M41" s="865"/>
    </row>
    <row r="42" spans="1:13" s="866" customFormat="1" ht="12.75">
      <c r="A42" s="883" t="s">
        <v>160</v>
      </c>
      <c r="B42" s="238">
        <v>19759143</v>
      </c>
      <c r="C42" s="238">
        <v>5752029</v>
      </c>
      <c r="D42" s="238">
        <v>687555</v>
      </c>
      <c r="E42" s="247">
        <v>3.479680267509578</v>
      </c>
      <c r="F42" s="238">
        <v>385080</v>
      </c>
      <c r="G42" s="865"/>
      <c r="H42" s="865"/>
      <c r="I42" s="865"/>
      <c r="J42" s="865"/>
      <c r="K42" s="865"/>
      <c r="L42" s="865"/>
      <c r="M42" s="865"/>
    </row>
    <row r="43" spans="1:13" s="866" customFormat="1" ht="12.75">
      <c r="A43" s="883" t="s">
        <v>161</v>
      </c>
      <c r="B43" s="238">
        <v>17238383</v>
      </c>
      <c r="C43" s="238">
        <v>4828467</v>
      </c>
      <c r="D43" s="238">
        <v>671631</v>
      </c>
      <c r="E43" s="247">
        <v>3.896136894046269</v>
      </c>
      <c r="F43" s="238">
        <v>383748</v>
      </c>
      <c r="G43" s="865"/>
      <c r="H43" s="865"/>
      <c r="I43" s="865"/>
      <c r="J43" s="865"/>
      <c r="K43" s="865"/>
      <c r="L43" s="865"/>
      <c r="M43" s="865"/>
    </row>
    <row r="44" spans="1:13" s="866" customFormat="1" ht="12.75">
      <c r="A44" s="883" t="s">
        <v>162</v>
      </c>
      <c r="B44" s="238">
        <v>2520760</v>
      </c>
      <c r="C44" s="238">
        <v>923562</v>
      </c>
      <c r="D44" s="238">
        <v>15924</v>
      </c>
      <c r="E44" s="247">
        <v>0.6317142449102652</v>
      </c>
      <c r="F44" s="238">
        <v>1332</v>
      </c>
      <c r="G44" s="865"/>
      <c r="H44" s="865"/>
      <c r="I44" s="865"/>
      <c r="J44" s="865"/>
      <c r="K44" s="865"/>
      <c r="L44" s="865"/>
      <c r="M44" s="865"/>
    </row>
    <row r="45" spans="1:13" s="866" customFormat="1" ht="12.75">
      <c r="A45" s="90" t="s">
        <v>163</v>
      </c>
      <c r="B45" s="22">
        <v>-723630</v>
      </c>
      <c r="C45" s="22">
        <v>-657531</v>
      </c>
      <c r="D45" s="22">
        <v>1281017</v>
      </c>
      <c r="E45" s="22" t="s">
        <v>399</v>
      </c>
      <c r="F45" s="22">
        <v>473351</v>
      </c>
      <c r="G45" s="865"/>
      <c r="H45" s="865"/>
      <c r="I45" s="865"/>
      <c r="J45" s="865"/>
      <c r="K45" s="865"/>
      <c r="L45" s="865"/>
      <c r="M45" s="865"/>
    </row>
    <row r="46" spans="1:13" s="866" customFormat="1" ht="25.5">
      <c r="A46" s="887" t="s">
        <v>165</v>
      </c>
      <c r="B46" s="22">
        <v>723630</v>
      </c>
      <c r="C46" s="22">
        <v>657531</v>
      </c>
      <c r="D46" s="22" t="s">
        <v>399</v>
      </c>
      <c r="E46" s="22" t="s">
        <v>399</v>
      </c>
      <c r="F46" s="22">
        <v>0</v>
      </c>
      <c r="G46" s="865"/>
      <c r="H46" s="865"/>
      <c r="I46" s="865"/>
      <c r="J46" s="865"/>
      <c r="K46" s="865"/>
      <c r="L46" s="865"/>
      <c r="M46" s="865"/>
    </row>
    <row r="47" spans="1:19" s="892" customFormat="1" ht="15.75" customHeight="1">
      <c r="A47" s="424" t="s">
        <v>168</v>
      </c>
      <c r="B47" s="890"/>
      <c r="C47" s="890"/>
      <c r="D47" s="890"/>
      <c r="E47" s="890"/>
      <c r="F47" s="891"/>
      <c r="S47" s="893"/>
    </row>
    <row r="48" spans="1:19" s="892" customFormat="1" ht="12.75" customHeight="1">
      <c r="A48" s="208" t="s">
        <v>149</v>
      </c>
      <c r="B48" s="238">
        <v>34321243</v>
      </c>
      <c r="C48" s="238">
        <v>4860376</v>
      </c>
      <c r="D48" s="238">
        <v>18507016</v>
      </c>
      <c r="E48" s="248">
        <v>53.92291881736334</v>
      </c>
      <c r="F48" s="238">
        <v>38530</v>
      </c>
      <c r="S48" s="893"/>
    </row>
    <row r="49" spans="1:19" s="892" customFormat="1" ht="12.75" customHeight="1">
      <c r="A49" s="882" t="s">
        <v>169</v>
      </c>
      <c r="B49" s="238">
        <v>262873</v>
      </c>
      <c r="C49" s="238">
        <v>63950</v>
      </c>
      <c r="D49" s="238">
        <v>63950</v>
      </c>
      <c r="E49" s="248">
        <v>24.32733677479239</v>
      </c>
      <c r="F49" s="238">
        <v>38530</v>
      </c>
      <c r="S49" s="893"/>
    </row>
    <row r="50" spans="1:19" s="892" customFormat="1" ht="12.75" customHeight="1">
      <c r="A50" s="68" t="s">
        <v>152</v>
      </c>
      <c r="B50" s="238">
        <v>34058370</v>
      </c>
      <c r="C50" s="238">
        <v>4796426</v>
      </c>
      <c r="D50" s="238">
        <v>18443066</v>
      </c>
      <c r="E50" s="248">
        <v>54.15134664401145</v>
      </c>
      <c r="F50" s="238">
        <v>0</v>
      </c>
      <c r="S50" s="893"/>
    </row>
    <row r="51" spans="1:19" s="892" customFormat="1" ht="12.75" customHeight="1">
      <c r="A51" s="68" t="s">
        <v>153</v>
      </c>
      <c r="B51" s="238">
        <v>34321243</v>
      </c>
      <c r="C51" s="238">
        <v>4860376</v>
      </c>
      <c r="D51" s="238">
        <v>14848</v>
      </c>
      <c r="E51" s="248">
        <v>0.04326183640843078</v>
      </c>
      <c r="F51" s="238">
        <v>12360</v>
      </c>
      <c r="S51" s="893"/>
    </row>
    <row r="52" spans="1:19" s="892" customFormat="1" ht="12.75" customHeight="1">
      <c r="A52" s="882" t="s">
        <v>170</v>
      </c>
      <c r="B52" s="238">
        <v>5982013</v>
      </c>
      <c r="C52" s="238">
        <v>1701122</v>
      </c>
      <c r="D52" s="238">
        <v>4368</v>
      </c>
      <c r="E52" s="248">
        <v>0.07301889848785016</v>
      </c>
      <c r="F52" s="238">
        <v>1880</v>
      </c>
      <c r="S52" s="893"/>
    </row>
    <row r="53" spans="1:19" s="892" customFormat="1" ht="12.75" customHeight="1">
      <c r="A53" s="883" t="s">
        <v>155</v>
      </c>
      <c r="B53" s="238">
        <v>5982013</v>
      </c>
      <c r="C53" s="238">
        <v>1701122</v>
      </c>
      <c r="D53" s="238">
        <v>4368</v>
      </c>
      <c r="E53" s="248">
        <v>0.07301889848785016</v>
      </c>
      <c r="F53" s="238">
        <v>1880</v>
      </c>
      <c r="S53" s="893"/>
    </row>
    <row r="54" spans="1:19" s="892" customFormat="1" ht="12.75" customHeight="1">
      <c r="A54" s="894" t="s">
        <v>160</v>
      </c>
      <c r="B54" s="238">
        <v>28339230</v>
      </c>
      <c r="C54" s="238">
        <v>3159254</v>
      </c>
      <c r="D54" s="238">
        <v>10480</v>
      </c>
      <c r="E54" s="248">
        <v>0.036980538991355796</v>
      </c>
      <c r="F54" s="238">
        <v>10480</v>
      </c>
      <c r="S54" s="893"/>
    </row>
    <row r="55" spans="1:19" s="892" customFormat="1" ht="12.75" customHeight="1">
      <c r="A55" s="894" t="s">
        <v>161</v>
      </c>
      <c r="B55" s="238">
        <v>27911430</v>
      </c>
      <c r="C55" s="238">
        <v>3159254</v>
      </c>
      <c r="D55" s="238">
        <v>10480</v>
      </c>
      <c r="E55" s="248">
        <v>0.03754734171627896</v>
      </c>
      <c r="F55" s="238">
        <v>10480</v>
      </c>
      <c r="S55" s="893"/>
    </row>
    <row r="56" spans="1:19" s="892" customFormat="1" ht="12.75" customHeight="1">
      <c r="A56" s="895" t="s">
        <v>1664</v>
      </c>
      <c r="B56" s="238">
        <v>427800</v>
      </c>
      <c r="C56" s="238">
        <v>0</v>
      </c>
      <c r="D56" s="238">
        <v>0</v>
      </c>
      <c r="E56" s="248">
        <v>0</v>
      </c>
      <c r="F56" s="238">
        <v>0</v>
      </c>
      <c r="S56" s="893"/>
    </row>
    <row r="57" spans="1:13" s="866" customFormat="1" ht="12.75">
      <c r="A57" s="90" t="s">
        <v>171</v>
      </c>
      <c r="B57" s="238"/>
      <c r="C57" s="238"/>
      <c r="D57" s="238"/>
      <c r="E57" s="247"/>
      <c r="F57" s="238"/>
      <c r="G57" s="865"/>
      <c r="H57" s="865"/>
      <c r="I57" s="865"/>
      <c r="J57" s="865"/>
      <c r="K57" s="865"/>
      <c r="L57" s="865"/>
      <c r="M57" s="865"/>
    </row>
    <row r="58" spans="1:13" s="888" customFormat="1" ht="12.75">
      <c r="A58" s="208" t="s">
        <v>149</v>
      </c>
      <c r="B58" s="238">
        <v>21259650</v>
      </c>
      <c r="C58" s="238">
        <v>17611886</v>
      </c>
      <c r="D58" s="238">
        <v>11690059</v>
      </c>
      <c r="E58" s="247">
        <v>54.98707175329791</v>
      </c>
      <c r="F58" s="238">
        <v>384535</v>
      </c>
      <c r="G58" s="865"/>
      <c r="H58" s="865"/>
      <c r="I58" s="865"/>
      <c r="J58" s="865"/>
      <c r="K58" s="865"/>
      <c r="L58" s="865"/>
      <c r="M58" s="865"/>
    </row>
    <row r="59" spans="1:13" s="888" customFormat="1" ht="12.75">
      <c r="A59" s="90" t="s">
        <v>150</v>
      </c>
      <c r="B59" s="238">
        <v>6401855</v>
      </c>
      <c r="C59" s="238">
        <v>3757601</v>
      </c>
      <c r="D59" s="238">
        <v>3757601</v>
      </c>
      <c r="E59" s="247">
        <v>58.695503100273285</v>
      </c>
      <c r="F59" s="238">
        <v>213053</v>
      </c>
      <c r="G59" s="865"/>
      <c r="H59" s="865"/>
      <c r="I59" s="865"/>
      <c r="J59" s="865"/>
      <c r="K59" s="865"/>
      <c r="L59" s="865"/>
      <c r="M59" s="865"/>
    </row>
    <row r="60" spans="1:13" s="888" customFormat="1" ht="12.75">
      <c r="A60" s="90" t="s">
        <v>151</v>
      </c>
      <c r="B60" s="238">
        <v>100000</v>
      </c>
      <c r="C60" s="238">
        <v>100000</v>
      </c>
      <c r="D60" s="238">
        <v>112013</v>
      </c>
      <c r="E60" s="247">
        <v>112.013</v>
      </c>
      <c r="F60" s="238">
        <v>1620</v>
      </c>
      <c r="G60" s="865"/>
      <c r="H60" s="865"/>
      <c r="I60" s="865"/>
      <c r="J60" s="865"/>
      <c r="K60" s="865"/>
      <c r="L60" s="865"/>
      <c r="M60" s="865"/>
    </row>
    <row r="61" spans="1:13" s="888" customFormat="1" ht="12.75">
      <c r="A61" s="90" t="s">
        <v>172</v>
      </c>
      <c r="B61" s="238">
        <v>14757795</v>
      </c>
      <c r="C61" s="238">
        <v>13754285</v>
      </c>
      <c r="D61" s="238">
        <v>7820445</v>
      </c>
      <c r="E61" s="247">
        <v>52.9919611974553</v>
      </c>
      <c r="F61" s="238">
        <v>169862</v>
      </c>
      <c r="G61" s="865"/>
      <c r="H61" s="865"/>
      <c r="I61" s="865"/>
      <c r="J61" s="865"/>
      <c r="K61" s="865"/>
      <c r="L61" s="865"/>
      <c r="M61" s="865"/>
    </row>
    <row r="62" spans="1:13" s="888" customFormat="1" ht="12.75">
      <c r="A62" s="90" t="s">
        <v>173</v>
      </c>
      <c r="B62" s="238">
        <v>21259650</v>
      </c>
      <c r="C62" s="238">
        <v>17611886</v>
      </c>
      <c r="D62" s="238">
        <v>10389923</v>
      </c>
      <c r="E62" s="247">
        <v>48.871561855439765</v>
      </c>
      <c r="F62" s="238">
        <v>225943</v>
      </c>
      <c r="G62" s="865"/>
      <c r="H62" s="865"/>
      <c r="I62" s="865"/>
      <c r="J62" s="865"/>
      <c r="K62" s="865"/>
      <c r="L62" s="865"/>
      <c r="M62" s="865"/>
    </row>
    <row r="63" spans="1:13" s="889" customFormat="1" ht="12.75">
      <c r="A63" s="896" t="s">
        <v>170</v>
      </c>
      <c r="B63" s="238">
        <v>21259650</v>
      </c>
      <c r="C63" s="238">
        <v>17611886</v>
      </c>
      <c r="D63" s="238">
        <v>10277910</v>
      </c>
      <c r="E63" s="247">
        <v>48.344681121279045</v>
      </c>
      <c r="F63" s="238">
        <v>224323</v>
      </c>
      <c r="G63" s="865"/>
      <c r="H63" s="865"/>
      <c r="I63" s="865"/>
      <c r="J63" s="865"/>
      <c r="K63" s="865"/>
      <c r="L63" s="865"/>
      <c r="M63" s="865"/>
    </row>
    <row r="64" spans="1:13" s="866" customFormat="1" ht="12.75">
      <c r="A64" s="883" t="s">
        <v>156</v>
      </c>
      <c r="B64" s="238">
        <v>21259650</v>
      </c>
      <c r="C64" s="238">
        <v>17611886</v>
      </c>
      <c r="D64" s="238">
        <v>10277910</v>
      </c>
      <c r="E64" s="247">
        <v>48.344681121279045</v>
      </c>
      <c r="F64" s="238">
        <v>224323</v>
      </c>
      <c r="G64" s="865"/>
      <c r="H64" s="865"/>
      <c r="I64" s="865"/>
      <c r="J64" s="865"/>
      <c r="K64" s="865"/>
      <c r="L64" s="865"/>
      <c r="M64" s="865"/>
    </row>
    <row r="65" spans="1:13" s="866" customFormat="1" ht="12.75">
      <c r="A65" s="885" t="s">
        <v>864</v>
      </c>
      <c r="B65" s="238">
        <v>21259650</v>
      </c>
      <c r="C65" s="238">
        <v>17611886</v>
      </c>
      <c r="D65" s="238">
        <v>10277910</v>
      </c>
      <c r="E65" s="248">
        <v>48.344681121279045</v>
      </c>
      <c r="F65" s="238">
        <v>224323</v>
      </c>
      <c r="G65" s="865"/>
      <c r="H65" s="865"/>
      <c r="I65" s="865"/>
      <c r="J65" s="865"/>
      <c r="K65" s="865"/>
      <c r="L65" s="865"/>
      <c r="M65" s="865"/>
    </row>
    <row r="66" spans="1:13" s="866" customFormat="1" ht="25.5">
      <c r="A66" s="887" t="s">
        <v>174</v>
      </c>
      <c r="B66" s="22"/>
      <c r="C66" s="22"/>
      <c r="D66" s="22"/>
      <c r="E66" s="236"/>
      <c r="F66" s="22"/>
      <c r="G66" s="865"/>
      <c r="H66" s="865"/>
      <c r="I66" s="865"/>
      <c r="J66" s="865"/>
      <c r="K66" s="865"/>
      <c r="L66" s="865"/>
      <c r="M66" s="865"/>
    </row>
    <row r="67" spans="1:13" s="888" customFormat="1" ht="12.75">
      <c r="A67" s="208" t="s">
        <v>149</v>
      </c>
      <c r="B67" s="22">
        <v>30766227</v>
      </c>
      <c r="C67" s="22">
        <v>11292662</v>
      </c>
      <c r="D67" s="22">
        <v>11293662</v>
      </c>
      <c r="E67" s="236">
        <v>36.70798502526813</v>
      </c>
      <c r="F67" s="22">
        <v>1830974</v>
      </c>
      <c r="G67" s="865"/>
      <c r="H67" s="865"/>
      <c r="I67" s="865"/>
      <c r="J67" s="865"/>
      <c r="K67" s="865"/>
      <c r="L67" s="865"/>
      <c r="M67" s="865"/>
    </row>
    <row r="68" spans="1:13" s="888" customFormat="1" ht="12.75">
      <c r="A68" s="90" t="s">
        <v>150</v>
      </c>
      <c r="B68" s="22">
        <v>30766227</v>
      </c>
      <c r="C68" s="22">
        <v>11292662</v>
      </c>
      <c r="D68" s="22">
        <v>11293662</v>
      </c>
      <c r="E68" s="236">
        <v>36.70798502526813</v>
      </c>
      <c r="F68" s="22">
        <v>1830974</v>
      </c>
      <c r="G68" s="865"/>
      <c r="H68" s="865"/>
      <c r="I68" s="865"/>
      <c r="J68" s="865"/>
      <c r="K68" s="865"/>
      <c r="L68" s="865"/>
      <c r="M68" s="865"/>
    </row>
    <row r="69" spans="1:13" s="888" customFormat="1" ht="12.75" hidden="1">
      <c r="A69" s="896" t="s">
        <v>175</v>
      </c>
      <c r="B69" s="22">
        <v>0</v>
      </c>
      <c r="C69" s="22">
        <v>0</v>
      </c>
      <c r="D69" s="22">
        <v>0</v>
      </c>
      <c r="E69" s="236" t="e">
        <v>#DIV/0!</v>
      </c>
      <c r="F69" s="22">
        <v>0</v>
      </c>
      <c r="G69" s="865"/>
      <c r="H69" s="865"/>
      <c r="I69" s="865"/>
      <c r="J69" s="865"/>
      <c r="K69" s="865"/>
      <c r="L69" s="865"/>
      <c r="M69" s="865"/>
    </row>
    <row r="70" spans="1:13" s="888" customFormat="1" ht="12.75">
      <c r="A70" s="90" t="s">
        <v>153</v>
      </c>
      <c r="B70" s="22">
        <v>30766227</v>
      </c>
      <c r="C70" s="22">
        <v>11292662</v>
      </c>
      <c r="D70" s="22">
        <v>6317327</v>
      </c>
      <c r="E70" s="236">
        <v>20.53331726376458</v>
      </c>
      <c r="F70" s="22">
        <v>1911525</v>
      </c>
      <c r="G70" s="865"/>
      <c r="H70" s="865"/>
      <c r="I70" s="865"/>
      <c r="J70" s="865"/>
      <c r="K70" s="865"/>
      <c r="L70" s="865"/>
      <c r="M70" s="865"/>
    </row>
    <row r="71" spans="1:13" s="866" customFormat="1" ht="12.75">
      <c r="A71" s="90" t="s">
        <v>160</v>
      </c>
      <c r="B71" s="22">
        <v>30766227</v>
      </c>
      <c r="C71" s="22">
        <v>11292662</v>
      </c>
      <c r="D71" s="22">
        <v>6317327</v>
      </c>
      <c r="E71" s="236">
        <v>20.53331726376458</v>
      </c>
      <c r="F71" s="22">
        <v>1911525</v>
      </c>
      <c r="G71" s="865"/>
      <c r="H71" s="865"/>
      <c r="I71" s="865"/>
      <c r="J71" s="865"/>
      <c r="K71" s="865"/>
      <c r="L71" s="865"/>
      <c r="M71" s="865"/>
    </row>
    <row r="72" spans="1:13" s="866" customFormat="1" ht="12.75">
      <c r="A72" s="90" t="s">
        <v>162</v>
      </c>
      <c r="B72" s="22">
        <v>30766227</v>
      </c>
      <c r="C72" s="22">
        <v>11292662</v>
      </c>
      <c r="D72" s="22">
        <v>6317327</v>
      </c>
      <c r="E72" s="236">
        <v>20.53331726376458</v>
      </c>
      <c r="F72" s="238">
        <v>1911525</v>
      </c>
      <c r="G72" s="865"/>
      <c r="H72" s="865"/>
      <c r="I72" s="865"/>
      <c r="J72" s="865"/>
      <c r="K72" s="865"/>
      <c r="L72" s="865"/>
      <c r="M72" s="865"/>
    </row>
    <row r="73" spans="1:13" s="866" customFormat="1" ht="12.75">
      <c r="A73" s="68" t="s">
        <v>176</v>
      </c>
      <c r="B73" s="22"/>
      <c r="C73" s="22"/>
      <c r="D73" s="22"/>
      <c r="E73" s="236"/>
      <c r="F73" s="22"/>
      <c r="G73" s="865"/>
      <c r="H73" s="865"/>
      <c r="I73" s="865"/>
      <c r="J73" s="865"/>
      <c r="K73" s="865"/>
      <c r="L73" s="865"/>
      <c r="M73" s="865"/>
    </row>
    <row r="74" spans="1:13" s="866" customFormat="1" ht="12.75">
      <c r="A74" s="208" t="s">
        <v>149</v>
      </c>
      <c r="B74" s="22">
        <v>137077514</v>
      </c>
      <c r="C74" s="238">
        <v>23981777</v>
      </c>
      <c r="D74" s="238">
        <v>22679218</v>
      </c>
      <c r="E74" s="247">
        <v>16.54481274003846</v>
      </c>
      <c r="F74" s="238">
        <v>6047105</v>
      </c>
      <c r="G74" s="865"/>
      <c r="H74" s="865"/>
      <c r="I74" s="865"/>
      <c r="J74" s="865"/>
      <c r="K74" s="865"/>
      <c r="L74" s="865"/>
      <c r="M74" s="865"/>
    </row>
    <row r="75" spans="1:13" s="866" customFormat="1" ht="12.75">
      <c r="A75" s="90" t="s">
        <v>150</v>
      </c>
      <c r="B75" s="22">
        <v>41174529</v>
      </c>
      <c r="C75" s="238">
        <v>5757384</v>
      </c>
      <c r="D75" s="238">
        <v>5757384</v>
      </c>
      <c r="E75" s="247">
        <v>13.982877618345068</v>
      </c>
      <c r="F75" s="238">
        <v>1295817</v>
      </c>
      <c r="G75" s="865"/>
      <c r="H75" s="865"/>
      <c r="I75" s="865"/>
      <c r="J75" s="865"/>
      <c r="K75" s="865"/>
      <c r="L75" s="865"/>
      <c r="M75" s="865"/>
    </row>
    <row r="76" spans="1:13" s="866" customFormat="1" ht="12.75">
      <c r="A76" s="896" t="s">
        <v>175</v>
      </c>
      <c r="B76" s="22">
        <v>0</v>
      </c>
      <c r="C76" s="238">
        <v>0</v>
      </c>
      <c r="D76" s="238">
        <v>-83</v>
      </c>
      <c r="E76" s="247">
        <v>0</v>
      </c>
      <c r="F76" s="238">
        <v>0</v>
      </c>
      <c r="G76" s="865"/>
      <c r="H76" s="865"/>
      <c r="I76" s="865"/>
      <c r="J76" s="865"/>
      <c r="K76" s="865"/>
      <c r="L76" s="865"/>
      <c r="M76" s="865"/>
    </row>
    <row r="77" spans="1:13" s="866" customFormat="1" ht="12.75">
      <c r="A77" s="90" t="s">
        <v>152</v>
      </c>
      <c r="B77" s="22">
        <v>95902985</v>
      </c>
      <c r="C77" s="238">
        <v>18224393</v>
      </c>
      <c r="D77" s="238">
        <v>16921917</v>
      </c>
      <c r="E77" s="247">
        <v>17.644828260559358</v>
      </c>
      <c r="F77" s="238">
        <v>4751288</v>
      </c>
      <c r="G77" s="865"/>
      <c r="H77" s="865"/>
      <c r="I77" s="865"/>
      <c r="J77" s="865"/>
      <c r="K77" s="865"/>
      <c r="L77" s="865"/>
      <c r="M77" s="865"/>
    </row>
    <row r="78" spans="1:13" s="866" customFormat="1" ht="12.75">
      <c r="A78" s="90" t="s">
        <v>153</v>
      </c>
      <c r="B78" s="22">
        <v>133443635</v>
      </c>
      <c r="C78" s="238">
        <v>30596300</v>
      </c>
      <c r="D78" s="238">
        <v>11239369</v>
      </c>
      <c r="E78" s="247">
        <v>8.422559082716834</v>
      </c>
      <c r="F78" s="238">
        <v>3248366.3</v>
      </c>
      <c r="G78" s="865"/>
      <c r="H78" s="865"/>
      <c r="I78" s="865"/>
      <c r="J78" s="865"/>
      <c r="K78" s="865"/>
      <c r="L78" s="865"/>
      <c r="M78" s="865"/>
    </row>
    <row r="79" spans="1:19" s="897" customFormat="1" ht="12.75">
      <c r="A79" s="882" t="s">
        <v>170</v>
      </c>
      <c r="B79" s="238">
        <v>12626300</v>
      </c>
      <c r="C79" s="238">
        <v>4392409</v>
      </c>
      <c r="D79" s="238">
        <v>1119629</v>
      </c>
      <c r="E79" s="236">
        <v>8.86743543239112</v>
      </c>
      <c r="F79" s="238">
        <v>759346</v>
      </c>
      <c r="G79" s="892"/>
      <c r="H79" s="892"/>
      <c r="I79" s="892"/>
      <c r="J79" s="892"/>
      <c r="K79" s="892"/>
      <c r="L79" s="892"/>
      <c r="M79" s="892"/>
      <c r="N79" s="892"/>
      <c r="O79" s="892"/>
      <c r="P79" s="892"/>
      <c r="Q79" s="892"/>
      <c r="R79" s="892"/>
      <c r="S79" s="893"/>
    </row>
    <row r="80" spans="1:19" s="897" customFormat="1" ht="12.75">
      <c r="A80" s="884" t="s">
        <v>20</v>
      </c>
      <c r="B80" s="238">
        <v>8577039</v>
      </c>
      <c r="C80" s="238">
        <v>4392409</v>
      </c>
      <c r="D80" s="238">
        <v>1119629</v>
      </c>
      <c r="E80" s="236">
        <v>13.053793972488641</v>
      </c>
      <c r="F80" s="238">
        <v>759346</v>
      </c>
      <c r="G80" s="892"/>
      <c r="H80" s="892"/>
      <c r="I80" s="892"/>
      <c r="J80" s="892"/>
      <c r="K80" s="892"/>
      <c r="L80" s="892"/>
      <c r="M80" s="892"/>
      <c r="N80" s="892"/>
      <c r="O80" s="892"/>
      <c r="P80" s="892"/>
      <c r="Q80" s="892"/>
      <c r="R80" s="892"/>
      <c r="S80" s="893"/>
    </row>
    <row r="81" spans="1:19" s="897" customFormat="1" ht="12.75">
      <c r="A81" s="884" t="s">
        <v>123</v>
      </c>
      <c r="B81" s="238">
        <v>4049261</v>
      </c>
      <c r="C81" s="238">
        <v>0</v>
      </c>
      <c r="D81" s="238">
        <v>0</v>
      </c>
      <c r="E81" s="236">
        <v>0</v>
      </c>
      <c r="F81" s="238">
        <v>0</v>
      </c>
      <c r="G81" s="892"/>
      <c r="H81" s="892"/>
      <c r="I81" s="892"/>
      <c r="J81" s="892"/>
      <c r="K81" s="892"/>
      <c r="L81" s="892"/>
      <c r="M81" s="892"/>
      <c r="N81" s="892"/>
      <c r="O81" s="892"/>
      <c r="P81" s="892"/>
      <c r="Q81" s="892"/>
      <c r="R81" s="892"/>
      <c r="S81" s="893"/>
    </row>
    <row r="82" spans="1:13" s="866" customFormat="1" ht="12.75">
      <c r="A82" s="883" t="s">
        <v>160</v>
      </c>
      <c r="B82" s="22">
        <v>120817335</v>
      </c>
      <c r="C82" s="22">
        <v>26203891</v>
      </c>
      <c r="D82" s="22">
        <v>10119740</v>
      </c>
      <c r="E82" s="236">
        <v>8.3760662325485</v>
      </c>
      <c r="F82" s="22">
        <v>2489020</v>
      </c>
      <c r="G82" s="865"/>
      <c r="H82" s="865"/>
      <c r="I82" s="865"/>
      <c r="J82" s="865"/>
      <c r="K82" s="865"/>
      <c r="L82" s="865"/>
      <c r="M82" s="865"/>
    </row>
    <row r="83" spans="1:13" s="866" customFormat="1" ht="12.75">
      <c r="A83" s="884" t="s">
        <v>177</v>
      </c>
      <c r="B83" s="22">
        <v>1855410</v>
      </c>
      <c r="C83" s="22">
        <v>262100</v>
      </c>
      <c r="D83" s="22">
        <v>24123</v>
      </c>
      <c r="E83" s="236">
        <v>1.3001439035038078</v>
      </c>
      <c r="F83" s="22">
        <v>0</v>
      </c>
      <c r="G83" s="865"/>
      <c r="H83" s="865"/>
      <c r="I83" s="865"/>
      <c r="J83" s="865"/>
      <c r="K83" s="865"/>
      <c r="L83" s="865"/>
      <c r="M83" s="865"/>
    </row>
    <row r="84" spans="1:13" s="866" customFormat="1" ht="12.75">
      <c r="A84" s="883" t="s">
        <v>162</v>
      </c>
      <c r="B84" s="22">
        <v>118961925</v>
      </c>
      <c r="C84" s="22">
        <v>25941791</v>
      </c>
      <c r="D84" s="238">
        <v>10095617</v>
      </c>
      <c r="E84" s="236">
        <v>8.486427064794052</v>
      </c>
      <c r="F84" s="238">
        <v>2489020</v>
      </c>
      <c r="G84" s="865"/>
      <c r="H84" s="865"/>
      <c r="I84" s="865"/>
      <c r="J84" s="865"/>
      <c r="K84" s="865"/>
      <c r="L84" s="865"/>
      <c r="M84" s="865"/>
    </row>
    <row r="85" spans="1:13" s="866" customFormat="1" ht="12.75">
      <c r="A85" s="90" t="s">
        <v>163</v>
      </c>
      <c r="B85" s="22">
        <v>3633879</v>
      </c>
      <c r="C85" s="22">
        <v>-6614523</v>
      </c>
      <c r="D85" s="22">
        <v>11439849</v>
      </c>
      <c r="E85" s="236" t="s">
        <v>399</v>
      </c>
      <c r="F85" s="22">
        <v>2798739</v>
      </c>
      <c r="G85" s="865"/>
      <c r="H85" s="865"/>
      <c r="I85" s="865"/>
      <c r="J85" s="865"/>
      <c r="K85" s="865"/>
      <c r="L85" s="865"/>
      <c r="M85" s="865"/>
    </row>
    <row r="86" spans="1:13" s="866" customFormat="1" ht="38.25">
      <c r="A86" s="208" t="s">
        <v>878</v>
      </c>
      <c r="B86" s="22">
        <v>281181</v>
      </c>
      <c r="C86" s="22">
        <v>0</v>
      </c>
      <c r="D86" s="22" t="s">
        <v>399</v>
      </c>
      <c r="E86" s="241" t="s">
        <v>399</v>
      </c>
      <c r="F86" s="22" t="s">
        <v>399</v>
      </c>
      <c r="G86" s="865"/>
      <c r="H86" s="865"/>
      <c r="I86" s="865"/>
      <c r="J86" s="865"/>
      <c r="K86" s="865"/>
      <c r="L86" s="865"/>
      <c r="M86" s="865"/>
    </row>
    <row r="87" spans="1:13" s="899" customFormat="1" ht="25.5">
      <c r="A87" s="887" t="s">
        <v>165</v>
      </c>
      <c r="B87" s="22">
        <v>-3915060</v>
      </c>
      <c r="C87" s="22">
        <v>6614523</v>
      </c>
      <c r="D87" s="22" t="s">
        <v>399</v>
      </c>
      <c r="E87" s="236" t="s">
        <v>399</v>
      </c>
      <c r="F87" s="22" t="s">
        <v>399</v>
      </c>
      <c r="G87" s="898"/>
      <c r="H87" s="898"/>
      <c r="I87" s="898"/>
      <c r="J87" s="898"/>
      <c r="K87" s="898"/>
      <c r="L87" s="898"/>
      <c r="M87" s="898"/>
    </row>
    <row r="88" spans="1:19" s="892" customFormat="1" ht="12.75">
      <c r="A88" s="424" t="s">
        <v>178</v>
      </c>
      <c r="B88" s="900"/>
      <c r="C88" s="900"/>
      <c r="D88" s="900"/>
      <c r="E88" s="900"/>
      <c r="F88" s="901"/>
      <c r="S88" s="893"/>
    </row>
    <row r="89" spans="1:19" s="892" customFormat="1" ht="12.75">
      <c r="A89" s="208" t="s">
        <v>149</v>
      </c>
      <c r="B89" s="238">
        <v>69685809</v>
      </c>
      <c r="C89" s="238">
        <v>16715311</v>
      </c>
      <c r="D89" s="238">
        <v>16715311</v>
      </c>
      <c r="E89" s="248">
        <v>23.98667855029135</v>
      </c>
      <c r="F89" s="238">
        <v>1701276</v>
      </c>
      <c r="S89" s="893"/>
    </row>
    <row r="90" spans="1:19" s="902" customFormat="1" ht="12.75">
      <c r="A90" s="68" t="s">
        <v>150</v>
      </c>
      <c r="B90" s="238">
        <v>69685809</v>
      </c>
      <c r="C90" s="238">
        <v>16715311</v>
      </c>
      <c r="D90" s="238">
        <v>16715311</v>
      </c>
      <c r="E90" s="248">
        <v>23.98667855029135</v>
      </c>
      <c r="F90" s="238">
        <v>1701276</v>
      </c>
      <c r="S90" s="903"/>
    </row>
    <row r="91" spans="1:19" s="904" customFormat="1" ht="12.75">
      <c r="A91" s="68" t="s">
        <v>153</v>
      </c>
      <c r="B91" s="238">
        <v>69685809</v>
      </c>
      <c r="C91" s="238">
        <v>16715311</v>
      </c>
      <c r="D91" s="238">
        <v>8521037.4</v>
      </c>
      <c r="E91" s="248">
        <v>12.227794327536616</v>
      </c>
      <c r="F91" s="238">
        <v>1749062.5</v>
      </c>
      <c r="G91" s="902"/>
      <c r="H91" s="902"/>
      <c r="I91" s="902"/>
      <c r="J91" s="902"/>
      <c r="K91" s="902"/>
      <c r="L91" s="902"/>
      <c r="M91" s="902"/>
      <c r="N91" s="902"/>
      <c r="O91" s="902"/>
      <c r="P91" s="902"/>
      <c r="Q91" s="902"/>
      <c r="R91" s="902"/>
      <c r="S91" s="903"/>
    </row>
    <row r="92" spans="1:19" s="904" customFormat="1" ht="12.75">
      <c r="A92" s="894" t="s">
        <v>179</v>
      </c>
      <c r="B92" s="238">
        <v>19320231</v>
      </c>
      <c r="C92" s="238">
        <v>3113923</v>
      </c>
      <c r="D92" s="238">
        <v>549812.4</v>
      </c>
      <c r="E92" s="248">
        <v>2.845785850076016</v>
      </c>
      <c r="F92" s="238">
        <v>106903.5</v>
      </c>
      <c r="G92" s="902"/>
      <c r="H92" s="902"/>
      <c r="I92" s="902"/>
      <c r="J92" s="902"/>
      <c r="K92" s="902"/>
      <c r="L92" s="902"/>
      <c r="M92" s="902"/>
      <c r="N92" s="902"/>
      <c r="O92" s="902"/>
      <c r="P92" s="902"/>
      <c r="Q92" s="902"/>
      <c r="R92" s="902"/>
      <c r="S92" s="903"/>
    </row>
    <row r="93" spans="1:19" s="904" customFormat="1" ht="12.75">
      <c r="A93" s="896" t="s">
        <v>750</v>
      </c>
      <c r="B93" s="238">
        <v>5873565</v>
      </c>
      <c r="C93" s="238">
        <v>1627189</v>
      </c>
      <c r="D93" s="238">
        <v>346309.4</v>
      </c>
      <c r="E93" s="248">
        <v>5.896068231133903</v>
      </c>
      <c r="F93" s="238">
        <v>82663.5</v>
      </c>
      <c r="G93" s="902"/>
      <c r="H93" s="902"/>
      <c r="I93" s="902"/>
      <c r="J93" s="902"/>
      <c r="K93" s="902"/>
      <c r="L93" s="902"/>
      <c r="M93" s="902"/>
      <c r="N93" s="902"/>
      <c r="O93" s="902"/>
      <c r="P93" s="902"/>
      <c r="Q93" s="902"/>
      <c r="R93" s="902"/>
      <c r="S93" s="903"/>
    </row>
    <row r="94" spans="1:19" s="905" customFormat="1" ht="12.75">
      <c r="A94" s="896" t="s">
        <v>753</v>
      </c>
      <c r="B94" s="238">
        <v>13446666</v>
      </c>
      <c r="C94" s="238">
        <v>1486734</v>
      </c>
      <c r="D94" s="238">
        <v>203503</v>
      </c>
      <c r="E94" s="248">
        <v>1.5134086025487656</v>
      </c>
      <c r="F94" s="238">
        <v>24239.7</v>
      </c>
      <c r="G94" s="902"/>
      <c r="H94" s="902"/>
      <c r="I94" s="902"/>
      <c r="J94" s="902"/>
      <c r="K94" s="902"/>
      <c r="L94" s="902"/>
      <c r="M94" s="902"/>
      <c r="N94" s="902"/>
      <c r="O94" s="902"/>
      <c r="P94" s="902"/>
      <c r="Q94" s="902"/>
      <c r="R94" s="902"/>
      <c r="S94" s="903"/>
    </row>
    <row r="95" spans="1:19" s="902" customFormat="1" ht="12.75">
      <c r="A95" s="68" t="s">
        <v>157</v>
      </c>
      <c r="B95" s="238">
        <v>1135549</v>
      </c>
      <c r="C95" s="238">
        <v>486734</v>
      </c>
      <c r="D95" s="238">
        <v>203503</v>
      </c>
      <c r="E95" s="248">
        <v>17.921111286258892</v>
      </c>
      <c r="F95" s="238">
        <v>24239.7</v>
      </c>
      <c r="S95" s="903"/>
    </row>
    <row r="96" spans="1:19" s="902" customFormat="1" ht="12.75">
      <c r="A96" s="895" t="s">
        <v>864</v>
      </c>
      <c r="B96" s="238">
        <v>12311117</v>
      </c>
      <c r="C96" s="238">
        <v>1000000</v>
      </c>
      <c r="D96" s="238">
        <v>0</v>
      </c>
      <c r="E96" s="248">
        <v>0</v>
      </c>
      <c r="F96" s="238">
        <v>0</v>
      </c>
      <c r="S96" s="903"/>
    </row>
    <row r="97" spans="1:19" s="902" customFormat="1" ht="12.75">
      <c r="A97" s="68" t="s">
        <v>160</v>
      </c>
      <c r="B97" s="238">
        <v>50365578</v>
      </c>
      <c r="C97" s="238">
        <v>13601388</v>
      </c>
      <c r="D97" s="238">
        <v>7971225</v>
      </c>
      <c r="E97" s="248">
        <v>15.826731900108443</v>
      </c>
      <c r="F97" s="238">
        <v>1642159</v>
      </c>
      <c r="S97" s="903"/>
    </row>
    <row r="98" spans="1:19" s="902" customFormat="1" ht="12.75">
      <c r="A98" s="68" t="s">
        <v>161</v>
      </c>
      <c r="B98" s="238">
        <v>9151818</v>
      </c>
      <c r="C98" s="238">
        <v>2698253</v>
      </c>
      <c r="D98" s="238">
        <v>528567</v>
      </c>
      <c r="E98" s="248">
        <v>5.775540990871978</v>
      </c>
      <c r="F98" s="238">
        <v>229304</v>
      </c>
      <c r="S98" s="903"/>
    </row>
    <row r="99" spans="1:19" s="902" customFormat="1" ht="12.75">
      <c r="A99" s="68" t="s">
        <v>162</v>
      </c>
      <c r="B99" s="238">
        <v>41213760</v>
      </c>
      <c r="C99" s="238">
        <v>10903135</v>
      </c>
      <c r="D99" s="238">
        <v>7442658</v>
      </c>
      <c r="E99" s="248">
        <v>18.058672637488062</v>
      </c>
      <c r="F99" s="238">
        <v>1412855</v>
      </c>
      <c r="S99" s="903"/>
    </row>
    <row r="100" spans="1:19" s="902" customFormat="1" ht="12.75">
      <c r="A100" s="424" t="s">
        <v>180</v>
      </c>
      <c r="B100" s="900"/>
      <c r="C100" s="900"/>
      <c r="D100" s="900"/>
      <c r="E100" s="248"/>
      <c r="F100" s="900"/>
      <c r="S100" s="903"/>
    </row>
    <row r="101" spans="1:19" s="904" customFormat="1" ht="12.75">
      <c r="A101" s="208" t="s">
        <v>149</v>
      </c>
      <c r="B101" s="238">
        <v>15794711</v>
      </c>
      <c r="C101" s="238">
        <v>5874772</v>
      </c>
      <c r="D101" s="238">
        <v>5875250</v>
      </c>
      <c r="E101" s="248">
        <v>37.1975783539186</v>
      </c>
      <c r="F101" s="238">
        <v>1494002</v>
      </c>
      <c r="G101" s="902"/>
      <c r="H101" s="902"/>
      <c r="I101" s="902"/>
      <c r="J101" s="902"/>
      <c r="K101" s="902"/>
      <c r="L101" s="902"/>
      <c r="M101" s="902"/>
      <c r="N101" s="902"/>
      <c r="O101" s="902"/>
      <c r="P101" s="902"/>
      <c r="Q101" s="902"/>
      <c r="R101" s="902"/>
      <c r="S101" s="903"/>
    </row>
    <row r="102" spans="1:19" s="904" customFormat="1" ht="12.75">
      <c r="A102" s="68" t="s">
        <v>150</v>
      </c>
      <c r="B102" s="238">
        <v>15794711</v>
      </c>
      <c r="C102" s="238">
        <v>5874772</v>
      </c>
      <c r="D102" s="238">
        <v>5874772</v>
      </c>
      <c r="E102" s="248">
        <v>37.19455202440868</v>
      </c>
      <c r="F102" s="238">
        <v>1494084</v>
      </c>
      <c r="G102" s="902"/>
      <c r="H102" s="902"/>
      <c r="I102" s="902"/>
      <c r="J102" s="902"/>
      <c r="K102" s="902"/>
      <c r="L102" s="902"/>
      <c r="M102" s="902"/>
      <c r="N102" s="902"/>
      <c r="O102" s="902"/>
      <c r="P102" s="902"/>
      <c r="Q102" s="902"/>
      <c r="R102" s="902"/>
      <c r="S102" s="903"/>
    </row>
    <row r="103" spans="1:19" s="904" customFormat="1" ht="12.75">
      <c r="A103" s="882" t="s">
        <v>943</v>
      </c>
      <c r="B103" s="238">
        <v>0</v>
      </c>
      <c r="C103" s="238">
        <v>0</v>
      </c>
      <c r="D103" s="238">
        <v>478</v>
      </c>
      <c r="E103" s="238">
        <v>0</v>
      </c>
      <c r="F103" s="238">
        <v>-82</v>
      </c>
      <c r="G103" s="902"/>
      <c r="H103" s="902"/>
      <c r="I103" s="902"/>
      <c r="J103" s="902"/>
      <c r="K103" s="902"/>
      <c r="L103" s="902"/>
      <c r="M103" s="902"/>
      <c r="N103" s="902"/>
      <c r="O103" s="902"/>
      <c r="P103" s="902"/>
      <c r="Q103" s="902"/>
      <c r="R103" s="902"/>
      <c r="S103" s="903"/>
    </row>
    <row r="104" spans="1:19" s="904" customFormat="1" ht="12.75">
      <c r="A104" s="68" t="s">
        <v>153</v>
      </c>
      <c r="B104" s="238">
        <v>15794711</v>
      </c>
      <c r="C104" s="238">
        <v>5874772</v>
      </c>
      <c r="D104" s="238">
        <v>3739279.57</v>
      </c>
      <c r="E104" s="248">
        <v>23.674251273100214</v>
      </c>
      <c r="F104" s="238">
        <v>855729.5699999994</v>
      </c>
      <c r="G104" s="902"/>
      <c r="H104" s="902"/>
      <c r="I104" s="902"/>
      <c r="J104" s="902"/>
      <c r="K104" s="902"/>
      <c r="L104" s="902"/>
      <c r="M104" s="902"/>
      <c r="N104" s="902"/>
      <c r="O104" s="902"/>
      <c r="P104" s="902"/>
      <c r="Q104" s="902"/>
      <c r="R104" s="902"/>
      <c r="S104" s="903"/>
    </row>
    <row r="105" spans="1:19" s="902" customFormat="1" ht="12.75">
      <c r="A105" s="894" t="s">
        <v>179</v>
      </c>
      <c r="B105" s="238">
        <v>15794711</v>
      </c>
      <c r="C105" s="238">
        <v>5874772</v>
      </c>
      <c r="D105" s="238">
        <v>3738987.57</v>
      </c>
      <c r="E105" s="248">
        <v>23.672402552981183</v>
      </c>
      <c r="F105" s="238">
        <v>855729.5699999994</v>
      </c>
      <c r="S105" s="903"/>
    </row>
    <row r="106" spans="1:19" s="902" customFormat="1" ht="12.75">
      <c r="A106" s="884" t="s">
        <v>20</v>
      </c>
      <c r="B106" s="238">
        <v>15099703</v>
      </c>
      <c r="C106" s="238">
        <v>5480924</v>
      </c>
      <c r="D106" s="238">
        <v>3412920.28</v>
      </c>
      <c r="E106" s="248">
        <v>22.602565626621924</v>
      </c>
      <c r="F106" s="238">
        <v>748782.28</v>
      </c>
      <c r="S106" s="903"/>
    </row>
    <row r="107" spans="1:18" s="37" customFormat="1" ht="12.75">
      <c r="A107" s="884" t="s">
        <v>123</v>
      </c>
      <c r="B107" s="238">
        <v>695008</v>
      </c>
      <c r="C107" s="238">
        <v>393848</v>
      </c>
      <c r="D107" s="238">
        <v>326067.29</v>
      </c>
      <c r="E107" s="248">
        <v>46.91561679865555</v>
      </c>
      <c r="F107" s="238">
        <v>106948.7</v>
      </c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</row>
    <row r="108" spans="1:19" s="892" customFormat="1" ht="12.75">
      <c r="A108" s="894" t="s">
        <v>157</v>
      </c>
      <c r="B108" s="238">
        <v>610008</v>
      </c>
      <c r="C108" s="238">
        <v>343698</v>
      </c>
      <c r="D108" s="238">
        <v>285932</v>
      </c>
      <c r="E108" s="248">
        <v>46.87348362644425</v>
      </c>
      <c r="F108" s="238">
        <v>90587</v>
      </c>
      <c r="S108" s="893"/>
    </row>
    <row r="109" spans="1:19" s="892" customFormat="1" ht="12.75">
      <c r="A109" s="906" t="s">
        <v>856</v>
      </c>
      <c r="B109" s="238">
        <v>85000</v>
      </c>
      <c r="C109" s="238">
        <v>50150</v>
      </c>
      <c r="D109" s="238">
        <v>40136</v>
      </c>
      <c r="E109" s="248">
        <v>0</v>
      </c>
      <c r="F109" s="238">
        <v>16361.7</v>
      </c>
      <c r="S109" s="893"/>
    </row>
    <row r="110" spans="1:19" s="892" customFormat="1" ht="12.75">
      <c r="A110" s="906" t="s">
        <v>864</v>
      </c>
      <c r="B110" s="238">
        <v>0</v>
      </c>
      <c r="C110" s="238">
        <v>0</v>
      </c>
      <c r="D110" s="238">
        <v>0</v>
      </c>
      <c r="E110" s="248">
        <v>0</v>
      </c>
      <c r="F110" s="238">
        <v>0</v>
      </c>
      <c r="S110" s="893"/>
    </row>
    <row r="111" spans="1:19" s="892" customFormat="1" ht="12.75">
      <c r="A111" s="884" t="s">
        <v>759</v>
      </c>
      <c r="B111" s="238">
        <v>0</v>
      </c>
      <c r="C111" s="238">
        <v>0</v>
      </c>
      <c r="D111" s="238">
        <v>292</v>
      </c>
      <c r="E111" s="248">
        <v>0</v>
      </c>
      <c r="F111" s="238">
        <v>0</v>
      </c>
      <c r="S111" s="893"/>
    </row>
    <row r="112" spans="1:19" s="892" customFormat="1" ht="12.75">
      <c r="A112" s="885" t="s">
        <v>1660</v>
      </c>
      <c r="B112" s="238">
        <v>0</v>
      </c>
      <c r="C112" s="238">
        <v>0</v>
      </c>
      <c r="D112" s="238">
        <v>292</v>
      </c>
      <c r="E112" s="248">
        <v>0</v>
      </c>
      <c r="F112" s="238">
        <v>0</v>
      </c>
      <c r="S112" s="893"/>
    </row>
    <row r="113" spans="1:19" s="908" customFormat="1" ht="25.5">
      <c r="A113" s="424" t="s">
        <v>181</v>
      </c>
      <c r="B113" s="907"/>
      <c r="C113" s="890"/>
      <c r="D113" s="890"/>
      <c r="E113" s="248"/>
      <c r="F113" s="890"/>
      <c r="G113" s="892"/>
      <c r="H113" s="892"/>
      <c r="I113" s="892"/>
      <c r="J113" s="892"/>
      <c r="K113" s="892"/>
      <c r="L113" s="892"/>
      <c r="M113" s="892"/>
      <c r="N113" s="892"/>
      <c r="O113" s="892"/>
      <c r="P113" s="892"/>
      <c r="Q113" s="892"/>
      <c r="R113" s="892"/>
      <c r="S113" s="893"/>
    </row>
    <row r="114" spans="1:19" s="908" customFormat="1" ht="12.75">
      <c r="A114" s="208" t="s">
        <v>149</v>
      </c>
      <c r="B114" s="238">
        <v>43392059</v>
      </c>
      <c r="C114" s="238">
        <v>18475733</v>
      </c>
      <c r="D114" s="238">
        <v>18476319</v>
      </c>
      <c r="E114" s="248">
        <v>42.57995454882655</v>
      </c>
      <c r="F114" s="238">
        <v>4111605</v>
      </c>
      <c r="G114" s="892"/>
      <c r="H114" s="892"/>
      <c r="I114" s="892"/>
      <c r="J114" s="892"/>
      <c r="K114" s="892"/>
      <c r="L114" s="892"/>
      <c r="M114" s="892"/>
      <c r="N114" s="892"/>
      <c r="O114" s="892"/>
      <c r="P114" s="892"/>
      <c r="Q114" s="892"/>
      <c r="R114" s="892"/>
      <c r="S114" s="893"/>
    </row>
    <row r="115" spans="1:19" s="909" customFormat="1" ht="12.75">
      <c r="A115" s="68" t="s">
        <v>150</v>
      </c>
      <c r="B115" s="238">
        <v>43392059</v>
      </c>
      <c r="C115" s="238">
        <v>18475733</v>
      </c>
      <c r="D115" s="238">
        <v>18475733</v>
      </c>
      <c r="E115" s="248">
        <v>42.57860407131176</v>
      </c>
      <c r="F115" s="238">
        <v>4111417</v>
      </c>
      <c r="G115" s="892"/>
      <c r="H115" s="892"/>
      <c r="I115" s="892"/>
      <c r="J115" s="892"/>
      <c r="K115" s="892"/>
      <c r="L115" s="892"/>
      <c r="M115" s="892"/>
      <c r="N115" s="892"/>
      <c r="O115" s="892"/>
      <c r="P115" s="892"/>
      <c r="Q115" s="892"/>
      <c r="R115" s="892"/>
      <c r="S115" s="893"/>
    </row>
    <row r="116" spans="1:19" s="909" customFormat="1" ht="12.75">
      <c r="A116" s="882" t="s">
        <v>746</v>
      </c>
      <c r="B116" s="238">
        <v>0</v>
      </c>
      <c r="C116" s="238">
        <v>0</v>
      </c>
      <c r="D116" s="238">
        <v>586</v>
      </c>
      <c r="E116" s="248">
        <v>0</v>
      </c>
      <c r="F116" s="238">
        <v>188</v>
      </c>
      <c r="G116" s="892"/>
      <c r="H116" s="892"/>
      <c r="I116" s="892"/>
      <c r="J116" s="892"/>
      <c r="K116" s="892"/>
      <c r="L116" s="892"/>
      <c r="M116" s="892"/>
      <c r="N116" s="892"/>
      <c r="O116" s="892"/>
      <c r="P116" s="892"/>
      <c r="Q116" s="892"/>
      <c r="R116" s="892"/>
      <c r="S116" s="893"/>
    </row>
    <row r="117" spans="1:19" s="909" customFormat="1" ht="12.75">
      <c r="A117" s="68" t="s">
        <v>153</v>
      </c>
      <c r="B117" s="238">
        <v>43392059</v>
      </c>
      <c r="C117" s="238">
        <v>18475733</v>
      </c>
      <c r="D117" s="238">
        <v>13998472.4</v>
      </c>
      <c r="E117" s="248">
        <v>32.26044747035397</v>
      </c>
      <c r="F117" s="238">
        <v>3294105.6</v>
      </c>
      <c r="G117" s="892"/>
      <c r="H117" s="892"/>
      <c r="I117" s="892"/>
      <c r="J117" s="892"/>
      <c r="K117" s="892"/>
      <c r="L117" s="892"/>
      <c r="M117" s="892"/>
      <c r="N117" s="892"/>
      <c r="O117" s="892"/>
      <c r="P117" s="892"/>
      <c r="Q117" s="892"/>
      <c r="R117" s="892"/>
      <c r="S117" s="893"/>
    </row>
    <row r="118" spans="1:19" s="902" customFormat="1" ht="12.75">
      <c r="A118" s="894" t="s">
        <v>179</v>
      </c>
      <c r="B118" s="238">
        <v>43392059</v>
      </c>
      <c r="C118" s="238">
        <v>18475733</v>
      </c>
      <c r="D118" s="238">
        <v>13998472.4</v>
      </c>
      <c r="E118" s="248">
        <v>32.26044747035397</v>
      </c>
      <c r="F118" s="238">
        <v>3294105.6</v>
      </c>
      <c r="S118" s="903"/>
    </row>
    <row r="119" spans="1:19" s="902" customFormat="1" ht="12.75">
      <c r="A119" s="884" t="s">
        <v>20</v>
      </c>
      <c r="B119" s="238">
        <v>199786</v>
      </c>
      <c r="C119" s="238">
        <v>24878</v>
      </c>
      <c r="D119" s="238">
        <v>24149</v>
      </c>
      <c r="E119" s="248">
        <v>12.087433553902676</v>
      </c>
      <c r="F119" s="238">
        <v>11416</v>
      </c>
      <c r="S119" s="903"/>
    </row>
    <row r="120" spans="1:19" s="902" customFormat="1" ht="12.75">
      <c r="A120" s="884" t="s">
        <v>123</v>
      </c>
      <c r="B120" s="238">
        <v>43192273</v>
      </c>
      <c r="C120" s="238">
        <v>18450855</v>
      </c>
      <c r="D120" s="238">
        <v>13974323.4</v>
      </c>
      <c r="E120" s="248">
        <v>32.35375781219016</v>
      </c>
      <c r="F120" s="238">
        <v>3282689.6</v>
      </c>
      <c r="S120" s="903"/>
    </row>
    <row r="121" spans="1:19" s="902" customFormat="1" ht="12.75">
      <c r="A121" s="906" t="s">
        <v>182</v>
      </c>
      <c r="B121" s="238">
        <v>43192273</v>
      </c>
      <c r="C121" s="238">
        <v>18450855</v>
      </c>
      <c r="D121" s="238">
        <v>13974323.4</v>
      </c>
      <c r="E121" s="248">
        <v>32.35375781219016</v>
      </c>
      <c r="F121" s="238">
        <v>3282689.6</v>
      </c>
      <c r="S121" s="903"/>
    </row>
    <row r="122" spans="1:19" s="902" customFormat="1" ht="12.75">
      <c r="A122" s="424" t="s">
        <v>183</v>
      </c>
      <c r="B122" s="907"/>
      <c r="C122" s="907"/>
      <c r="D122" s="907"/>
      <c r="E122" s="248"/>
      <c r="F122" s="891"/>
      <c r="S122" s="903"/>
    </row>
    <row r="123" spans="1:19" s="902" customFormat="1" ht="12.75">
      <c r="A123" s="208" t="s">
        <v>149</v>
      </c>
      <c r="B123" s="238">
        <v>5858607</v>
      </c>
      <c r="C123" s="238">
        <v>2961823</v>
      </c>
      <c r="D123" s="238">
        <v>2961823</v>
      </c>
      <c r="E123" s="248">
        <v>50.555072221092836</v>
      </c>
      <c r="F123" s="238">
        <v>448540</v>
      </c>
      <c r="S123" s="903"/>
    </row>
    <row r="124" spans="1:19" s="910" customFormat="1" ht="12.75">
      <c r="A124" s="68" t="s">
        <v>150</v>
      </c>
      <c r="B124" s="238">
        <v>5858607</v>
      </c>
      <c r="C124" s="238">
        <v>2961823</v>
      </c>
      <c r="D124" s="238">
        <v>2961823</v>
      </c>
      <c r="E124" s="248">
        <v>50.555072221092836</v>
      </c>
      <c r="F124" s="238">
        <v>448540</v>
      </c>
      <c r="S124" s="911"/>
    </row>
    <row r="125" spans="1:19" s="892" customFormat="1" ht="12.75">
      <c r="A125" s="68" t="s">
        <v>153</v>
      </c>
      <c r="B125" s="238">
        <v>5858607</v>
      </c>
      <c r="C125" s="238">
        <v>2961823</v>
      </c>
      <c r="D125" s="238">
        <v>2853566</v>
      </c>
      <c r="E125" s="248">
        <v>48.70724388920438</v>
      </c>
      <c r="F125" s="238">
        <v>359015</v>
      </c>
      <c r="S125" s="893"/>
    </row>
    <row r="126" spans="1:19" s="908" customFormat="1" ht="12.75">
      <c r="A126" s="894" t="s">
        <v>179</v>
      </c>
      <c r="B126" s="238">
        <v>5858607</v>
      </c>
      <c r="C126" s="238">
        <v>2961823</v>
      </c>
      <c r="D126" s="238">
        <v>2853566</v>
      </c>
      <c r="E126" s="248">
        <v>48.70724388920438</v>
      </c>
      <c r="F126" s="238">
        <v>359015</v>
      </c>
      <c r="G126" s="892"/>
      <c r="H126" s="892"/>
      <c r="I126" s="892"/>
      <c r="J126" s="892"/>
      <c r="K126" s="892"/>
      <c r="L126" s="892"/>
      <c r="M126" s="892"/>
      <c r="N126" s="892"/>
      <c r="O126" s="892"/>
      <c r="P126" s="892"/>
      <c r="Q126" s="892"/>
      <c r="R126" s="892"/>
      <c r="S126" s="893"/>
    </row>
    <row r="127" spans="1:19" s="908" customFormat="1" ht="12.75">
      <c r="A127" s="884" t="s">
        <v>123</v>
      </c>
      <c r="B127" s="238">
        <v>5858607</v>
      </c>
      <c r="C127" s="238">
        <v>2961823</v>
      </c>
      <c r="D127" s="238">
        <v>2853566</v>
      </c>
      <c r="E127" s="248">
        <v>48.70724388920438</v>
      </c>
      <c r="F127" s="238">
        <v>359015</v>
      </c>
      <c r="G127" s="892"/>
      <c r="H127" s="892"/>
      <c r="I127" s="892"/>
      <c r="J127" s="892"/>
      <c r="K127" s="892"/>
      <c r="L127" s="892"/>
      <c r="M127" s="892"/>
      <c r="N127" s="892"/>
      <c r="O127" s="892"/>
      <c r="P127" s="892"/>
      <c r="Q127" s="892"/>
      <c r="R127" s="892"/>
      <c r="S127" s="893"/>
    </row>
    <row r="128" spans="1:19" s="908" customFormat="1" ht="12.75">
      <c r="A128" s="906" t="s">
        <v>182</v>
      </c>
      <c r="B128" s="238">
        <v>5858607</v>
      </c>
      <c r="C128" s="238">
        <v>2961823</v>
      </c>
      <c r="D128" s="238">
        <v>2853566</v>
      </c>
      <c r="E128" s="248">
        <v>48.70724388920438</v>
      </c>
      <c r="F128" s="238">
        <v>359015</v>
      </c>
      <c r="G128" s="892"/>
      <c r="H128" s="892"/>
      <c r="I128" s="892"/>
      <c r="J128" s="892"/>
      <c r="K128" s="892"/>
      <c r="L128" s="892"/>
      <c r="M128" s="892"/>
      <c r="N128" s="892"/>
      <c r="O128" s="892"/>
      <c r="P128" s="892"/>
      <c r="Q128" s="892"/>
      <c r="R128" s="892"/>
      <c r="S128" s="893"/>
    </row>
    <row r="129" spans="1:19" s="908" customFormat="1" ht="24.75" customHeight="1">
      <c r="A129" s="424" t="s">
        <v>184</v>
      </c>
      <c r="B129" s="907"/>
      <c r="C129" s="907"/>
      <c r="D129" s="907"/>
      <c r="E129" s="248"/>
      <c r="F129" s="890"/>
      <c r="G129" s="892"/>
      <c r="H129" s="892"/>
      <c r="I129" s="892"/>
      <c r="J129" s="892"/>
      <c r="K129" s="892"/>
      <c r="L129" s="892"/>
      <c r="M129" s="892"/>
      <c r="N129" s="892"/>
      <c r="O129" s="892"/>
      <c r="P129" s="892"/>
      <c r="Q129" s="892"/>
      <c r="R129" s="892"/>
      <c r="S129" s="893"/>
    </row>
    <row r="130" spans="1:19" s="909" customFormat="1" ht="12.75">
      <c r="A130" s="208" t="s">
        <v>149</v>
      </c>
      <c r="B130" s="238">
        <v>95212811</v>
      </c>
      <c r="C130" s="238">
        <v>40381603</v>
      </c>
      <c r="D130" s="238">
        <v>40385912</v>
      </c>
      <c r="E130" s="248">
        <v>42.41646851493545</v>
      </c>
      <c r="F130" s="238">
        <v>1167422</v>
      </c>
      <c r="G130" s="892"/>
      <c r="H130" s="892"/>
      <c r="I130" s="892"/>
      <c r="J130" s="892"/>
      <c r="K130" s="892"/>
      <c r="L130" s="892"/>
      <c r="M130" s="892"/>
      <c r="N130" s="892"/>
      <c r="O130" s="892"/>
      <c r="P130" s="892"/>
      <c r="Q130" s="892"/>
      <c r="R130" s="892"/>
      <c r="S130" s="893"/>
    </row>
    <row r="131" spans="1:19" s="909" customFormat="1" ht="12.75">
      <c r="A131" s="68" t="s">
        <v>150</v>
      </c>
      <c r="B131" s="238">
        <v>95212811</v>
      </c>
      <c r="C131" s="238">
        <v>40381603</v>
      </c>
      <c r="D131" s="238">
        <v>40381603</v>
      </c>
      <c r="E131" s="248">
        <v>42.41194286344513</v>
      </c>
      <c r="F131" s="238">
        <v>1167422</v>
      </c>
      <c r="G131" s="892"/>
      <c r="H131" s="892"/>
      <c r="I131" s="892"/>
      <c r="J131" s="892"/>
      <c r="K131" s="892"/>
      <c r="L131" s="892"/>
      <c r="M131" s="892"/>
      <c r="N131" s="892"/>
      <c r="O131" s="892"/>
      <c r="P131" s="892"/>
      <c r="Q131" s="892"/>
      <c r="R131" s="892"/>
      <c r="S131" s="893"/>
    </row>
    <row r="132" spans="1:19" s="892" customFormat="1" ht="12.75">
      <c r="A132" s="882" t="s">
        <v>175</v>
      </c>
      <c r="B132" s="238">
        <v>0</v>
      </c>
      <c r="C132" s="238">
        <v>0</v>
      </c>
      <c r="D132" s="238">
        <v>4309</v>
      </c>
      <c r="E132" s="248">
        <v>0</v>
      </c>
      <c r="F132" s="238">
        <v>0</v>
      </c>
      <c r="S132" s="893"/>
    </row>
    <row r="133" spans="1:19" s="910" customFormat="1" ht="12.75">
      <c r="A133" s="68" t="s">
        <v>153</v>
      </c>
      <c r="B133" s="238">
        <v>95212811</v>
      </c>
      <c r="C133" s="238">
        <v>40381603</v>
      </c>
      <c r="D133" s="238">
        <v>31600903</v>
      </c>
      <c r="E133" s="248">
        <v>33.18975951671042</v>
      </c>
      <c r="F133" s="238">
        <v>2299680.9</v>
      </c>
      <c r="S133" s="911"/>
    </row>
    <row r="134" spans="1:19" s="910" customFormat="1" ht="12.75">
      <c r="A134" s="894" t="s">
        <v>179</v>
      </c>
      <c r="B134" s="238">
        <v>94889911</v>
      </c>
      <c r="C134" s="238">
        <v>40381603</v>
      </c>
      <c r="D134" s="238">
        <v>31600903</v>
      </c>
      <c r="E134" s="248">
        <v>33.30270064222107</v>
      </c>
      <c r="F134" s="238">
        <v>2299680.9</v>
      </c>
      <c r="S134" s="911"/>
    </row>
    <row r="135" spans="1:19" s="910" customFormat="1" ht="12.75">
      <c r="A135" s="884" t="s">
        <v>20</v>
      </c>
      <c r="B135" s="238">
        <v>837100</v>
      </c>
      <c r="C135" s="238">
        <v>212472</v>
      </c>
      <c r="D135" s="238">
        <v>115137</v>
      </c>
      <c r="E135" s="248">
        <v>13.754270696452037</v>
      </c>
      <c r="F135" s="238">
        <v>62147.5</v>
      </c>
      <c r="S135" s="911"/>
    </row>
    <row r="136" spans="1:19" s="910" customFormat="1" ht="12.75">
      <c r="A136" s="884" t="s">
        <v>123</v>
      </c>
      <c r="B136" s="238">
        <v>94052811</v>
      </c>
      <c r="C136" s="238">
        <v>40001631</v>
      </c>
      <c r="D136" s="238">
        <v>31485766</v>
      </c>
      <c r="E136" s="248">
        <v>33.47668790037546</v>
      </c>
      <c r="F136" s="238">
        <v>2237533.4</v>
      </c>
      <c r="S136" s="911"/>
    </row>
    <row r="137" spans="1:19" s="910" customFormat="1" ht="12.75">
      <c r="A137" s="906" t="s">
        <v>182</v>
      </c>
      <c r="B137" s="238">
        <v>94052811</v>
      </c>
      <c r="C137" s="238">
        <v>40001631</v>
      </c>
      <c r="D137" s="238">
        <v>31485766</v>
      </c>
      <c r="E137" s="248">
        <v>33.47668790037546</v>
      </c>
      <c r="F137" s="238">
        <v>2237533.4</v>
      </c>
      <c r="S137" s="911"/>
    </row>
    <row r="138" spans="1:19" s="910" customFormat="1" ht="12.75">
      <c r="A138" s="906" t="s">
        <v>864</v>
      </c>
      <c r="B138" s="238">
        <v>0</v>
      </c>
      <c r="C138" s="238">
        <v>0</v>
      </c>
      <c r="D138" s="238">
        <v>0</v>
      </c>
      <c r="E138" s="248">
        <v>0</v>
      </c>
      <c r="F138" s="238">
        <v>0</v>
      </c>
      <c r="S138" s="911"/>
    </row>
    <row r="139" spans="1:19" s="910" customFormat="1" ht="12.75">
      <c r="A139" s="895" t="s">
        <v>759</v>
      </c>
      <c r="B139" s="238">
        <v>322900</v>
      </c>
      <c r="C139" s="238">
        <v>167500</v>
      </c>
      <c r="D139" s="238">
        <v>0</v>
      </c>
      <c r="E139" s="248">
        <v>0</v>
      </c>
      <c r="F139" s="238">
        <v>0</v>
      </c>
      <c r="S139" s="911"/>
    </row>
    <row r="140" spans="1:19" s="910" customFormat="1" ht="12.75">
      <c r="A140" s="906" t="s">
        <v>1660</v>
      </c>
      <c r="B140" s="238">
        <v>322900</v>
      </c>
      <c r="C140" s="238">
        <v>167500</v>
      </c>
      <c r="D140" s="238">
        <v>0</v>
      </c>
      <c r="E140" s="248">
        <v>0</v>
      </c>
      <c r="F140" s="238">
        <v>0</v>
      </c>
      <c r="S140" s="911"/>
    </row>
    <row r="141" spans="1:19" s="910" customFormat="1" ht="13.5" customHeight="1">
      <c r="A141" s="424" t="s">
        <v>185</v>
      </c>
      <c r="B141" s="907"/>
      <c r="C141" s="907"/>
      <c r="D141" s="907"/>
      <c r="E141" s="248"/>
      <c r="F141" s="890"/>
      <c r="S141" s="911"/>
    </row>
    <row r="142" spans="1:19" s="910" customFormat="1" ht="13.5" customHeight="1">
      <c r="A142" s="208" t="s">
        <v>149</v>
      </c>
      <c r="B142" s="238">
        <v>5377951</v>
      </c>
      <c r="C142" s="238">
        <v>1539428</v>
      </c>
      <c r="D142" s="238">
        <v>1532728</v>
      </c>
      <c r="E142" s="248">
        <v>28.500222482503094</v>
      </c>
      <c r="F142" s="238">
        <v>220915</v>
      </c>
      <c r="S142" s="911"/>
    </row>
    <row r="143" spans="1:19" s="892" customFormat="1" ht="13.5" customHeight="1">
      <c r="A143" s="68" t="s">
        <v>150</v>
      </c>
      <c r="B143" s="238">
        <v>5371251</v>
      </c>
      <c r="C143" s="238">
        <v>1532728</v>
      </c>
      <c r="D143" s="238">
        <v>1532728</v>
      </c>
      <c r="E143" s="248">
        <v>28.53577313739388</v>
      </c>
      <c r="F143" s="238">
        <v>220915</v>
      </c>
      <c r="S143" s="893"/>
    </row>
    <row r="144" spans="1:19" s="908" customFormat="1" ht="13.5" customHeight="1">
      <c r="A144" s="68" t="s">
        <v>152</v>
      </c>
      <c r="B144" s="238">
        <v>6700</v>
      </c>
      <c r="C144" s="238">
        <v>6700</v>
      </c>
      <c r="D144" s="238">
        <v>0</v>
      </c>
      <c r="E144" s="248">
        <v>0</v>
      </c>
      <c r="F144" s="238">
        <v>0</v>
      </c>
      <c r="G144" s="892"/>
      <c r="H144" s="892"/>
      <c r="I144" s="892"/>
      <c r="J144" s="892"/>
      <c r="K144" s="892"/>
      <c r="L144" s="892"/>
      <c r="M144" s="892"/>
      <c r="N144" s="892"/>
      <c r="O144" s="892"/>
      <c r="P144" s="892"/>
      <c r="Q144" s="892"/>
      <c r="R144" s="892"/>
      <c r="S144" s="893"/>
    </row>
    <row r="145" spans="1:19" s="908" customFormat="1" ht="13.5" customHeight="1">
      <c r="A145" s="68" t="s">
        <v>153</v>
      </c>
      <c r="B145" s="238">
        <v>5377951</v>
      </c>
      <c r="C145" s="238">
        <v>1539428</v>
      </c>
      <c r="D145" s="238">
        <v>280335</v>
      </c>
      <c r="E145" s="248">
        <v>5.212673005016223</v>
      </c>
      <c r="F145" s="238">
        <v>107850</v>
      </c>
      <c r="G145" s="892"/>
      <c r="H145" s="892"/>
      <c r="I145" s="892"/>
      <c r="J145" s="892"/>
      <c r="K145" s="892"/>
      <c r="L145" s="892"/>
      <c r="M145" s="892"/>
      <c r="N145" s="892"/>
      <c r="O145" s="892"/>
      <c r="P145" s="892"/>
      <c r="Q145" s="892"/>
      <c r="R145" s="892"/>
      <c r="S145" s="893"/>
    </row>
    <row r="146" spans="1:19" s="908" customFormat="1" ht="13.5" customHeight="1">
      <c r="A146" s="894" t="s">
        <v>179</v>
      </c>
      <c r="B146" s="238">
        <v>5377951</v>
      </c>
      <c r="C146" s="238">
        <v>1539428</v>
      </c>
      <c r="D146" s="238">
        <v>280335</v>
      </c>
      <c r="E146" s="248">
        <v>5.212673005016223</v>
      </c>
      <c r="F146" s="238">
        <v>107850</v>
      </c>
      <c r="G146" s="892"/>
      <c r="H146" s="892"/>
      <c r="I146" s="892"/>
      <c r="J146" s="892"/>
      <c r="K146" s="892"/>
      <c r="L146" s="892"/>
      <c r="M146" s="892"/>
      <c r="N146" s="892"/>
      <c r="O146" s="892"/>
      <c r="P146" s="892"/>
      <c r="Q146" s="892"/>
      <c r="R146" s="892"/>
      <c r="S146" s="893"/>
    </row>
    <row r="147" spans="1:19" s="909" customFormat="1" ht="13.5" customHeight="1">
      <c r="A147" s="884" t="s">
        <v>20</v>
      </c>
      <c r="B147" s="238">
        <v>1140147</v>
      </c>
      <c r="C147" s="238">
        <v>245522</v>
      </c>
      <c r="D147" s="238">
        <v>140538</v>
      </c>
      <c r="E147" s="248">
        <v>12.32630529221232</v>
      </c>
      <c r="F147" s="238">
        <v>32600</v>
      </c>
      <c r="G147" s="892"/>
      <c r="H147" s="892"/>
      <c r="I147" s="892"/>
      <c r="J147" s="892"/>
      <c r="K147" s="892"/>
      <c r="L147" s="892"/>
      <c r="M147" s="892"/>
      <c r="N147" s="892"/>
      <c r="O147" s="892"/>
      <c r="P147" s="892"/>
      <c r="Q147" s="892"/>
      <c r="R147" s="892"/>
      <c r="S147" s="893"/>
    </row>
    <row r="148" spans="1:19" s="892" customFormat="1" ht="13.5" customHeight="1">
      <c r="A148" s="884" t="s">
        <v>123</v>
      </c>
      <c r="B148" s="238">
        <v>4237804</v>
      </c>
      <c r="C148" s="238">
        <v>1293906</v>
      </c>
      <c r="D148" s="238">
        <v>139797</v>
      </c>
      <c r="E148" s="248">
        <v>3.298807589968767</v>
      </c>
      <c r="F148" s="238">
        <v>75250</v>
      </c>
      <c r="S148" s="893"/>
    </row>
    <row r="149" spans="1:19" s="892" customFormat="1" ht="13.5" customHeight="1">
      <c r="A149" s="906" t="s">
        <v>182</v>
      </c>
      <c r="B149" s="238">
        <v>4032049</v>
      </c>
      <c r="C149" s="238">
        <v>1158249</v>
      </c>
      <c r="D149" s="238">
        <v>118713</v>
      </c>
      <c r="E149" s="248">
        <v>2.944235052699012</v>
      </c>
      <c r="F149" s="238">
        <v>54166</v>
      </c>
      <c r="S149" s="893"/>
    </row>
    <row r="150" spans="1:19" s="892" customFormat="1" ht="13.5" customHeight="1">
      <c r="A150" s="906" t="s">
        <v>864</v>
      </c>
      <c r="B150" s="238">
        <v>77223</v>
      </c>
      <c r="C150" s="238">
        <v>7125</v>
      </c>
      <c r="D150" s="238">
        <v>0</v>
      </c>
      <c r="E150" s="248">
        <v>0</v>
      </c>
      <c r="F150" s="238">
        <v>0</v>
      </c>
      <c r="S150" s="893"/>
    </row>
    <row r="151" spans="1:19" s="892" customFormat="1" ht="13.5" customHeight="1">
      <c r="A151" s="906" t="s">
        <v>186</v>
      </c>
      <c r="B151" s="238">
        <v>128532</v>
      </c>
      <c r="C151" s="238">
        <v>128532</v>
      </c>
      <c r="D151" s="238">
        <v>21084</v>
      </c>
      <c r="E151" s="248">
        <v>16.403697133787695</v>
      </c>
      <c r="F151" s="238">
        <v>21084</v>
      </c>
      <c r="S151" s="893"/>
    </row>
    <row r="152" spans="1:19" s="892" customFormat="1" ht="12.75">
      <c r="A152" s="90" t="s">
        <v>187</v>
      </c>
      <c r="B152" s="907"/>
      <c r="C152" s="907"/>
      <c r="D152" s="907"/>
      <c r="E152" s="248"/>
      <c r="F152" s="890"/>
      <c r="S152" s="893"/>
    </row>
    <row r="153" spans="1:19" s="902" customFormat="1" ht="12.75">
      <c r="A153" s="208" t="s">
        <v>149</v>
      </c>
      <c r="B153" s="238">
        <v>5877810</v>
      </c>
      <c r="C153" s="238">
        <v>2478138</v>
      </c>
      <c r="D153" s="238">
        <v>1417680.21</v>
      </c>
      <c r="E153" s="248">
        <v>24.11919082107111</v>
      </c>
      <c r="F153" s="238">
        <v>694146</v>
      </c>
      <c r="S153" s="903"/>
    </row>
    <row r="154" spans="1:19" s="904" customFormat="1" ht="12.75">
      <c r="A154" s="68" t="s">
        <v>150</v>
      </c>
      <c r="B154" s="238">
        <v>689195</v>
      </c>
      <c r="C154" s="238">
        <v>440059</v>
      </c>
      <c r="D154" s="238">
        <v>440059</v>
      </c>
      <c r="E154" s="248">
        <v>63.85115968630068</v>
      </c>
      <c r="F154" s="238">
        <v>78377</v>
      </c>
      <c r="G154" s="902"/>
      <c r="H154" s="902"/>
      <c r="I154" s="902"/>
      <c r="J154" s="902"/>
      <c r="K154" s="902"/>
      <c r="L154" s="902"/>
      <c r="M154" s="902"/>
      <c r="N154" s="902"/>
      <c r="O154" s="902"/>
      <c r="P154" s="902"/>
      <c r="Q154" s="902"/>
      <c r="R154" s="902"/>
      <c r="S154" s="903"/>
    </row>
    <row r="155" spans="1:19" s="904" customFormat="1" ht="12.75">
      <c r="A155" s="68" t="s">
        <v>151</v>
      </c>
      <c r="B155" s="238">
        <v>25000</v>
      </c>
      <c r="C155" s="238">
        <v>22000</v>
      </c>
      <c r="D155" s="238">
        <v>0</v>
      </c>
      <c r="E155" s="248">
        <v>0</v>
      </c>
      <c r="F155" s="238">
        <v>0</v>
      </c>
      <c r="G155" s="902"/>
      <c r="H155" s="902"/>
      <c r="I155" s="902"/>
      <c r="J155" s="902"/>
      <c r="K155" s="902"/>
      <c r="L155" s="902"/>
      <c r="M155" s="902"/>
      <c r="N155" s="902"/>
      <c r="O155" s="902"/>
      <c r="P155" s="902"/>
      <c r="Q155" s="902"/>
      <c r="R155" s="902"/>
      <c r="S155" s="903"/>
    </row>
    <row r="156" spans="1:19" s="904" customFormat="1" ht="12.75">
      <c r="A156" s="68" t="s">
        <v>152</v>
      </c>
      <c r="B156" s="238">
        <v>5163615</v>
      </c>
      <c r="C156" s="238">
        <v>2016079</v>
      </c>
      <c r="D156" s="238">
        <v>977621.21</v>
      </c>
      <c r="E156" s="248">
        <v>18.932883454711476</v>
      </c>
      <c r="F156" s="238">
        <v>615769</v>
      </c>
      <c r="G156" s="902"/>
      <c r="H156" s="902"/>
      <c r="I156" s="902"/>
      <c r="J156" s="902"/>
      <c r="K156" s="902"/>
      <c r="L156" s="902"/>
      <c r="M156" s="902"/>
      <c r="N156" s="902"/>
      <c r="O156" s="902"/>
      <c r="P156" s="902"/>
      <c r="Q156" s="902"/>
      <c r="R156" s="902"/>
      <c r="S156" s="903"/>
    </row>
    <row r="157" spans="1:19" s="902" customFormat="1" ht="12.75">
      <c r="A157" s="68" t="s">
        <v>153</v>
      </c>
      <c r="B157" s="238">
        <v>5877810</v>
      </c>
      <c r="C157" s="238">
        <v>2478138</v>
      </c>
      <c r="D157" s="238">
        <v>1192527.5</v>
      </c>
      <c r="E157" s="248">
        <v>20.288636413902456</v>
      </c>
      <c r="F157" s="238">
        <v>257336.3</v>
      </c>
      <c r="S157" s="903"/>
    </row>
    <row r="158" spans="1:19" s="902" customFormat="1" ht="12.75">
      <c r="A158" s="882" t="s">
        <v>170</v>
      </c>
      <c r="B158" s="238">
        <v>5819210</v>
      </c>
      <c r="C158" s="238">
        <v>2425876</v>
      </c>
      <c r="D158" s="238">
        <v>1178084.5</v>
      </c>
      <c r="E158" s="248">
        <v>20.24474971688597</v>
      </c>
      <c r="F158" s="238">
        <v>253747.5</v>
      </c>
      <c r="S158" s="903"/>
    </row>
    <row r="159" spans="1:19" s="910" customFormat="1" ht="12.75">
      <c r="A159" s="883" t="s">
        <v>155</v>
      </c>
      <c r="B159" s="238">
        <v>910264</v>
      </c>
      <c r="C159" s="238">
        <v>427685</v>
      </c>
      <c r="D159" s="238">
        <v>338878</v>
      </c>
      <c r="E159" s="248">
        <v>37.22854029160771</v>
      </c>
      <c r="F159" s="238">
        <v>98005.5</v>
      </c>
      <c r="S159" s="911"/>
    </row>
    <row r="160" spans="1:19" s="892" customFormat="1" ht="12.75">
      <c r="A160" s="883" t="s">
        <v>156</v>
      </c>
      <c r="B160" s="238">
        <v>4908946</v>
      </c>
      <c r="C160" s="238">
        <v>1998191</v>
      </c>
      <c r="D160" s="238">
        <v>839206</v>
      </c>
      <c r="E160" s="248">
        <v>17.09544166914853</v>
      </c>
      <c r="F160" s="238">
        <v>155742</v>
      </c>
      <c r="S160" s="893"/>
    </row>
    <row r="161" spans="1:19" s="908" customFormat="1" ht="12.75">
      <c r="A161" s="894" t="s">
        <v>157</v>
      </c>
      <c r="B161" s="238">
        <v>4758261</v>
      </c>
      <c r="C161" s="238">
        <v>1849365</v>
      </c>
      <c r="D161" s="238">
        <v>785544</v>
      </c>
      <c r="E161" s="248">
        <v>16.509056564992967</v>
      </c>
      <c r="F161" s="238">
        <v>145675</v>
      </c>
      <c r="G161" s="892"/>
      <c r="H161" s="892"/>
      <c r="I161" s="892"/>
      <c r="J161" s="892"/>
      <c r="K161" s="892"/>
      <c r="L161" s="892"/>
      <c r="M161" s="892"/>
      <c r="N161" s="892"/>
      <c r="O161" s="892"/>
      <c r="P161" s="892"/>
      <c r="Q161" s="892"/>
      <c r="R161" s="892"/>
      <c r="S161" s="893"/>
    </row>
    <row r="162" spans="1:19" s="908" customFormat="1" ht="12.75">
      <c r="A162" s="906" t="s">
        <v>856</v>
      </c>
      <c r="B162" s="238">
        <v>150685</v>
      </c>
      <c r="C162" s="238">
        <v>148826</v>
      </c>
      <c r="D162" s="238">
        <v>53662</v>
      </c>
      <c r="E162" s="248">
        <v>35.612038358164384</v>
      </c>
      <c r="F162" s="238">
        <v>10067</v>
      </c>
      <c r="G162" s="892"/>
      <c r="H162" s="892"/>
      <c r="I162" s="892"/>
      <c r="J162" s="892"/>
      <c r="K162" s="892"/>
      <c r="L162" s="892"/>
      <c r="M162" s="892"/>
      <c r="N162" s="892"/>
      <c r="O162" s="892"/>
      <c r="P162" s="892"/>
      <c r="Q162" s="892"/>
      <c r="R162" s="892"/>
      <c r="S162" s="893"/>
    </row>
    <row r="163" spans="1:19" s="908" customFormat="1" ht="12.75">
      <c r="A163" s="894" t="s">
        <v>160</v>
      </c>
      <c r="B163" s="238">
        <v>58600</v>
      </c>
      <c r="C163" s="238">
        <v>52262</v>
      </c>
      <c r="D163" s="238">
        <v>14443</v>
      </c>
      <c r="E163" s="248">
        <v>24.646757679180887</v>
      </c>
      <c r="F163" s="238">
        <v>3588.8</v>
      </c>
      <c r="G163" s="892"/>
      <c r="H163" s="892"/>
      <c r="I163" s="892"/>
      <c r="J163" s="892"/>
      <c r="K163" s="892"/>
      <c r="L163" s="892"/>
      <c r="M163" s="892"/>
      <c r="N163" s="892"/>
      <c r="O163" s="892"/>
      <c r="P163" s="892"/>
      <c r="Q163" s="892"/>
      <c r="R163" s="892"/>
      <c r="S163" s="893"/>
    </row>
    <row r="164" spans="1:19" s="908" customFormat="1" ht="12.75">
      <c r="A164" s="894" t="s">
        <v>161</v>
      </c>
      <c r="B164" s="238">
        <v>58600</v>
      </c>
      <c r="C164" s="238">
        <v>52262</v>
      </c>
      <c r="D164" s="238">
        <v>14443</v>
      </c>
      <c r="E164" s="248">
        <v>24.646757679180887</v>
      </c>
      <c r="F164" s="238">
        <v>3588.8</v>
      </c>
      <c r="G164" s="892"/>
      <c r="H164" s="892"/>
      <c r="I164" s="892"/>
      <c r="J164" s="892"/>
      <c r="K164" s="892"/>
      <c r="L164" s="892"/>
      <c r="M164" s="892"/>
      <c r="N164" s="892"/>
      <c r="O164" s="892"/>
      <c r="P164" s="892"/>
      <c r="Q164" s="892"/>
      <c r="R164" s="892"/>
      <c r="S164" s="893"/>
    </row>
    <row r="165" spans="1:19" s="897" customFormat="1" ht="25.5">
      <c r="A165" s="887" t="s">
        <v>188</v>
      </c>
      <c r="B165" s="238"/>
      <c r="C165" s="238"/>
      <c r="D165" s="238"/>
      <c r="E165" s="248"/>
      <c r="F165" s="238"/>
      <c r="G165" s="892"/>
      <c r="H165" s="892"/>
      <c r="I165" s="892"/>
      <c r="J165" s="892"/>
      <c r="K165" s="892"/>
      <c r="L165" s="892"/>
      <c r="M165" s="892"/>
      <c r="N165" s="892"/>
      <c r="O165" s="892"/>
      <c r="P165" s="892"/>
      <c r="Q165" s="892"/>
      <c r="R165" s="892"/>
      <c r="S165" s="893"/>
    </row>
    <row r="166" spans="1:19" s="914" customFormat="1" ht="12.75">
      <c r="A166" s="208" t="s">
        <v>149</v>
      </c>
      <c r="B166" s="238">
        <v>520554</v>
      </c>
      <c r="C166" s="238">
        <v>0</v>
      </c>
      <c r="D166" s="238">
        <v>0</v>
      </c>
      <c r="E166" s="248">
        <v>0</v>
      </c>
      <c r="F166" s="238">
        <v>0</v>
      </c>
      <c r="G166" s="912"/>
      <c r="H166" s="912"/>
      <c r="I166" s="912"/>
      <c r="J166" s="912"/>
      <c r="K166" s="912"/>
      <c r="L166" s="912"/>
      <c r="M166" s="912"/>
      <c r="N166" s="912"/>
      <c r="O166" s="912"/>
      <c r="P166" s="912"/>
      <c r="Q166" s="912"/>
      <c r="R166" s="912"/>
      <c r="S166" s="913"/>
    </row>
    <row r="167" spans="1:19" s="914" customFormat="1" ht="12.75">
      <c r="A167" s="915" t="s">
        <v>812</v>
      </c>
      <c r="B167" s="238">
        <v>520554</v>
      </c>
      <c r="C167" s="238">
        <v>0</v>
      </c>
      <c r="D167" s="238">
        <v>0</v>
      </c>
      <c r="E167" s="248">
        <v>0</v>
      </c>
      <c r="F167" s="238">
        <v>0</v>
      </c>
      <c r="G167" s="912"/>
      <c r="H167" s="912"/>
      <c r="I167" s="912"/>
      <c r="J167" s="912"/>
      <c r="K167" s="912"/>
      <c r="L167" s="912"/>
      <c r="M167" s="912"/>
      <c r="N167" s="912"/>
      <c r="O167" s="912"/>
      <c r="P167" s="912"/>
      <c r="Q167" s="912"/>
      <c r="R167" s="912"/>
      <c r="S167" s="913"/>
    </row>
    <row r="168" spans="1:19" s="914" customFormat="1" ht="12.75">
      <c r="A168" s="208" t="s">
        <v>769</v>
      </c>
      <c r="B168" s="238">
        <v>520554</v>
      </c>
      <c r="C168" s="238">
        <v>0</v>
      </c>
      <c r="D168" s="238">
        <v>0</v>
      </c>
      <c r="E168" s="248">
        <v>0</v>
      </c>
      <c r="F168" s="238">
        <v>0</v>
      </c>
      <c r="G168" s="912"/>
      <c r="H168" s="912"/>
      <c r="I168" s="912"/>
      <c r="J168" s="912"/>
      <c r="K168" s="912"/>
      <c r="L168" s="912"/>
      <c r="M168" s="912"/>
      <c r="N168" s="912"/>
      <c r="O168" s="912"/>
      <c r="P168" s="912"/>
      <c r="Q168" s="912"/>
      <c r="R168" s="912"/>
      <c r="S168" s="913"/>
    </row>
    <row r="169" spans="1:19" s="914" customFormat="1" ht="12.75">
      <c r="A169" s="915" t="s">
        <v>170</v>
      </c>
      <c r="B169" s="238">
        <v>520554</v>
      </c>
      <c r="C169" s="238">
        <v>0</v>
      </c>
      <c r="D169" s="238">
        <v>0</v>
      </c>
      <c r="E169" s="248">
        <v>0</v>
      </c>
      <c r="F169" s="238">
        <v>0</v>
      </c>
      <c r="G169" s="912"/>
      <c r="H169" s="912"/>
      <c r="I169" s="912"/>
      <c r="J169" s="912"/>
      <c r="K169" s="912"/>
      <c r="L169" s="912"/>
      <c r="M169" s="912"/>
      <c r="N169" s="912"/>
      <c r="O169" s="912"/>
      <c r="P169" s="912"/>
      <c r="Q169" s="912"/>
      <c r="R169" s="912"/>
      <c r="S169" s="913"/>
    </row>
    <row r="170" spans="1:19" s="914" customFormat="1" ht="12.75">
      <c r="A170" s="884" t="s">
        <v>123</v>
      </c>
      <c r="B170" s="238">
        <v>520554</v>
      </c>
      <c r="C170" s="238">
        <v>0</v>
      </c>
      <c r="D170" s="238">
        <v>0</v>
      </c>
      <c r="E170" s="248">
        <v>0</v>
      </c>
      <c r="F170" s="238">
        <v>0</v>
      </c>
      <c r="G170" s="912"/>
      <c r="H170" s="912"/>
      <c r="I170" s="912"/>
      <c r="J170" s="912"/>
      <c r="K170" s="912"/>
      <c r="L170" s="912"/>
      <c r="M170" s="912"/>
      <c r="N170" s="912"/>
      <c r="O170" s="912"/>
      <c r="P170" s="912"/>
      <c r="Q170" s="912"/>
      <c r="R170" s="912"/>
      <c r="S170" s="913"/>
    </row>
    <row r="171" spans="1:19" s="914" customFormat="1" ht="12.75">
      <c r="A171" s="90" t="s">
        <v>189</v>
      </c>
      <c r="B171" s="238"/>
      <c r="C171" s="238"/>
      <c r="D171" s="238"/>
      <c r="E171" s="248"/>
      <c r="F171" s="238"/>
      <c r="G171" s="912"/>
      <c r="H171" s="912"/>
      <c r="I171" s="912"/>
      <c r="J171" s="912"/>
      <c r="K171" s="912"/>
      <c r="L171" s="912"/>
      <c r="M171" s="912"/>
      <c r="N171" s="912"/>
      <c r="O171" s="912"/>
      <c r="P171" s="912"/>
      <c r="Q171" s="912"/>
      <c r="R171" s="912"/>
      <c r="S171" s="913"/>
    </row>
    <row r="172" spans="1:19" s="914" customFormat="1" ht="12.75">
      <c r="A172" s="883" t="s">
        <v>149</v>
      </c>
      <c r="B172" s="238">
        <v>147763009</v>
      </c>
      <c r="C172" s="238">
        <v>2872221</v>
      </c>
      <c r="D172" s="238">
        <v>2973807</v>
      </c>
      <c r="E172" s="248">
        <v>2.01255173410823</v>
      </c>
      <c r="F172" s="238">
        <v>771980</v>
      </c>
      <c r="G172" s="912"/>
      <c r="H172" s="912"/>
      <c r="I172" s="912"/>
      <c r="J172" s="912"/>
      <c r="K172" s="912"/>
      <c r="L172" s="912"/>
      <c r="M172" s="912"/>
      <c r="N172" s="912"/>
      <c r="O172" s="912"/>
      <c r="P172" s="912"/>
      <c r="Q172" s="912"/>
      <c r="R172" s="912"/>
      <c r="S172" s="913"/>
    </row>
    <row r="173" spans="1:19" s="914" customFormat="1" ht="12.75">
      <c r="A173" s="896" t="s">
        <v>169</v>
      </c>
      <c r="B173" s="238">
        <v>146273024</v>
      </c>
      <c r="C173" s="238">
        <v>2269218</v>
      </c>
      <c r="D173" s="238">
        <v>2269218</v>
      </c>
      <c r="E173" s="248">
        <v>1.5513578224786</v>
      </c>
      <c r="F173" s="238">
        <v>301847</v>
      </c>
      <c r="G173" s="912"/>
      <c r="H173" s="912"/>
      <c r="I173" s="912"/>
      <c r="J173" s="912"/>
      <c r="K173" s="912"/>
      <c r="L173" s="912"/>
      <c r="M173" s="912"/>
      <c r="N173" s="912"/>
      <c r="O173" s="912"/>
      <c r="P173" s="912"/>
      <c r="Q173" s="912"/>
      <c r="R173" s="912"/>
      <c r="S173" s="913"/>
    </row>
    <row r="174" spans="1:19" s="914" customFormat="1" ht="12.75">
      <c r="A174" s="896" t="s">
        <v>943</v>
      </c>
      <c r="B174" s="238">
        <v>1489985</v>
      </c>
      <c r="C174" s="238">
        <v>603003</v>
      </c>
      <c r="D174" s="238">
        <v>704589</v>
      </c>
      <c r="E174" s="238">
        <v>51.32288015019728</v>
      </c>
      <c r="F174" s="238">
        <v>470133</v>
      </c>
      <c r="G174" s="912"/>
      <c r="H174" s="912"/>
      <c r="I174" s="912"/>
      <c r="J174" s="912"/>
      <c r="K174" s="912"/>
      <c r="L174" s="912"/>
      <c r="M174" s="912"/>
      <c r="N174" s="912"/>
      <c r="O174" s="912"/>
      <c r="P174" s="912"/>
      <c r="Q174" s="912"/>
      <c r="R174" s="912"/>
      <c r="S174" s="913"/>
    </row>
    <row r="175" spans="1:19" s="914" customFormat="1" ht="12.75">
      <c r="A175" s="883" t="s">
        <v>769</v>
      </c>
      <c r="B175" s="238">
        <v>149614863</v>
      </c>
      <c r="C175" s="238">
        <v>2872221</v>
      </c>
      <c r="D175" s="238">
        <v>2312908</v>
      </c>
      <c r="E175" s="248">
        <v>1.5459079088953882</v>
      </c>
      <c r="F175" s="238">
        <v>906647.5</v>
      </c>
      <c r="G175" s="912"/>
      <c r="H175" s="912"/>
      <c r="I175" s="912"/>
      <c r="J175" s="912"/>
      <c r="K175" s="912"/>
      <c r="L175" s="912"/>
      <c r="M175" s="912"/>
      <c r="N175" s="912"/>
      <c r="O175" s="912"/>
      <c r="P175" s="912"/>
      <c r="Q175" s="912"/>
      <c r="R175" s="912"/>
      <c r="S175" s="913"/>
    </row>
    <row r="176" spans="1:19" s="914" customFormat="1" ht="12.75">
      <c r="A176" s="896" t="s">
        <v>170</v>
      </c>
      <c r="B176" s="238">
        <v>149572763</v>
      </c>
      <c r="C176" s="238">
        <v>2872221</v>
      </c>
      <c r="D176" s="238">
        <v>2312908</v>
      </c>
      <c r="E176" s="248">
        <v>1.5463430330560919</v>
      </c>
      <c r="F176" s="238">
        <v>804099.5</v>
      </c>
      <c r="G176" s="912"/>
      <c r="H176" s="912"/>
      <c r="I176" s="912"/>
      <c r="J176" s="912"/>
      <c r="K176" s="912"/>
      <c r="L176" s="912"/>
      <c r="M176" s="912"/>
      <c r="N176" s="912"/>
      <c r="O176" s="912"/>
      <c r="P176" s="912"/>
      <c r="Q176" s="912"/>
      <c r="R176" s="912"/>
      <c r="S176" s="913"/>
    </row>
    <row r="177" spans="1:19" s="914" customFormat="1" ht="12.75">
      <c r="A177" s="884" t="s">
        <v>20</v>
      </c>
      <c r="B177" s="238">
        <v>11347349</v>
      </c>
      <c r="C177" s="238">
        <v>1924418</v>
      </c>
      <c r="D177" s="238">
        <v>1546398</v>
      </c>
      <c r="E177" s="248">
        <v>13.627835012389236</v>
      </c>
      <c r="F177" s="238">
        <v>657332.8</v>
      </c>
      <c r="G177" s="912"/>
      <c r="H177" s="912"/>
      <c r="I177" s="912"/>
      <c r="J177" s="912"/>
      <c r="K177" s="912"/>
      <c r="L177" s="912"/>
      <c r="M177" s="912"/>
      <c r="N177" s="912"/>
      <c r="O177" s="912"/>
      <c r="P177" s="912"/>
      <c r="Q177" s="912"/>
      <c r="R177" s="912"/>
      <c r="S177" s="913"/>
    </row>
    <row r="178" spans="1:19" s="914" customFormat="1" ht="12.75">
      <c r="A178" s="884" t="s">
        <v>1633</v>
      </c>
      <c r="B178" s="238">
        <v>57387861</v>
      </c>
      <c r="C178" s="238">
        <v>275146</v>
      </c>
      <c r="D178" s="238">
        <v>275093</v>
      </c>
      <c r="E178" s="248">
        <v>0.4793574724801121</v>
      </c>
      <c r="F178" s="238">
        <v>87514</v>
      </c>
      <c r="G178" s="912"/>
      <c r="H178" s="912"/>
      <c r="I178" s="912"/>
      <c r="J178" s="912"/>
      <c r="K178" s="912"/>
      <c r="L178" s="912"/>
      <c r="M178" s="912"/>
      <c r="N178" s="912"/>
      <c r="O178" s="912"/>
      <c r="P178" s="912"/>
      <c r="Q178" s="912"/>
      <c r="R178" s="912"/>
      <c r="S178" s="913"/>
    </row>
    <row r="179" spans="1:19" s="914" customFormat="1" ht="12.75">
      <c r="A179" s="884" t="s">
        <v>123</v>
      </c>
      <c r="B179" s="238">
        <v>80837553</v>
      </c>
      <c r="C179" s="238">
        <v>672657</v>
      </c>
      <c r="D179" s="238">
        <v>491417</v>
      </c>
      <c r="E179" s="248">
        <v>0.6079068227114692</v>
      </c>
      <c r="F179" s="238">
        <v>59252.7</v>
      </c>
      <c r="G179" s="912"/>
      <c r="H179" s="912"/>
      <c r="I179" s="912"/>
      <c r="J179" s="912"/>
      <c r="K179" s="912"/>
      <c r="L179" s="912"/>
      <c r="M179" s="912"/>
      <c r="N179" s="912"/>
      <c r="O179" s="912"/>
      <c r="P179" s="912"/>
      <c r="Q179" s="912"/>
      <c r="R179" s="912"/>
      <c r="S179" s="913"/>
    </row>
    <row r="180" spans="1:19" s="914" customFormat="1" ht="12.75">
      <c r="A180" s="885" t="s">
        <v>182</v>
      </c>
      <c r="B180" s="238">
        <v>1379000</v>
      </c>
      <c r="C180" s="238">
        <v>524207</v>
      </c>
      <c r="D180" s="238">
        <v>437209</v>
      </c>
      <c r="E180" s="248">
        <v>31.704786076867297</v>
      </c>
      <c r="F180" s="238">
        <v>57954.5</v>
      </c>
      <c r="G180" s="912"/>
      <c r="H180" s="912"/>
      <c r="I180" s="912"/>
      <c r="J180" s="912"/>
      <c r="K180" s="912"/>
      <c r="L180" s="912"/>
      <c r="M180" s="912"/>
      <c r="N180" s="912"/>
      <c r="O180" s="912"/>
      <c r="P180" s="912"/>
      <c r="Q180" s="912"/>
      <c r="R180" s="912"/>
      <c r="S180" s="913"/>
    </row>
    <row r="181" spans="1:19" s="914" customFormat="1" ht="12.75">
      <c r="A181" s="885" t="s">
        <v>186</v>
      </c>
      <c r="B181" s="238">
        <v>6158553</v>
      </c>
      <c r="C181" s="238">
        <v>148450</v>
      </c>
      <c r="D181" s="238">
        <v>54208</v>
      </c>
      <c r="E181" s="248">
        <v>0.880206762854846</v>
      </c>
      <c r="F181" s="238">
        <v>1298</v>
      </c>
      <c r="G181" s="912"/>
      <c r="H181" s="912"/>
      <c r="I181" s="912"/>
      <c r="J181" s="912"/>
      <c r="K181" s="912"/>
      <c r="L181" s="912"/>
      <c r="M181" s="912"/>
      <c r="N181" s="912"/>
      <c r="O181" s="912"/>
      <c r="P181" s="912"/>
      <c r="Q181" s="912"/>
      <c r="R181" s="912"/>
      <c r="S181" s="913"/>
    </row>
    <row r="182" spans="1:19" s="914" customFormat="1" ht="12.75">
      <c r="A182" s="885" t="s">
        <v>864</v>
      </c>
      <c r="B182" s="238">
        <v>73300000</v>
      </c>
      <c r="C182" s="238">
        <v>0</v>
      </c>
      <c r="D182" s="238">
        <v>0</v>
      </c>
      <c r="E182" s="248">
        <v>0</v>
      </c>
      <c r="F182" s="238">
        <v>0</v>
      </c>
      <c r="G182" s="912"/>
      <c r="H182" s="912"/>
      <c r="I182" s="912"/>
      <c r="J182" s="912"/>
      <c r="K182" s="912"/>
      <c r="L182" s="912"/>
      <c r="M182" s="912"/>
      <c r="N182" s="912"/>
      <c r="O182" s="912"/>
      <c r="P182" s="912"/>
      <c r="Q182" s="912"/>
      <c r="R182" s="912"/>
      <c r="S182" s="913"/>
    </row>
    <row r="183" spans="1:19" s="914" customFormat="1" ht="12.75">
      <c r="A183" s="896" t="s">
        <v>759</v>
      </c>
      <c r="B183" s="238">
        <v>42100</v>
      </c>
      <c r="C183" s="238">
        <v>0</v>
      </c>
      <c r="D183" s="238">
        <v>0</v>
      </c>
      <c r="E183" s="248">
        <v>0</v>
      </c>
      <c r="F183" s="238">
        <v>102548</v>
      </c>
      <c r="G183" s="912"/>
      <c r="H183" s="912"/>
      <c r="I183" s="912"/>
      <c r="J183" s="912"/>
      <c r="K183" s="912"/>
      <c r="L183" s="912"/>
      <c r="M183" s="912"/>
      <c r="N183" s="912"/>
      <c r="O183" s="912"/>
      <c r="P183" s="912"/>
      <c r="Q183" s="912"/>
      <c r="R183" s="912"/>
      <c r="S183" s="913"/>
    </row>
    <row r="184" spans="1:19" s="914" customFormat="1" ht="12.75">
      <c r="A184" s="884" t="s">
        <v>1660</v>
      </c>
      <c r="B184" s="238">
        <v>42100</v>
      </c>
      <c r="C184" s="238">
        <v>0</v>
      </c>
      <c r="D184" s="238">
        <v>0</v>
      </c>
      <c r="E184" s="248">
        <v>0</v>
      </c>
      <c r="F184" s="238">
        <v>102548</v>
      </c>
      <c r="G184" s="912"/>
      <c r="H184" s="912"/>
      <c r="I184" s="912"/>
      <c r="J184" s="912"/>
      <c r="K184" s="912"/>
      <c r="L184" s="912"/>
      <c r="M184" s="912"/>
      <c r="N184" s="912"/>
      <c r="O184" s="912"/>
      <c r="P184" s="912"/>
      <c r="Q184" s="912"/>
      <c r="R184" s="912"/>
      <c r="S184" s="913"/>
    </row>
    <row r="185" spans="1:19" s="914" customFormat="1" ht="13.5" customHeight="1">
      <c r="A185" s="883" t="s">
        <v>789</v>
      </c>
      <c r="B185" s="238">
        <v>-1851854</v>
      </c>
      <c r="C185" s="238">
        <v>0</v>
      </c>
      <c r="D185" s="238">
        <v>-253746</v>
      </c>
      <c r="E185" s="248">
        <v>13.702268105368997</v>
      </c>
      <c r="F185" s="238">
        <v>-97490</v>
      </c>
      <c r="G185" s="912"/>
      <c r="H185" s="912"/>
      <c r="I185" s="912"/>
      <c r="J185" s="912"/>
      <c r="K185" s="912"/>
      <c r="L185" s="912"/>
      <c r="M185" s="912"/>
      <c r="N185" s="912"/>
      <c r="O185" s="912"/>
      <c r="P185" s="912"/>
      <c r="Q185" s="912"/>
      <c r="R185" s="912"/>
      <c r="S185" s="913"/>
    </row>
    <row r="186" spans="1:19" s="914" customFormat="1" ht="13.5" customHeight="1">
      <c r="A186" s="883" t="s">
        <v>793</v>
      </c>
      <c r="B186" s="238">
        <v>1851854</v>
      </c>
      <c r="C186" s="238">
        <v>0</v>
      </c>
      <c r="D186" s="238">
        <v>253746</v>
      </c>
      <c r="E186" s="248">
        <v>13.702268105368997</v>
      </c>
      <c r="F186" s="238">
        <v>97490</v>
      </c>
      <c r="G186" s="912"/>
      <c r="H186" s="912"/>
      <c r="I186" s="912"/>
      <c r="J186" s="912"/>
      <c r="K186" s="912"/>
      <c r="L186" s="912"/>
      <c r="M186" s="912"/>
      <c r="N186" s="912"/>
      <c r="O186" s="912"/>
      <c r="P186" s="912"/>
      <c r="Q186" s="912"/>
      <c r="R186" s="912"/>
      <c r="S186" s="913"/>
    </row>
    <row r="187" spans="1:19" s="914" customFormat="1" ht="13.5" customHeight="1">
      <c r="A187" s="90" t="s">
        <v>190</v>
      </c>
      <c r="B187" s="238"/>
      <c r="C187" s="238"/>
      <c r="D187" s="238"/>
      <c r="E187" s="248"/>
      <c r="F187" s="238"/>
      <c r="G187" s="912"/>
      <c r="H187" s="912"/>
      <c r="I187" s="912"/>
      <c r="J187" s="912"/>
      <c r="K187" s="912"/>
      <c r="L187" s="912"/>
      <c r="M187" s="912"/>
      <c r="N187" s="912"/>
      <c r="O187" s="912"/>
      <c r="P187" s="912"/>
      <c r="Q187" s="912"/>
      <c r="R187" s="912"/>
      <c r="S187" s="913"/>
    </row>
    <row r="188" spans="1:19" s="914" customFormat="1" ht="13.5" customHeight="1">
      <c r="A188" s="90" t="s">
        <v>189</v>
      </c>
      <c r="B188" s="189"/>
      <c r="C188" s="189"/>
      <c r="D188" s="189"/>
      <c r="E188" s="248"/>
      <c r="F188" s="189"/>
      <c r="G188" s="912"/>
      <c r="H188" s="912"/>
      <c r="I188" s="912"/>
      <c r="J188" s="912"/>
      <c r="K188" s="912"/>
      <c r="L188" s="912"/>
      <c r="M188" s="912"/>
      <c r="N188" s="912"/>
      <c r="O188" s="912"/>
      <c r="P188" s="912"/>
      <c r="Q188" s="912"/>
      <c r="R188" s="912"/>
      <c r="S188" s="913"/>
    </row>
    <row r="189" spans="1:19" s="914" customFormat="1" ht="13.5" customHeight="1">
      <c r="A189" s="916" t="s">
        <v>149</v>
      </c>
      <c r="B189" s="189">
        <v>104786</v>
      </c>
      <c r="C189" s="189">
        <v>0</v>
      </c>
      <c r="D189" s="189">
        <v>0</v>
      </c>
      <c r="E189" s="245">
        <v>0</v>
      </c>
      <c r="F189" s="77">
        <v>0</v>
      </c>
      <c r="G189" s="912"/>
      <c r="H189" s="912"/>
      <c r="I189" s="912"/>
      <c r="J189" s="912"/>
      <c r="K189" s="912"/>
      <c r="L189" s="912"/>
      <c r="M189" s="912"/>
      <c r="N189" s="912"/>
      <c r="O189" s="912"/>
      <c r="P189" s="912"/>
      <c r="Q189" s="912"/>
      <c r="R189" s="912"/>
      <c r="S189" s="913"/>
    </row>
    <row r="190" spans="1:19" s="914" customFormat="1" ht="13.5" customHeight="1">
      <c r="A190" s="210" t="s">
        <v>191</v>
      </c>
      <c r="B190" s="189">
        <v>104786</v>
      </c>
      <c r="C190" s="189">
        <v>0</v>
      </c>
      <c r="D190" s="189">
        <v>0</v>
      </c>
      <c r="E190" s="245">
        <v>0</v>
      </c>
      <c r="F190" s="77">
        <v>0</v>
      </c>
      <c r="G190" s="912"/>
      <c r="H190" s="912"/>
      <c r="I190" s="912"/>
      <c r="J190" s="912"/>
      <c r="K190" s="912"/>
      <c r="L190" s="912"/>
      <c r="M190" s="912"/>
      <c r="N190" s="912"/>
      <c r="O190" s="912"/>
      <c r="P190" s="912"/>
      <c r="Q190" s="912"/>
      <c r="R190" s="912"/>
      <c r="S190" s="913"/>
    </row>
    <row r="191" spans="1:19" s="914" customFormat="1" ht="13.5" customHeight="1">
      <c r="A191" s="916" t="s">
        <v>769</v>
      </c>
      <c r="B191" s="189">
        <v>104786</v>
      </c>
      <c r="C191" s="189">
        <v>0</v>
      </c>
      <c r="D191" s="189">
        <v>0</v>
      </c>
      <c r="E191" s="245">
        <v>0</v>
      </c>
      <c r="F191" s="77">
        <v>0</v>
      </c>
      <c r="G191" s="912"/>
      <c r="H191" s="912"/>
      <c r="I191" s="912"/>
      <c r="J191" s="912"/>
      <c r="K191" s="912"/>
      <c r="L191" s="912"/>
      <c r="M191" s="912"/>
      <c r="N191" s="912"/>
      <c r="O191" s="912"/>
      <c r="P191" s="912"/>
      <c r="Q191" s="912"/>
      <c r="R191" s="912"/>
      <c r="S191" s="913"/>
    </row>
    <row r="192" spans="1:19" s="914" customFormat="1" ht="13.5" customHeight="1">
      <c r="A192" s="917" t="s">
        <v>192</v>
      </c>
      <c r="B192" s="189">
        <v>104786</v>
      </c>
      <c r="C192" s="189">
        <v>0</v>
      </c>
      <c r="D192" s="189">
        <v>0</v>
      </c>
      <c r="E192" s="245">
        <v>0</v>
      </c>
      <c r="F192" s="77">
        <v>0</v>
      </c>
      <c r="G192" s="912"/>
      <c r="H192" s="912"/>
      <c r="I192" s="912"/>
      <c r="J192" s="912"/>
      <c r="K192" s="912"/>
      <c r="L192" s="912"/>
      <c r="M192" s="912"/>
      <c r="N192" s="912"/>
      <c r="O192" s="912"/>
      <c r="P192" s="912"/>
      <c r="Q192" s="912"/>
      <c r="R192" s="912"/>
      <c r="S192" s="913"/>
    </row>
    <row r="193" spans="1:19" s="914" customFormat="1" ht="13.5" customHeight="1">
      <c r="A193" s="918" t="s">
        <v>123</v>
      </c>
      <c r="B193" s="189">
        <v>104786</v>
      </c>
      <c r="C193" s="189">
        <v>0</v>
      </c>
      <c r="D193" s="189">
        <v>0</v>
      </c>
      <c r="E193" s="245">
        <v>0</v>
      </c>
      <c r="F193" s="77">
        <v>0</v>
      </c>
      <c r="G193" s="912"/>
      <c r="H193" s="912"/>
      <c r="I193" s="912"/>
      <c r="J193" s="912"/>
      <c r="K193" s="912"/>
      <c r="L193" s="912"/>
      <c r="M193" s="912"/>
      <c r="N193" s="912"/>
      <c r="O193" s="912"/>
      <c r="P193" s="912"/>
      <c r="Q193" s="912"/>
      <c r="R193" s="912"/>
      <c r="S193" s="913"/>
    </row>
    <row r="194" spans="1:19" s="914" customFormat="1" ht="13.5" customHeight="1">
      <c r="A194" s="919" t="s">
        <v>186</v>
      </c>
      <c r="B194" s="189">
        <v>104786</v>
      </c>
      <c r="C194" s="189">
        <v>0</v>
      </c>
      <c r="D194" s="189">
        <v>0</v>
      </c>
      <c r="E194" s="245">
        <v>0</v>
      </c>
      <c r="F194" s="77">
        <v>0</v>
      </c>
      <c r="G194" s="912"/>
      <c r="H194" s="912"/>
      <c r="I194" s="912"/>
      <c r="J194" s="912"/>
      <c r="K194" s="912"/>
      <c r="L194" s="912"/>
      <c r="M194" s="912"/>
      <c r="N194" s="912"/>
      <c r="O194" s="912"/>
      <c r="P194" s="912"/>
      <c r="Q194" s="912"/>
      <c r="R194" s="912"/>
      <c r="S194" s="913"/>
    </row>
    <row r="195" spans="1:13" s="867" customFormat="1" ht="12.75">
      <c r="A195" s="887" t="s">
        <v>193</v>
      </c>
      <c r="B195" s="77"/>
      <c r="C195" s="77"/>
      <c r="D195" s="77"/>
      <c r="E195" s="245"/>
      <c r="F195" s="77"/>
      <c r="G195" s="736"/>
      <c r="H195" s="736"/>
      <c r="I195" s="736"/>
      <c r="J195" s="736"/>
      <c r="K195" s="736"/>
      <c r="L195" s="736"/>
      <c r="M195" s="736"/>
    </row>
    <row r="196" spans="1:13" s="921" customFormat="1" ht="12.75">
      <c r="A196" s="68" t="s">
        <v>166</v>
      </c>
      <c r="B196" s="77"/>
      <c r="C196" s="77"/>
      <c r="D196" s="77"/>
      <c r="E196" s="245"/>
      <c r="F196" s="77"/>
      <c r="G196" s="920"/>
      <c r="H196" s="920"/>
      <c r="I196" s="920"/>
      <c r="J196" s="920"/>
      <c r="K196" s="920"/>
      <c r="L196" s="920"/>
      <c r="M196" s="920"/>
    </row>
    <row r="197" spans="1:13" s="922" customFormat="1" ht="12.75">
      <c r="A197" s="916" t="s">
        <v>149</v>
      </c>
      <c r="B197" s="77">
        <v>1199841</v>
      </c>
      <c r="C197" s="77">
        <v>63824</v>
      </c>
      <c r="D197" s="77">
        <v>13468</v>
      </c>
      <c r="E197" s="245">
        <v>1.1224820622065756</v>
      </c>
      <c r="F197" s="77">
        <v>8380</v>
      </c>
      <c r="G197" s="736"/>
      <c r="H197" s="736"/>
      <c r="I197" s="736"/>
      <c r="J197" s="736"/>
      <c r="K197" s="736"/>
      <c r="L197" s="736"/>
      <c r="M197" s="736"/>
    </row>
    <row r="198" spans="1:13" s="922" customFormat="1" ht="12.75">
      <c r="A198" s="64" t="s">
        <v>150</v>
      </c>
      <c r="B198" s="77">
        <v>242259</v>
      </c>
      <c r="C198" s="77">
        <v>10263</v>
      </c>
      <c r="D198" s="77">
        <v>10263</v>
      </c>
      <c r="E198" s="245">
        <v>4.236375119190618</v>
      </c>
      <c r="F198" s="77">
        <v>5175</v>
      </c>
      <c r="G198" s="736"/>
      <c r="H198" s="736"/>
      <c r="I198" s="736"/>
      <c r="J198" s="736"/>
      <c r="K198" s="736"/>
      <c r="L198" s="736"/>
      <c r="M198" s="736"/>
    </row>
    <row r="199" spans="1:13" s="922" customFormat="1" ht="12.75">
      <c r="A199" s="64" t="s">
        <v>194</v>
      </c>
      <c r="B199" s="77">
        <v>957582</v>
      </c>
      <c r="C199" s="77">
        <v>53561</v>
      </c>
      <c r="D199" s="77">
        <v>3205</v>
      </c>
      <c r="E199" s="245">
        <v>0.33469718520189395</v>
      </c>
      <c r="F199" s="77">
        <v>3205</v>
      </c>
      <c r="G199" s="736"/>
      <c r="H199" s="736"/>
      <c r="I199" s="736"/>
      <c r="J199" s="736"/>
      <c r="K199" s="736"/>
      <c r="L199" s="736"/>
      <c r="M199" s="736"/>
    </row>
    <row r="200" spans="1:13" s="922" customFormat="1" ht="12.75">
      <c r="A200" s="64" t="s">
        <v>153</v>
      </c>
      <c r="B200" s="77">
        <v>1199841</v>
      </c>
      <c r="C200" s="77">
        <v>63824</v>
      </c>
      <c r="D200" s="77">
        <v>3251</v>
      </c>
      <c r="E200" s="245">
        <v>0.270952567881911</v>
      </c>
      <c r="F200" s="77">
        <v>3205</v>
      </c>
      <c r="G200" s="736"/>
      <c r="H200" s="736"/>
      <c r="I200" s="736"/>
      <c r="J200" s="736"/>
      <c r="K200" s="736"/>
      <c r="L200" s="736"/>
      <c r="M200" s="736"/>
    </row>
    <row r="201" spans="1:13" s="923" customFormat="1" ht="12.75">
      <c r="A201" s="917" t="s">
        <v>192</v>
      </c>
      <c r="B201" s="77">
        <v>356730</v>
      </c>
      <c r="C201" s="77">
        <v>37950</v>
      </c>
      <c r="D201" s="77">
        <v>3251</v>
      </c>
      <c r="E201" s="245">
        <v>0.9113335015277662</v>
      </c>
      <c r="F201" s="77">
        <v>3205</v>
      </c>
      <c r="G201" s="736"/>
      <c r="H201" s="736"/>
      <c r="I201" s="736"/>
      <c r="J201" s="736"/>
      <c r="K201" s="736"/>
      <c r="L201" s="736"/>
      <c r="M201" s="736"/>
    </row>
    <row r="202" spans="1:13" s="867" customFormat="1" ht="12.75">
      <c r="A202" s="64" t="s">
        <v>195</v>
      </c>
      <c r="B202" s="77">
        <v>356730</v>
      </c>
      <c r="C202" s="77">
        <v>37950</v>
      </c>
      <c r="D202" s="77">
        <v>3251</v>
      </c>
      <c r="E202" s="245">
        <v>0.9113335015277662</v>
      </c>
      <c r="F202" s="77">
        <v>3205</v>
      </c>
      <c r="G202" s="736"/>
      <c r="H202" s="736"/>
      <c r="I202" s="736"/>
      <c r="J202" s="736"/>
      <c r="K202" s="736"/>
      <c r="L202" s="736"/>
      <c r="M202" s="736"/>
    </row>
    <row r="203" spans="1:13" s="867" customFormat="1" ht="12.75">
      <c r="A203" s="64" t="s">
        <v>160</v>
      </c>
      <c r="B203" s="77">
        <v>843111</v>
      </c>
      <c r="C203" s="77">
        <v>25874</v>
      </c>
      <c r="D203" s="77">
        <v>0</v>
      </c>
      <c r="E203" s="245">
        <v>0</v>
      </c>
      <c r="F203" s="77">
        <v>0</v>
      </c>
      <c r="G203" s="736"/>
      <c r="H203" s="736"/>
      <c r="I203" s="736"/>
      <c r="J203" s="736"/>
      <c r="K203" s="736"/>
      <c r="L203" s="736"/>
      <c r="M203" s="736"/>
    </row>
    <row r="204" spans="1:13" s="867" customFormat="1" ht="12.75">
      <c r="A204" s="64" t="s">
        <v>161</v>
      </c>
      <c r="B204" s="77">
        <v>843111</v>
      </c>
      <c r="C204" s="77">
        <v>25874</v>
      </c>
      <c r="D204" s="77">
        <v>0</v>
      </c>
      <c r="E204" s="245">
        <v>0</v>
      </c>
      <c r="F204" s="77">
        <v>0</v>
      </c>
      <c r="G204" s="736"/>
      <c r="H204" s="736"/>
      <c r="I204" s="736"/>
      <c r="J204" s="736"/>
      <c r="K204" s="736"/>
      <c r="L204" s="736"/>
      <c r="M204" s="736"/>
    </row>
    <row r="205" spans="1:13" s="867" customFormat="1" ht="12.75">
      <c r="A205" s="90" t="s">
        <v>189</v>
      </c>
      <c r="B205" s="77"/>
      <c r="C205" s="77"/>
      <c r="D205" s="77"/>
      <c r="E205" s="245"/>
      <c r="F205" s="77"/>
      <c r="G205" s="736"/>
      <c r="H205" s="736"/>
      <c r="I205" s="736"/>
      <c r="J205" s="736"/>
      <c r="K205" s="736"/>
      <c r="L205" s="736"/>
      <c r="M205" s="736"/>
    </row>
    <row r="206" spans="1:13" s="867" customFormat="1" ht="12.75">
      <c r="A206" s="916" t="s">
        <v>149</v>
      </c>
      <c r="B206" s="77">
        <v>5697</v>
      </c>
      <c r="C206" s="77">
        <v>0</v>
      </c>
      <c r="D206" s="77">
        <v>0</v>
      </c>
      <c r="E206" s="245">
        <v>0</v>
      </c>
      <c r="F206" s="77">
        <v>0</v>
      </c>
      <c r="G206" s="736"/>
      <c r="H206" s="736"/>
      <c r="I206" s="736"/>
      <c r="J206" s="736"/>
      <c r="K206" s="736"/>
      <c r="L206" s="736"/>
      <c r="M206" s="736"/>
    </row>
    <row r="207" spans="1:13" s="867" customFormat="1" ht="12.75">
      <c r="A207" s="210" t="s">
        <v>191</v>
      </c>
      <c r="B207" s="77">
        <v>5697</v>
      </c>
      <c r="C207" s="77">
        <v>0</v>
      </c>
      <c r="D207" s="77">
        <v>0</v>
      </c>
      <c r="E207" s="245">
        <v>0</v>
      </c>
      <c r="F207" s="77">
        <v>0</v>
      </c>
      <c r="G207" s="736"/>
      <c r="H207" s="736"/>
      <c r="I207" s="736"/>
      <c r="J207" s="736"/>
      <c r="K207" s="736"/>
      <c r="L207" s="736"/>
      <c r="M207" s="736"/>
    </row>
    <row r="208" spans="1:13" s="867" customFormat="1" ht="12.75">
      <c r="A208" s="64" t="s">
        <v>153</v>
      </c>
      <c r="B208" s="77">
        <v>5697</v>
      </c>
      <c r="C208" s="77">
        <v>0</v>
      </c>
      <c r="D208" s="77">
        <v>0</v>
      </c>
      <c r="E208" s="245">
        <v>0</v>
      </c>
      <c r="F208" s="77">
        <v>0</v>
      </c>
      <c r="G208" s="736"/>
      <c r="H208" s="736"/>
      <c r="I208" s="736"/>
      <c r="J208" s="736"/>
      <c r="K208" s="736"/>
      <c r="L208" s="736"/>
      <c r="M208" s="736"/>
    </row>
    <row r="209" spans="1:13" s="867" customFormat="1" ht="12.75">
      <c r="A209" s="917" t="s">
        <v>192</v>
      </c>
      <c r="B209" s="77">
        <v>5697</v>
      </c>
      <c r="C209" s="77">
        <v>0</v>
      </c>
      <c r="D209" s="77">
        <v>0</v>
      </c>
      <c r="E209" s="245">
        <v>0</v>
      </c>
      <c r="F209" s="77">
        <v>0</v>
      </c>
      <c r="G209" s="736"/>
      <c r="H209" s="736"/>
      <c r="I209" s="736"/>
      <c r="J209" s="736"/>
      <c r="K209" s="736"/>
      <c r="L209" s="736"/>
      <c r="M209" s="736"/>
    </row>
    <row r="210" spans="1:13" s="867" customFormat="1" ht="12.75">
      <c r="A210" s="918" t="s">
        <v>123</v>
      </c>
      <c r="B210" s="77">
        <v>5697</v>
      </c>
      <c r="C210" s="77">
        <v>0</v>
      </c>
      <c r="D210" s="77">
        <v>0</v>
      </c>
      <c r="E210" s="245">
        <v>0</v>
      </c>
      <c r="F210" s="77">
        <v>0</v>
      </c>
      <c r="G210" s="736"/>
      <c r="H210" s="736"/>
      <c r="I210" s="736"/>
      <c r="J210" s="736"/>
      <c r="K210" s="736"/>
      <c r="L210" s="736"/>
      <c r="M210" s="736"/>
    </row>
    <row r="211" spans="1:13" s="867" customFormat="1" ht="12.75">
      <c r="A211" s="919" t="s">
        <v>186</v>
      </c>
      <c r="B211" s="77">
        <v>5697</v>
      </c>
      <c r="C211" s="77">
        <v>0</v>
      </c>
      <c r="D211" s="77">
        <v>0</v>
      </c>
      <c r="E211" s="245">
        <v>0</v>
      </c>
      <c r="F211" s="77">
        <v>0</v>
      </c>
      <c r="G211" s="736"/>
      <c r="H211" s="736"/>
      <c r="I211" s="736"/>
      <c r="J211" s="736"/>
      <c r="K211" s="736"/>
      <c r="L211" s="736"/>
      <c r="M211" s="736"/>
    </row>
    <row r="212" spans="1:13" s="867" customFormat="1" ht="12.75">
      <c r="A212" s="68" t="s">
        <v>196</v>
      </c>
      <c r="B212" s="77"/>
      <c r="C212" s="77"/>
      <c r="D212" s="77"/>
      <c r="E212" s="245"/>
      <c r="F212" s="77"/>
      <c r="G212" s="736"/>
      <c r="H212" s="736"/>
      <c r="I212" s="736"/>
      <c r="J212" s="736"/>
      <c r="K212" s="736"/>
      <c r="L212" s="736"/>
      <c r="M212" s="736"/>
    </row>
    <row r="213" spans="1:13" s="867" customFormat="1" ht="25.5">
      <c r="A213" s="887" t="s">
        <v>197</v>
      </c>
      <c r="B213" s="77"/>
      <c r="C213" s="77"/>
      <c r="D213" s="77"/>
      <c r="E213" s="245"/>
      <c r="F213" s="77"/>
      <c r="G213" s="736"/>
      <c r="H213" s="736"/>
      <c r="I213" s="736"/>
      <c r="J213" s="736"/>
      <c r="K213" s="736"/>
      <c r="L213" s="736"/>
      <c r="M213" s="736"/>
    </row>
    <row r="214" spans="1:13" s="922" customFormat="1" ht="12.75">
      <c r="A214" s="916" t="s">
        <v>149</v>
      </c>
      <c r="B214" s="77">
        <v>6812970</v>
      </c>
      <c r="C214" s="77">
        <v>1835802</v>
      </c>
      <c r="D214" s="77">
        <v>1835802</v>
      </c>
      <c r="E214" s="245">
        <v>26.945693287949307</v>
      </c>
      <c r="F214" s="77">
        <v>331847</v>
      </c>
      <c r="G214" s="736"/>
      <c r="H214" s="736"/>
      <c r="I214" s="736"/>
      <c r="J214" s="736"/>
      <c r="K214" s="736"/>
      <c r="L214" s="736"/>
      <c r="M214" s="736"/>
    </row>
    <row r="215" spans="1:13" s="922" customFormat="1" ht="12.75">
      <c r="A215" s="64" t="s">
        <v>150</v>
      </c>
      <c r="B215" s="77">
        <v>6812970</v>
      </c>
      <c r="C215" s="189">
        <v>1835802</v>
      </c>
      <c r="D215" s="77">
        <v>1835802</v>
      </c>
      <c r="E215" s="245">
        <v>26.945693287949307</v>
      </c>
      <c r="F215" s="77">
        <v>331847</v>
      </c>
      <c r="G215" s="736"/>
      <c r="H215" s="736"/>
      <c r="I215" s="736"/>
      <c r="J215" s="736"/>
      <c r="K215" s="736"/>
      <c r="L215" s="736"/>
      <c r="M215" s="736"/>
    </row>
    <row r="216" spans="1:13" s="922" customFormat="1" ht="12.75">
      <c r="A216" s="210" t="s">
        <v>198</v>
      </c>
      <c r="B216" s="77">
        <v>0</v>
      </c>
      <c r="C216" s="189">
        <v>0</v>
      </c>
      <c r="D216" s="77">
        <v>0</v>
      </c>
      <c r="E216" s="245">
        <v>0</v>
      </c>
      <c r="F216" s="77">
        <v>0</v>
      </c>
      <c r="G216" s="736"/>
      <c r="H216" s="736"/>
      <c r="I216" s="736"/>
      <c r="J216" s="736"/>
      <c r="K216" s="736"/>
      <c r="L216" s="736"/>
      <c r="M216" s="736"/>
    </row>
    <row r="217" spans="1:13" s="922" customFormat="1" ht="12.75">
      <c r="A217" s="64" t="s">
        <v>153</v>
      </c>
      <c r="B217" s="77">
        <v>6812970</v>
      </c>
      <c r="C217" s="189">
        <v>1835802</v>
      </c>
      <c r="D217" s="77">
        <v>1420926.4</v>
      </c>
      <c r="E217" s="245">
        <v>20.85619634315137</v>
      </c>
      <c r="F217" s="77">
        <v>519014</v>
      </c>
      <c r="G217" s="736"/>
      <c r="H217" s="736"/>
      <c r="I217" s="736"/>
      <c r="J217" s="736"/>
      <c r="K217" s="736"/>
      <c r="L217" s="736"/>
      <c r="M217" s="736"/>
    </row>
    <row r="218" spans="1:13" s="867" customFormat="1" ht="12.75">
      <c r="A218" s="64" t="s">
        <v>160</v>
      </c>
      <c r="B218" s="77">
        <v>6812970</v>
      </c>
      <c r="C218" s="189">
        <v>1835802</v>
      </c>
      <c r="D218" s="77">
        <v>1420926.4</v>
      </c>
      <c r="E218" s="245">
        <v>20.85619634315137</v>
      </c>
      <c r="F218" s="77">
        <v>519014</v>
      </c>
      <c r="G218" s="736"/>
      <c r="H218" s="736"/>
      <c r="I218" s="736"/>
      <c r="J218" s="736"/>
      <c r="K218" s="736"/>
      <c r="L218" s="736"/>
      <c r="M218" s="736"/>
    </row>
    <row r="219" spans="1:13" s="867" customFormat="1" ht="12.75">
      <c r="A219" s="64" t="s">
        <v>162</v>
      </c>
      <c r="B219" s="77">
        <v>6812970</v>
      </c>
      <c r="C219" s="189">
        <v>1835802</v>
      </c>
      <c r="D219" s="77">
        <v>1420926</v>
      </c>
      <c r="E219" s="245">
        <v>20.856190471996793</v>
      </c>
      <c r="F219" s="77">
        <v>519014</v>
      </c>
      <c r="G219" s="736"/>
      <c r="H219" s="736"/>
      <c r="I219" s="736"/>
      <c r="J219" s="736"/>
      <c r="K219" s="736"/>
      <c r="L219" s="736"/>
      <c r="M219" s="736"/>
    </row>
    <row r="220" spans="1:13" s="867" customFormat="1" ht="12.75">
      <c r="A220" s="90" t="s">
        <v>189</v>
      </c>
      <c r="B220" s="77"/>
      <c r="C220" s="189"/>
      <c r="D220" s="77"/>
      <c r="E220" s="245"/>
      <c r="F220" s="77"/>
      <c r="G220" s="736"/>
      <c r="H220" s="736"/>
      <c r="I220" s="736"/>
      <c r="J220" s="736"/>
      <c r="K220" s="736"/>
      <c r="L220" s="736"/>
      <c r="M220" s="736"/>
    </row>
    <row r="221" spans="1:13" s="867" customFormat="1" ht="12.75">
      <c r="A221" s="916" t="s">
        <v>149</v>
      </c>
      <c r="B221" s="77">
        <v>1517510</v>
      </c>
      <c r="C221" s="77">
        <v>0</v>
      </c>
      <c r="D221" s="77">
        <v>0</v>
      </c>
      <c r="E221" s="245">
        <v>0</v>
      </c>
      <c r="F221" s="77">
        <v>0</v>
      </c>
      <c r="G221" s="736"/>
      <c r="H221" s="736"/>
      <c r="I221" s="736"/>
      <c r="J221" s="736"/>
      <c r="K221" s="736"/>
      <c r="L221" s="736"/>
      <c r="M221" s="736"/>
    </row>
    <row r="222" spans="1:13" s="867" customFormat="1" ht="12.75">
      <c r="A222" s="210" t="s">
        <v>191</v>
      </c>
      <c r="B222" s="77">
        <v>1517510</v>
      </c>
      <c r="C222" s="189">
        <v>0</v>
      </c>
      <c r="D222" s="77">
        <v>0</v>
      </c>
      <c r="E222" s="245">
        <v>0</v>
      </c>
      <c r="F222" s="77">
        <v>0</v>
      </c>
      <c r="G222" s="736"/>
      <c r="H222" s="736"/>
      <c r="I222" s="736"/>
      <c r="J222" s="736"/>
      <c r="K222" s="736"/>
      <c r="L222" s="736"/>
      <c r="M222" s="736"/>
    </row>
    <row r="223" spans="1:13" s="867" customFormat="1" ht="12.75">
      <c r="A223" s="64" t="s">
        <v>153</v>
      </c>
      <c r="B223" s="77">
        <v>1517510</v>
      </c>
      <c r="C223" s="77">
        <v>0</v>
      </c>
      <c r="D223" s="77">
        <v>0</v>
      </c>
      <c r="E223" s="245">
        <v>0</v>
      </c>
      <c r="F223" s="77">
        <v>0</v>
      </c>
      <c r="G223" s="736"/>
      <c r="H223" s="736"/>
      <c r="I223" s="736"/>
      <c r="J223" s="736"/>
      <c r="K223" s="736"/>
      <c r="L223" s="736"/>
      <c r="M223" s="736"/>
    </row>
    <row r="224" spans="1:13" s="867" customFormat="1" ht="12.75">
      <c r="A224" s="917" t="s">
        <v>192</v>
      </c>
      <c r="B224" s="77">
        <v>1517510</v>
      </c>
      <c r="C224" s="77">
        <v>0</v>
      </c>
      <c r="D224" s="77">
        <v>0</v>
      </c>
      <c r="E224" s="245">
        <v>0</v>
      </c>
      <c r="F224" s="77">
        <v>0</v>
      </c>
      <c r="G224" s="736"/>
      <c r="H224" s="736"/>
      <c r="I224" s="736"/>
      <c r="J224" s="736"/>
      <c r="K224" s="736"/>
      <c r="L224" s="736"/>
      <c r="M224" s="736"/>
    </row>
    <row r="225" spans="1:13" s="867" customFormat="1" ht="12.75">
      <c r="A225" s="924" t="s">
        <v>123</v>
      </c>
      <c r="B225" s="77">
        <v>1517510</v>
      </c>
      <c r="C225" s="77">
        <v>0</v>
      </c>
      <c r="D225" s="77">
        <v>0</v>
      </c>
      <c r="E225" s="245">
        <v>0</v>
      </c>
      <c r="F225" s="77">
        <v>0</v>
      </c>
      <c r="G225" s="736"/>
      <c r="H225" s="736"/>
      <c r="I225" s="736"/>
      <c r="J225" s="736"/>
      <c r="K225" s="736"/>
      <c r="L225" s="736"/>
      <c r="M225" s="736"/>
    </row>
    <row r="226" spans="1:13" s="867" customFormat="1" ht="12.75">
      <c r="A226" s="919" t="s">
        <v>186</v>
      </c>
      <c r="B226" s="77">
        <v>1517510</v>
      </c>
      <c r="C226" s="189">
        <v>0</v>
      </c>
      <c r="D226" s="77">
        <v>0</v>
      </c>
      <c r="E226" s="245">
        <v>0</v>
      </c>
      <c r="F226" s="77">
        <v>0</v>
      </c>
      <c r="G226" s="736"/>
      <c r="H226" s="736"/>
      <c r="I226" s="736"/>
      <c r="J226" s="736"/>
      <c r="K226" s="736"/>
      <c r="L226" s="736"/>
      <c r="M226" s="736"/>
    </row>
    <row r="227" spans="1:13" s="867" customFormat="1" ht="12.75">
      <c r="A227" s="90" t="s">
        <v>199</v>
      </c>
      <c r="B227" s="77"/>
      <c r="C227" s="189"/>
      <c r="D227" s="77"/>
      <c r="E227" s="245"/>
      <c r="F227" s="77"/>
      <c r="G227" s="736"/>
      <c r="H227" s="736"/>
      <c r="I227" s="736"/>
      <c r="J227" s="736"/>
      <c r="K227" s="736"/>
      <c r="L227" s="736"/>
      <c r="M227" s="736"/>
    </row>
    <row r="228" spans="1:13" s="867" customFormat="1" ht="12.75">
      <c r="A228" s="90" t="s">
        <v>189</v>
      </c>
      <c r="B228" s="77"/>
      <c r="C228" s="189"/>
      <c r="D228" s="77"/>
      <c r="E228" s="245"/>
      <c r="F228" s="77"/>
      <c r="G228" s="736"/>
      <c r="H228" s="736"/>
      <c r="I228" s="736"/>
      <c r="J228" s="736"/>
      <c r="K228" s="736"/>
      <c r="L228" s="736"/>
      <c r="M228" s="736"/>
    </row>
    <row r="229" spans="1:13" s="867" customFormat="1" ht="12.75">
      <c r="A229" s="916" t="s">
        <v>149</v>
      </c>
      <c r="B229" s="77">
        <v>683361</v>
      </c>
      <c r="C229" s="77">
        <v>0</v>
      </c>
      <c r="D229" s="77">
        <v>0</v>
      </c>
      <c r="E229" s="245">
        <v>0</v>
      </c>
      <c r="F229" s="77">
        <v>0</v>
      </c>
      <c r="G229" s="736"/>
      <c r="H229" s="736"/>
      <c r="I229" s="736"/>
      <c r="J229" s="736"/>
      <c r="K229" s="736"/>
      <c r="L229" s="736"/>
      <c r="M229" s="736"/>
    </row>
    <row r="230" spans="1:13" s="867" customFormat="1" ht="12.75">
      <c r="A230" s="210" t="s">
        <v>191</v>
      </c>
      <c r="B230" s="77">
        <v>683361</v>
      </c>
      <c r="C230" s="189">
        <v>0</v>
      </c>
      <c r="D230" s="77">
        <v>0</v>
      </c>
      <c r="E230" s="245">
        <v>0</v>
      </c>
      <c r="F230" s="77">
        <v>0</v>
      </c>
      <c r="G230" s="736"/>
      <c r="H230" s="736"/>
      <c r="I230" s="736"/>
      <c r="J230" s="736"/>
      <c r="K230" s="736"/>
      <c r="L230" s="736"/>
      <c r="M230" s="736"/>
    </row>
    <row r="231" spans="1:13" s="867" customFormat="1" ht="12.75">
      <c r="A231" s="916" t="s">
        <v>769</v>
      </c>
      <c r="B231" s="77">
        <v>683361</v>
      </c>
      <c r="C231" s="77">
        <v>0</v>
      </c>
      <c r="D231" s="77">
        <v>0</v>
      </c>
      <c r="E231" s="245">
        <v>0</v>
      </c>
      <c r="F231" s="77">
        <v>0</v>
      </c>
      <c r="G231" s="736"/>
      <c r="H231" s="736"/>
      <c r="I231" s="736"/>
      <c r="J231" s="736"/>
      <c r="K231" s="736"/>
      <c r="L231" s="736"/>
      <c r="M231" s="736"/>
    </row>
    <row r="232" spans="1:13" s="867" customFormat="1" ht="12.75">
      <c r="A232" s="917" t="s">
        <v>192</v>
      </c>
      <c r="B232" s="77">
        <v>683361</v>
      </c>
      <c r="C232" s="77">
        <v>0</v>
      </c>
      <c r="D232" s="77">
        <v>0</v>
      </c>
      <c r="E232" s="245">
        <v>0</v>
      </c>
      <c r="F232" s="77">
        <v>0</v>
      </c>
      <c r="G232" s="736"/>
      <c r="H232" s="736"/>
      <c r="I232" s="736"/>
      <c r="J232" s="736"/>
      <c r="K232" s="736"/>
      <c r="L232" s="736"/>
      <c r="M232" s="736"/>
    </row>
    <row r="233" spans="1:13" s="867" customFormat="1" ht="12.75">
      <c r="A233" s="918" t="s">
        <v>20</v>
      </c>
      <c r="B233" s="77">
        <v>60621</v>
      </c>
      <c r="C233" s="189">
        <v>0</v>
      </c>
      <c r="D233" s="77">
        <v>0</v>
      </c>
      <c r="E233" s="245">
        <v>0</v>
      </c>
      <c r="F233" s="77">
        <v>0</v>
      </c>
      <c r="G233" s="736"/>
      <c r="H233" s="736"/>
      <c r="I233" s="736"/>
      <c r="J233" s="736"/>
      <c r="K233" s="736"/>
      <c r="L233" s="736"/>
      <c r="M233" s="736"/>
    </row>
    <row r="234" spans="1:13" s="867" customFormat="1" ht="12.75">
      <c r="A234" s="918" t="s">
        <v>123</v>
      </c>
      <c r="B234" s="77">
        <v>622740</v>
      </c>
      <c r="C234" s="77">
        <v>0</v>
      </c>
      <c r="D234" s="77">
        <v>0</v>
      </c>
      <c r="E234" s="245">
        <v>0</v>
      </c>
      <c r="F234" s="77">
        <v>0</v>
      </c>
      <c r="G234" s="736"/>
      <c r="H234" s="736"/>
      <c r="I234" s="736"/>
      <c r="J234" s="736"/>
      <c r="K234" s="736"/>
      <c r="L234" s="736"/>
      <c r="M234" s="736"/>
    </row>
    <row r="235" spans="1:13" s="867" customFormat="1" ht="12.75">
      <c r="A235" s="919" t="s">
        <v>186</v>
      </c>
      <c r="B235" s="77">
        <v>622740</v>
      </c>
      <c r="C235" s="189">
        <v>0</v>
      </c>
      <c r="D235" s="77">
        <v>0</v>
      </c>
      <c r="E235" s="245">
        <v>0</v>
      </c>
      <c r="F235" s="77">
        <v>0</v>
      </c>
      <c r="G235" s="736"/>
      <c r="H235" s="736"/>
      <c r="I235" s="736"/>
      <c r="J235" s="736"/>
      <c r="K235" s="736"/>
      <c r="L235" s="736"/>
      <c r="M235" s="736"/>
    </row>
    <row r="236" spans="1:6" ht="12.75">
      <c r="A236" s="925" t="s">
        <v>200</v>
      </c>
      <c r="B236" s="22"/>
      <c r="C236" s="22"/>
      <c r="D236" s="22"/>
      <c r="E236" s="245"/>
      <c r="F236" s="77"/>
    </row>
    <row r="237" spans="1:13" s="921" customFormat="1" ht="12" customHeight="1">
      <c r="A237" s="68" t="s">
        <v>166</v>
      </c>
      <c r="B237" s="77"/>
      <c r="C237" s="77"/>
      <c r="D237" s="77"/>
      <c r="E237" s="245"/>
      <c r="F237" s="77"/>
      <c r="G237" s="920"/>
      <c r="H237" s="920"/>
      <c r="I237" s="920"/>
      <c r="J237" s="920"/>
      <c r="K237" s="920"/>
      <c r="L237" s="920"/>
      <c r="M237" s="920"/>
    </row>
    <row r="238" spans="1:13" s="926" customFormat="1" ht="12.75">
      <c r="A238" s="916" t="s">
        <v>149</v>
      </c>
      <c r="B238" s="77">
        <v>2760380</v>
      </c>
      <c r="C238" s="77">
        <v>1092827</v>
      </c>
      <c r="D238" s="189">
        <v>469761</v>
      </c>
      <c r="E238" s="245">
        <v>17.017983031321773</v>
      </c>
      <c r="F238" s="77">
        <v>335396</v>
      </c>
      <c r="G238" s="920"/>
      <c r="H238" s="920"/>
      <c r="I238" s="920"/>
      <c r="J238" s="920"/>
      <c r="K238" s="920"/>
      <c r="L238" s="920"/>
      <c r="M238" s="920"/>
    </row>
    <row r="239" spans="1:13" s="926" customFormat="1" ht="12.75">
      <c r="A239" s="67" t="s">
        <v>150</v>
      </c>
      <c r="B239" s="77">
        <v>241864</v>
      </c>
      <c r="C239" s="77">
        <v>127697</v>
      </c>
      <c r="D239" s="189">
        <v>127697</v>
      </c>
      <c r="E239" s="245">
        <v>52.79702642807528</v>
      </c>
      <c r="F239" s="77">
        <v>6653</v>
      </c>
      <c r="G239" s="920"/>
      <c r="H239" s="920"/>
      <c r="I239" s="920"/>
      <c r="J239" s="920"/>
      <c r="K239" s="920"/>
      <c r="L239" s="920"/>
      <c r="M239" s="920"/>
    </row>
    <row r="240" spans="1:13" s="926" customFormat="1" ht="12.75">
      <c r="A240" s="927" t="s">
        <v>746</v>
      </c>
      <c r="B240" s="77">
        <v>10800</v>
      </c>
      <c r="C240" s="77">
        <v>8100</v>
      </c>
      <c r="D240" s="189">
        <v>4016</v>
      </c>
      <c r="E240" s="245">
        <v>0</v>
      </c>
      <c r="F240" s="77">
        <v>1804</v>
      </c>
      <c r="G240" s="920"/>
      <c r="H240" s="920"/>
      <c r="I240" s="920"/>
      <c r="J240" s="920"/>
      <c r="K240" s="920"/>
      <c r="L240" s="920"/>
      <c r="M240" s="920"/>
    </row>
    <row r="241" spans="1:13" s="926" customFormat="1" ht="12.75">
      <c r="A241" s="67" t="s">
        <v>152</v>
      </c>
      <c r="B241" s="77">
        <v>2507716</v>
      </c>
      <c r="C241" s="77">
        <v>957030</v>
      </c>
      <c r="D241" s="77">
        <v>338048</v>
      </c>
      <c r="E241" s="245">
        <v>13.48031435776619</v>
      </c>
      <c r="F241" s="77">
        <v>326939</v>
      </c>
      <c r="G241" s="920"/>
      <c r="H241" s="920"/>
      <c r="I241" s="920"/>
      <c r="J241" s="920"/>
      <c r="K241" s="920"/>
      <c r="L241" s="920"/>
      <c r="M241" s="920"/>
    </row>
    <row r="242" spans="1:13" s="926" customFormat="1" ht="12.75">
      <c r="A242" s="67" t="s">
        <v>153</v>
      </c>
      <c r="B242" s="77">
        <v>2978028</v>
      </c>
      <c r="C242" s="77">
        <v>1244376</v>
      </c>
      <c r="D242" s="77">
        <v>204082</v>
      </c>
      <c r="E242" s="245">
        <v>6.852924149806516</v>
      </c>
      <c r="F242" s="77">
        <v>96514</v>
      </c>
      <c r="G242" s="920"/>
      <c r="H242" s="920"/>
      <c r="I242" s="920"/>
      <c r="J242" s="920"/>
      <c r="K242" s="920"/>
      <c r="L242" s="920"/>
      <c r="M242" s="920"/>
    </row>
    <row r="243" spans="1:13" s="928" customFormat="1" ht="12.75">
      <c r="A243" s="917" t="s">
        <v>192</v>
      </c>
      <c r="B243" s="77">
        <v>2272135</v>
      </c>
      <c r="C243" s="77">
        <v>929772</v>
      </c>
      <c r="D243" s="77">
        <v>197833</v>
      </c>
      <c r="E243" s="245">
        <v>8.706921023618754</v>
      </c>
      <c r="F243" s="77">
        <v>93022</v>
      </c>
      <c r="G243" s="920"/>
      <c r="H243" s="920"/>
      <c r="I243" s="920"/>
      <c r="J243" s="920"/>
      <c r="K243" s="920"/>
      <c r="L243" s="920"/>
      <c r="M243" s="920"/>
    </row>
    <row r="244" spans="1:13" s="928" customFormat="1" ht="12.75">
      <c r="A244" s="67" t="s">
        <v>155</v>
      </c>
      <c r="B244" s="77">
        <v>2258333</v>
      </c>
      <c r="C244" s="77">
        <v>915970</v>
      </c>
      <c r="D244" s="77">
        <v>197833</v>
      </c>
      <c r="E244" s="245">
        <v>8.760134134337141</v>
      </c>
      <c r="F244" s="77">
        <v>93022</v>
      </c>
      <c r="G244" s="920"/>
      <c r="H244" s="920"/>
      <c r="I244" s="920"/>
      <c r="J244" s="920"/>
      <c r="K244" s="920"/>
      <c r="L244" s="920"/>
      <c r="M244" s="920"/>
    </row>
    <row r="245" spans="1:13" s="921" customFormat="1" ht="12.75">
      <c r="A245" s="927" t="s">
        <v>201</v>
      </c>
      <c r="B245" s="77">
        <v>13802</v>
      </c>
      <c r="C245" s="77">
        <v>13802</v>
      </c>
      <c r="D245" s="77">
        <v>0</v>
      </c>
      <c r="E245" s="245">
        <v>0</v>
      </c>
      <c r="F245" s="77">
        <v>0</v>
      </c>
      <c r="G245" s="920"/>
      <c r="H245" s="920"/>
      <c r="I245" s="920"/>
      <c r="J245" s="920"/>
      <c r="K245" s="920"/>
      <c r="L245" s="920"/>
      <c r="M245" s="920"/>
    </row>
    <row r="246" spans="1:13" s="921" customFormat="1" ht="12.75">
      <c r="A246" s="929" t="s">
        <v>864</v>
      </c>
      <c r="B246" s="77">
        <v>13802</v>
      </c>
      <c r="C246" s="77">
        <v>13802</v>
      </c>
      <c r="D246" s="77">
        <v>0</v>
      </c>
      <c r="E246" s="245">
        <v>0</v>
      </c>
      <c r="F246" s="77">
        <v>0</v>
      </c>
      <c r="G246" s="920"/>
      <c r="H246" s="920"/>
      <c r="I246" s="920"/>
      <c r="J246" s="920"/>
      <c r="K246" s="920"/>
      <c r="L246" s="920"/>
      <c r="M246" s="920"/>
    </row>
    <row r="247" spans="1:13" s="867" customFormat="1" ht="12.75">
      <c r="A247" s="64" t="s">
        <v>160</v>
      </c>
      <c r="B247" s="77">
        <v>705893</v>
      </c>
      <c r="C247" s="77">
        <v>314604</v>
      </c>
      <c r="D247" s="77">
        <v>6249</v>
      </c>
      <c r="E247" s="245">
        <v>0.8852616473034866</v>
      </c>
      <c r="F247" s="77">
        <v>3492</v>
      </c>
      <c r="G247" s="736"/>
      <c r="H247" s="736"/>
      <c r="I247" s="736"/>
      <c r="J247" s="736"/>
      <c r="K247" s="736"/>
      <c r="L247" s="736"/>
      <c r="M247" s="736"/>
    </row>
    <row r="248" spans="1:13" s="867" customFormat="1" ht="12.75">
      <c r="A248" s="64" t="s">
        <v>161</v>
      </c>
      <c r="B248" s="77">
        <v>705893</v>
      </c>
      <c r="C248" s="77">
        <v>314604</v>
      </c>
      <c r="D248" s="77">
        <v>6249</v>
      </c>
      <c r="E248" s="245">
        <v>0.8852616473034866</v>
      </c>
      <c r="F248" s="77">
        <v>3492</v>
      </c>
      <c r="G248" s="736"/>
      <c r="H248" s="736"/>
      <c r="I248" s="736"/>
      <c r="J248" s="736"/>
      <c r="K248" s="736"/>
      <c r="L248" s="736"/>
      <c r="M248" s="736"/>
    </row>
    <row r="249" spans="1:13" s="867" customFormat="1" ht="12.75">
      <c r="A249" s="64" t="s">
        <v>763</v>
      </c>
      <c r="B249" s="77">
        <v>-217648</v>
      </c>
      <c r="C249" s="77">
        <v>-151549</v>
      </c>
      <c r="D249" s="77">
        <v>0</v>
      </c>
      <c r="E249" s="245" t="s">
        <v>399</v>
      </c>
      <c r="F249" s="77">
        <v>0</v>
      </c>
      <c r="G249" s="736"/>
      <c r="H249" s="736"/>
      <c r="I249" s="736"/>
      <c r="J249" s="736"/>
      <c r="K249" s="736"/>
      <c r="L249" s="736"/>
      <c r="M249" s="736"/>
    </row>
    <row r="250" spans="1:13" s="867" customFormat="1" ht="25.5">
      <c r="A250" s="259" t="s">
        <v>202</v>
      </c>
      <c r="B250" s="77">
        <v>217648</v>
      </c>
      <c r="C250" s="77">
        <v>151549</v>
      </c>
      <c r="D250" s="77" t="s">
        <v>399</v>
      </c>
      <c r="E250" s="245" t="s">
        <v>399</v>
      </c>
      <c r="F250" s="77" t="s">
        <v>399</v>
      </c>
      <c r="G250" s="736"/>
      <c r="H250" s="736"/>
      <c r="I250" s="736"/>
      <c r="J250" s="736"/>
      <c r="K250" s="736"/>
      <c r="L250" s="736"/>
      <c r="M250" s="736"/>
    </row>
    <row r="251" spans="1:19" s="930" customFormat="1" ht="12.75">
      <c r="A251" s="887" t="s">
        <v>178</v>
      </c>
      <c r="B251" s="77"/>
      <c r="C251" s="77"/>
      <c r="D251" s="77"/>
      <c r="E251" s="245"/>
      <c r="F251" s="77"/>
      <c r="G251" s="910"/>
      <c r="H251" s="910"/>
      <c r="I251" s="910"/>
      <c r="J251" s="910"/>
      <c r="K251" s="910"/>
      <c r="L251" s="910"/>
      <c r="M251" s="910"/>
      <c r="N251" s="910"/>
      <c r="O251" s="910"/>
      <c r="P251" s="910"/>
      <c r="Q251" s="910"/>
      <c r="R251" s="910"/>
      <c r="S251" s="911"/>
    </row>
    <row r="252" spans="1:19" s="930" customFormat="1" ht="12.75">
      <c r="A252" s="916" t="s">
        <v>149</v>
      </c>
      <c r="B252" s="77">
        <v>669043</v>
      </c>
      <c r="C252" s="77">
        <v>269124</v>
      </c>
      <c r="D252" s="77">
        <v>269124</v>
      </c>
      <c r="E252" s="245">
        <v>40.22521721324339</v>
      </c>
      <c r="F252" s="77">
        <v>82362</v>
      </c>
      <c r="G252" s="910"/>
      <c r="H252" s="910"/>
      <c r="I252" s="910"/>
      <c r="J252" s="910"/>
      <c r="K252" s="910"/>
      <c r="L252" s="910"/>
      <c r="M252" s="910"/>
      <c r="N252" s="910"/>
      <c r="O252" s="910"/>
      <c r="P252" s="910"/>
      <c r="Q252" s="910"/>
      <c r="R252" s="910"/>
      <c r="S252" s="911"/>
    </row>
    <row r="253" spans="1:19" s="930" customFormat="1" ht="12.75">
      <c r="A253" s="67" t="s">
        <v>150</v>
      </c>
      <c r="B253" s="77">
        <v>669043</v>
      </c>
      <c r="C253" s="77">
        <v>269124</v>
      </c>
      <c r="D253" s="77">
        <v>269124</v>
      </c>
      <c r="E253" s="245">
        <v>40.22521721324339</v>
      </c>
      <c r="F253" s="77">
        <v>82362</v>
      </c>
      <c r="G253" s="910"/>
      <c r="H253" s="910"/>
      <c r="I253" s="910"/>
      <c r="J253" s="910"/>
      <c r="K253" s="910"/>
      <c r="L253" s="910"/>
      <c r="M253" s="910"/>
      <c r="N253" s="910"/>
      <c r="O253" s="910"/>
      <c r="P253" s="910"/>
      <c r="Q253" s="910"/>
      <c r="R253" s="910"/>
      <c r="S253" s="911"/>
    </row>
    <row r="254" spans="1:19" s="79" customFormat="1" ht="12.75">
      <c r="A254" s="67" t="s">
        <v>153</v>
      </c>
      <c r="B254" s="77">
        <v>669043</v>
      </c>
      <c r="C254" s="77">
        <v>269124</v>
      </c>
      <c r="D254" s="77">
        <v>188299</v>
      </c>
      <c r="E254" s="245">
        <v>28.144528826996172</v>
      </c>
      <c r="F254" s="77">
        <v>24239.7</v>
      </c>
      <c r="G254" s="910"/>
      <c r="H254" s="910"/>
      <c r="I254" s="910"/>
      <c r="J254" s="910"/>
      <c r="K254" s="910"/>
      <c r="L254" s="910"/>
      <c r="M254" s="910"/>
      <c r="N254" s="910"/>
      <c r="O254" s="910"/>
      <c r="P254" s="910"/>
      <c r="Q254" s="910"/>
      <c r="R254" s="910"/>
      <c r="S254" s="911"/>
    </row>
    <row r="255" spans="1:19" s="79" customFormat="1" ht="12.75">
      <c r="A255" s="67" t="s">
        <v>192</v>
      </c>
      <c r="B255" s="77">
        <v>669043</v>
      </c>
      <c r="C255" s="77">
        <v>269124</v>
      </c>
      <c r="D255" s="77">
        <v>188299</v>
      </c>
      <c r="E255" s="245">
        <v>28.144528826996172</v>
      </c>
      <c r="F255" s="77">
        <v>24239.7</v>
      </c>
      <c r="G255" s="910"/>
      <c r="H255" s="910"/>
      <c r="I255" s="910"/>
      <c r="J255" s="910"/>
      <c r="K255" s="910"/>
      <c r="L255" s="910"/>
      <c r="M255" s="910"/>
      <c r="N255" s="910"/>
      <c r="O255" s="910"/>
      <c r="P255" s="910"/>
      <c r="Q255" s="910"/>
      <c r="R255" s="910"/>
      <c r="S255" s="911"/>
    </row>
    <row r="256" spans="1:19" s="910" customFormat="1" ht="12.75">
      <c r="A256" s="67" t="s">
        <v>167</v>
      </c>
      <c r="B256" s="77">
        <v>669043</v>
      </c>
      <c r="C256" s="77">
        <v>269124</v>
      </c>
      <c r="D256" s="77">
        <v>188299</v>
      </c>
      <c r="E256" s="245">
        <v>28.144528826996172</v>
      </c>
      <c r="F256" s="77">
        <v>24239.7</v>
      </c>
      <c r="S256" s="911"/>
    </row>
    <row r="257" spans="1:19" s="910" customFormat="1" ht="12.75">
      <c r="A257" s="929" t="s">
        <v>182</v>
      </c>
      <c r="B257" s="77">
        <v>669043</v>
      </c>
      <c r="C257" s="77">
        <v>269124</v>
      </c>
      <c r="D257" s="77">
        <v>188299</v>
      </c>
      <c r="E257" s="245">
        <v>28.144528826996172</v>
      </c>
      <c r="F257" s="77">
        <v>24239.7</v>
      </c>
      <c r="S257" s="911"/>
    </row>
    <row r="258" spans="1:19" s="910" customFormat="1" ht="12.75">
      <c r="A258" s="887" t="s">
        <v>180</v>
      </c>
      <c r="B258" s="77"/>
      <c r="C258" s="77"/>
      <c r="D258" s="77"/>
      <c r="E258" s="245"/>
      <c r="F258" s="77"/>
      <c r="S258" s="911"/>
    </row>
    <row r="259" spans="1:19" s="910" customFormat="1" ht="12.75">
      <c r="A259" s="916" t="s">
        <v>149</v>
      </c>
      <c r="B259" s="77">
        <v>141290</v>
      </c>
      <c r="C259" s="77">
        <v>30770</v>
      </c>
      <c r="D259" s="77">
        <v>30770</v>
      </c>
      <c r="E259" s="245">
        <v>21.77790360251964</v>
      </c>
      <c r="F259" s="77">
        <v>990</v>
      </c>
      <c r="S259" s="911"/>
    </row>
    <row r="260" spans="1:19" s="250" customFormat="1" ht="12.75">
      <c r="A260" s="67" t="s">
        <v>150</v>
      </c>
      <c r="B260" s="77">
        <v>141290</v>
      </c>
      <c r="C260" s="77">
        <v>30770</v>
      </c>
      <c r="D260" s="77">
        <v>30770</v>
      </c>
      <c r="E260" s="245">
        <v>21.77790360251964</v>
      </c>
      <c r="F260" s="77">
        <v>990</v>
      </c>
      <c r="S260" s="37"/>
    </row>
    <row r="261" spans="1:19" s="931" customFormat="1" ht="12.75">
      <c r="A261" s="67" t="s">
        <v>153</v>
      </c>
      <c r="B261" s="77">
        <v>141290</v>
      </c>
      <c r="C261" s="77">
        <v>30770</v>
      </c>
      <c r="D261" s="77">
        <v>0</v>
      </c>
      <c r="E261" s="245">
        <v>0</v>
      </c>
      <c r="F261" s="77">
        <v>0</v>
      </c>
      <c r="G261" s="250"/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S261" s="37"/>
    </row>
    <row r="262" spans="1:19" s="931" customFormat="1" ht="12.75">
      <c r="A262" s="917" t="s">
        <v>192</v>
      </c>
      <c r="B262" s="77">
        <v>141290</v>
      </c>
      <c r="C262" s="77">
        <v>30770</v>
      </c>
      <c r="D262" s="77">
        <v>0</v>
      </c>
      <c r="E262" s="245">
        <v>0</v>
      </c>
      <c r="F262" s="77">
        <v>0</v>
      </c>
      <c r="G262" s="250"/>
      <c r="H262" s="250"/>
      <c r="I262" s="250"/>
      <c r="J262" s="250"/>
      <c r="K262" s="250"/>
      <c r="L262" s="250"/>
      <c r="M262" s="250"/>
      <c r="N262" s="250"/>
      <c r="O262" s="250"/>
      <c r="P262" s="250"/>
      <c r="Q262" s="250"/>
      <c r="R262" s="250"/>
      <c r="S262" s="37"/>
    </row>
    <row r="263" spans="1:19" s="931" customFormat="1" ht="12.75">
      <c r="A263" s="929" t="s">
        <v>20</v>
      </c>
      <c r="B263" s="77">
        <v>141290</v>
      </c>
      <c r="C263" s="77">
        <v>30770</v>
      </c>
      <c r="D263" s="77">
        <v>0</v>
      </c>
      <c r="E263" s="245">
        <v>0</v>
      </c>
      <c r="F263" s="77">
        <v>0</v>
      </c>
      <c r="G263" s="250"/>
      <c r="H263" s="250"/>
      <c r="I263" s="250"/>
      <c r="J263" s="250"/>
      <c r="K263" s="250"/>
      <c r="L263" s="250"/>
      <c r="M263" s="250"/>
      <c r="N263" s="250"/>
      <c r="O263" s="250"/>
      <c r="P263" s="250"/>
      <c r="Q263" s="250"/>
      <c r="R263" s="250"/>
      <c r="S263" s="37"/>
    </row>
    <row r="264" spans="1:13" s="867" customFormat="1" ht="12.75">
      <c r="A264" s="90" t="s">
        <v>168</v>
      </c>
      <c r="B264" s="77"/>
      <c r="C264" s="77"/>
      <c r="D264" s="77"/>
      <c r="E264" s="245"/>
      <c r="F264" s="77"/>
      <c r="G264" s="736"/>
      <c r="H264" s="736"/>
      <c r="I264" s="736"/>
      <c r="J264" s="736"/>
      <c r="K264" s="736"/>
      <c r="L264" s="736"/>
      <c r="M264" s="736"/>
    </row>
    <row r="265" spans="1:13" s="867" customFormat="1" ht="12.75">
      <c r="A265" s="916" t="s">
        <v>149</v>
      </c>
      <c r="B265" s="77">
        <v>514417</v>
      </c>
      <c r="C265" s="77">
        <v>319364</v>
      </c>
      <c r="D265" s="77">
        <v>11900</v>
      </c>
      <c r="E265" s="245">
        <v>2.31329835522543</v>
      </c>
      <c r="F265" s="77">
        <v>5900</v>
      </c>
      <c r="G265" s="736"/>
      <c r="H265" s="736"/>
      <c r="I265" s="736"/>
      <c r="J265" s="736"/>
      <c r="K265" s="736"/>
      <c r="L265" s="736"/>
      <c r="M265" s="736"/>
    </row>
    <row r="266" spans="1:13" s="867" customFormat="1" ht="12.75">
      <c r="A266" s="210" t="s">
        <v>169</v>
      </c>
      <c r="B266" s="77">
        <v>76847</v>
      </c>
      <c r="C266" s="77">
        <v>11900</v>
      </c>
      <c r="D266" s="77">
        <v>11900</v>
      </c>
      <c r="E266" s="245">
        <v>15.485314976511772</v>
      </c>
      <c r="F266" s="77">
        <v>5900</v>
      </c>
      <c r="G266" s="736"/>
      <c r="H266" s="736"/>
      <c r="I266" s="736"/>
      <c r="J266" s="736"/>
      <c r="K266" s="736"/>
      <c r="L266" s="736"/>
      <c r="M266" s="736"/>
    </row>
    <row r="267" spans="1:13" s="867" customFormat="1" ht="12.75">
      <c r="A267" s="210" t="s">
        <v>812</v>
      </c>
      <c r="B267" s="77">
        <v>437570</v>
      </c>
      <c r="C267" s="77">
        <v>307464</v>
      </c>
      <c r="D267" s="77">
        <v>0</v>
      </c>
      <c r="E267" s="245">
        <v>0</v>
      </c>
      <c r="F267" s="77">
        <v>0</v>
      </c>
      <c r="G267" s="736"/>
      <c r="H267" s="736"/>
      <c r="I267" s="736"/>
      <c r="J267" s="736"/>
      <c r="K267" s="736"/>
      <c r="L267" s="736"/>
      <c r="M267" s="736"/>
    </row>
    <row r="268" spans="1:13" s="867" customFormat="1" ht="12.75">
      <c r="A268" s="916" t="s">
        <v>775</v>
      </c>
      <c r="B268" s="77">
        <v>514417</v>
      </c>
      <c r="C268" s="77">
        <v>319364</v>
      </c>
      <c r="D268" s="77">
        <v>0</v>
      </c>
      <c r="E268" s="245">
        <v>0</v>
      </c>
      <c r="F268" s="77">
        <v>0</v>
      </c>
      <c r="G268" s="736"/>
      <c r="H268" s="736"/>
      <c r="I268" s="736"/>
      <c r="J268" s="736"/>
      <c r="K268" s="736"/>
      <c r="L268" s="736"/>
      <c r="M268" s="736"/>
    </row>
    <row r="269" spans="1:13" s="867" customFormat="1" ht="12.75">
      <c r="A269" s="210" t="s">
        <v>170</v>
      </c>
      <c r="B269" s="77">
        <v>414295</v>
      </c>
      <c r="C269" s="77">
        <v>313364</v>
      </c>
      <c r="D269" s="77">
        <v>0</v>
      </c>
      <c r="E269" s="245">
        <v>0</v>
      </c>
      <c r="F269" s="77">
        <v>0</v>
      </c>
      <c r="G269" s="736"/>
      <c r="H269" s="736"/>
      <c r="I269" s="736"/>
      <c r="J269" s="736"/>
      <c r="K269" s="736"/>
      <c r="L269" s="736"/>
      <c r="M269" s="736"/>
    </row>
    <row r="270" spans="1:13" s="867" customFormat="1" ht="12.75">
      <c r="A270" s="918" t="s">
        <v>20</v>
      </c>
      <c r="B270" s="77">
        <v>414295</v>
      </c>
      <c r="C270" s="77">
        <v>313364</v>
      </c>
      <c r="D270" s="77">
        <v>0</v>
      </c>
      <c r="E270" s="245">
        <v>0</v>
      </c>
      <c r="F270" s="77">
        <v>0</v>
      </c>
      <c r="G270" s="736"/>
      <c r="H270" s="736"/>
      <c r="I270" s="736"/>
      <c r="J270" s="736"/>
      <c r="K270" s="736"/>
      <c r="L270" s="736"/>
      <c r="M270" s="736"/>
    </row>
    <row r="271" spans="1:13" s="867" customFormat="1" ht="12.75">
      <c r="A271" s="916" t="s">
        <v>759</v>
      </c>
      <c r="B271" s="77">
        <v>100122</v>
      </c>
      <c r="C271" s="77">
        <v>6000</v>
      </c>
      <c r="D271" s="77">
        <v>0</v>
      </c>
      <c r="E271" s="245">
        <v>0</v>
      </c>
      <c r="F271" s="77">
        <v>0</v>
      </c>
      <c r="G271" s="736"/>
      <c r="H271" s="736"/>
      <c r="I271" s="736"/>
      <c r="J271" s="736"/>
      <c r="K271" s="736"/>
      <c r="L271" s="736"/>
      <c r="M271" s="736"/>
    </row>
    <row r="272" spans="1:13" s="867" customFormat="1" ht="12.75">
      <c r="A272" s="210" t="s">
        <v>1660</v>
      </c>
      <c r="B272" s="77">
        <v>100122</v>
      </c>
      <c r="C272" s="77">
        <v>6000</v>
      </c>
      <c r="D272" s="77">
        <v>0</v>
      </c>
      <c r="E272" s="245">
        <v>0</v>
      </c>
      <c r="F272" s="77">
        <v>0</v>
      </c>
      <c r="G272" s="736"/>
      <c r="H272" s="736"/>
      <c r="I272" s="736"/>
      <c r="J272" s="736"/>
      <c r="K272" s="736"/>
      <c r="L272" s="736"/>
      <c r="M272" s="736"/>
    </row>
    <row r="273" spans="1:13" s="867" customFormat="1" ht="12.75">
      <c r="A273" s="90" t="s">
        <v>189</v>
      </c>
      <c r="B273" s="77"/>
      <c r="C273" s="77"/>
      <c r="D273" s="77"/>
      <c r="E273" s="245"/>
      <c r="F273" s="77"/>
      <c r="G273" s="736"/>
      <c r="H273" s="736"/>
      <c r="I273" s="736"/>
      <c r="J273" s="736"/>
      <c r="K273" s="736"/>
      <c r="L273" s="736"/>
      <c r="M273" s="736"/>
    </row>
    <row r="274" spans="1:13" s="867" customFormat="1" ht="12.75">
      <c r="A274" s="916" t="s">
        <v>149</v>
      </c>
      <c r="B274" s="77">
        <v>2133523</v>
      </c>
      <c r="C274" s="77">
        <v>765563</v>
      </c>
      <c r="D274" s="77">
        <v>762854</v>
      </c>
      <c r="E274" s="77">
        <v>35.53151290143111</v>
      </c>
      <c r="F274" s="77">
        <v>146364</v>
      </c>
      <c r="G274" s="736"/>
      <c r="H274" s="736"/>
      <c r="I274" s="736"/>
      <c r="J274" s="736"/>
      <c r="K274" s="736"/>
      <c r="L274" s="736"/>
      <c r="M274" s="736"/>
    </row>
    <row r="275" spans="1:13" s="867" customFormat="1" ht="12.75">
      <c r="A275" s="210" t="s">
        <v>191</v>
      </c>
      <c r="B275" s="77">
        <v>2133523</v>
      </c>
      <c r="C275" s="77">
        <v>758073</v>
      </c>
      <c r="D275" s="77">
        <v>758073</v>
      </c>
      <c r="E275" s="245">
        <v>35.53151290143111</v>
      </c>
      <c r="F275" s="77">
        <v>146364</v>
      </c>
      <c r="G275" s="736"/>
      <c r="H275" s="736"/>
      <c r="I275" s="736"/>
      <c r="J275" s="736"/>
      <c r="K275" s="736"/>
      <c r="L275" s="736"/>
      <c r="M275" s="736"/>
    </row>
    <row r="276" spans="1:13" s="867" customFormat="1" ht="12.75">
      <c r="A276" s="210" t="s">
        <v>198</v>
      </c>
      <c r="B276" s="77">
        <v>0</v>
      </c>
      <c r="C276" s="77">
        <v>7490</v>
      </c>
      <c r="D276" s="77">
        <v>4781</v>
      </c>
      <c r="E276" s="245">
        <v>0</v>
      </c>
      <c r="F276" s="77">
        <v>0</v>
      </c>
      <c r="G276" s="736"/>
      <c r="H276" s="736"/>
      <c r="I276" s="736"/>
      <c r="J276" s="736"/>
      <c r="K276" s="736"/>
      <c r="L276" s="736"/>
      <c r="M276" s="736"/>
    </row>
    <row r="277" spans="1:13" s="867" customFormat="1" ht="12.75">
      <c r="A277" s="916" t="s">
        <v>769</v>
      </c>
      <c r="B277" s="77">
        <v>2133523</v>
      </c>
      <c r="C277" s="77">
        <v>765563</v>
      </c>
      <c r="D277" s="77">
        <v>695314</v>
      </c>
      <c r="E277" s="245">
        <v>32.58994630008676</v>
      </c>
      <c r="F277" s="77">
        <v>128294</v>
      </c>
      <c r="G277" s="736"/>
      <c r="H277" s="736"/>
      <c r="I277" s="736"/>
      <c r="J277" s="736"/>
      <c r="K277" s="736"/>
      <c r="L277" s="736"/>
      <c r="M277" s="736"/>
    </row>
    <row r="278" spans="1:13" s="867" customFormat="1" ht="12.75">
      <c r="A278" s="917" t="s">
        <v>192</v>
      </c>
      <c r="B278" s="77">
        <v>2133523</v>
      </c>
      <c r="C278" s="77">
        <v>765563</v>
      </c>
      <c r="D278" s="77">
        <v>695314</v>
      </c>
      <c r="E278" s="245">
        <v>32.58994630008676</v>
      </c>
      <c r="F278" s="77">
        <v>128294</v>
      </c>
      <c r="G278" s="736"/>
      <c r="H278" s="736"/>
      <c r="I278" s="736"/>
      <c r="J278" s="736"/>
      <c r="K278" s="736"/>
      <c r="L278" s="736"/>
      <c r="M278" s="736"/>
    </row>
    <row r="279" spans="1:13" s="867" customFormat="1" ht="12.75">
      <c r="A279" s="918" t="s">
        <v>20</v>
      </c>
      <c r="B279" s="77">
        <v>1288578</v>
      </c>
      <c r="C279" s="77">
        <v>667073</v>
      </c>
      <c r="D279" s="77">
        <v>662891</v>
      </c>
      <c r="E279" s="245">
        <v>51.44360682861262</v>
      </c>
      <c r="F279" s="77">
        <v>126995.8</v>
      </c>
      <c r="G279" s="736"/>
      <c r="H279" s="736"/>
      <c r="I279" s="736"/>
      <c r="J279" s="736"/>
      <c r="K279" s="736"/>
      <c r="L279" s="736"/>
      <c r="M279" s="736"/>
    </row>
    <row r="280" spans="1:13" s="867" customFormat="1" ht="12.75">
      <c r="A280" s="918" t="s">
        <v>123</v>
      </c>
      <c r="B280" s="77">
        <v>844945</v>
      </c>
      <c r="C280" s="77">
        <v>98490</v>
      </c>
      <c r="D280" s="77">
        <v>32423</v>
      </c>
      <c r="E280" s="245">
        <v>3.8372911846333193</v>
      </c>
      <c r="F280" s="77">
        <v>1298</v>
      </c>
      <c r="G280" s="736"/>
      <c r="H280" s="736"/>
      <c r="I280" s="736"/>
      <c r="J280" s="736"/>
      <c r="K280" s="736"/>
      <c r="L280" s="736"/>
      <c r="M280" s="736"/>
    </row>
    <row r="281" spans="1:13" s="867" customFormat="1" ht="12.75">
      <c r="A281" s="919" t="s">
        <v>182</v>
      </c>
      <c r="B281" s="77">
        <v>733000</v>
      </c>
      <c r="C281" s="77">
        <v>0</v>
      </c>
      <c r="D281" s="77">
        <v>0</v>
      </c>
      <c r="E281" s="245">
        <v>0</v>
      </c>
      <c r="F281" s="77">
        <v>0</v>
      </c>
      <c r="G281" s="736"/>
      <c r="H281" s="736"/>
      <c r="I281" s="736"/>
      <c r="J281" s="736"/>
      <c r="K281" s="736"/>
      <c r="L281" s="736"/>
      <c r="M281" s="736"/>
    </row>
    <row r="282" spans="1:13" s="867" customFormat="1" ht="12.75">
      <c r="A282" s="919" t="s">
        <v>186</v>
      </c>
      <c r="B282" s="77">
        <v>111945</v>
      </c>
      <c r="C282" s="77">
        <v>98490</v>
      </c>
      <c r="D282" s="77">
        <v>32423</v>
      </c>
      <c r="E282" s="245">
        <v>28.963330206797984</v>
      </c>
      <c r="F282" s="77">
        <v>1298</v>
      </c>
      <c r="G282" s="736"/>
      <c r="H282" s="736"/>
      <c r="I282" s="736"/>
      <c r="J282" s="736"/>
      <c r="K282" s="736"/>
      <c r="L282" s="736"/>
      <c r="M282" s="736"/>
    </row>
    <row r="283" spans="1:13" s="921" customFormat="1" ht="12.75">
      <c r="A283" s="925" t="s">
        <v>203</v>
      </c>
      <c r="B283" s="22"/>
      <c r="C283" s="22"/>
      <c r="D283" s="22"/>
      <c r="E283" s="245"/>
      <c r="F283" s="77"/>
      <c r="G283" s="920"/>
      <c r="H283" s="920"/>
      <c r="I283" s="920"/>
      <c r="J283" s="920"/>
      <c r="K283" s="920"/>
      <c r="L283" s="920"/>
      <c r="M283" s="920"/>
    </row>
    <row r="284" spans="1:13" s="921" customFormat="1" ht="12.75">
      <c r="A284" s="68" t="s">
        <v>166</v>
      </c>
      <c r="B284" s="77"/>
      <c r="C284" s="77"/>
      <c r="D284" s="77"/>
      <c r="E284" s="245"/>
      <c r="F284" s="77"/>
      <c r="G284" s="920"/>
      <c r="H284" s="920"/>
      <c r="I284" s="920"/>
      <c r="J284" s="920"/>
      <c r="K284" s="920"/>
      <c r="L284" s="920"/>
      <c r="M284" s="920"/>
    </row>
    <row r="285" spans="1:13" s="926" customFormat="1" ht="12.75">
      <c r="A285" s="916" t="s">
        <v>149</v>
      </c>
      <c r="B285" s="77">
        <v>22211603</v>
      </c>
      <c r="C285" s="77">
        <v>8426363</v>
      </c>
      <c r="D285" s="77">
        <v>2419301</v>
      </c>
      <c r="E285" s="245">
        <v>10.89205943398142</v>
      </c>
      <c r="F285" s="77">
        <v>609377</v>
      </c>
      <c r="G285" s="920"/>
      <c r="H285" s="920"/>
      <c r="I285" s="920"/>
      <c r="J285" s="920"/>
      <c r="K285" s="920"/>
      <c r="L285" s="920"/>
      <c r="M285" s="920"/>
    </row>
    <row r="286" spans="1:13" s="926" customFormat="1" ht="12.75">
      <c r="A286" s="67" t="s">
        <v>150</v>
      </c>
      <c r="B286" s="77">
        <v>5027056</v>
      </c>
      <c r="C286" s="77">
        <v>1417396</v>
      </c>
      <c r="D286" s="77">
        <v>1417396</v>
      </c>
      <c r="E286" s="245">
        <v>28.195349325728618</v>
      </c>
      <c r="F286" s="77">
        <v>558799</v>
      </c>
      <c r="G286" s="920"/>
      <c r="H286" s="920"/>
      <c r="I286" s="920"/>
      <c r="J286" s="920"/>
      <c r="K286" s="920"/>
      <c r="L286" s="920"/>
      <c r="M286" s="920"/>
    </row>
    <row r="287" spans="1:13" s="926" customFormat="1" ht="12.75">
      <c r="A287" s="67" t="s">
        <v>152</v>
      </c>
      <c r="B287" s="77">
        <v>17184547</v>
      </c>
      <c r="C287" s="77">
        <v>7008967</v>
      </c>
      <c r="D287" s="77">
        <v>1001905</v>
      </c>
      <c r="E287" s="245">
        <v>5.830267158046121</v>
      </c>
      <c r="F287" s="77">
        <v>50578</v>
      </c>
      <c r="G287" s="920"/>
      <c r="H287" s="920"/>
      <c r="I287" s="920"/>
      <c r="J287" s="920"/>
      <c r="K287" s="920"/>
      <c r="L287" s="920"/>
      <c r="M287" s="920"/>
    </row>
    <row r="288" spans="1:13" s="926" customFormat="1" ht="12.75">
      <c r="A288" s="67" t="s">
        <v>153</v>
      </c>
      <c r="B288" s="77">
        <v>22381603</v>
      </c>
      <c r="C288" s="77">
        <v>8596363</v>
      </c>
      <c r="D288" s="77">
        <v>1090363</v>
      </c>
      <c r="E288" s="245">
        <v>4.871693059697288</v>
      </c>
      <c r="F288" s="77">
        <v>82580</v>
      </c>
      <c r="G288" s="920"/>
      <c r="H288" s="920"/>
      <c r="I288" s="920"/>
      <c r="J288" s="920"/>
      <c r="K288" s="920"/>
      <c r="L288" s="920"/>
      <c r="M288" s="920"/>
    </row>
    <row r="289" spans="1:13" s="928" customFormat="1" ht="12.75">
      <c r="A289" s="917" t="s">
        <v>192</v>
      </c>
      <c r="B289" s="77">
        <v>18082783</v>
      </c>
      <c r="C289" s="77">
        <v>7235791</v>
      </c>
      <c r="D289" s="189">
        <v>1073624</v>
      </c>
      <c r="E289" s="245">
        <v>5.937271934303475</v>
      </c>
      <c r="F289" s="77">
        <v>81173</v>
      </c>
      <c r="G289" s="920"/>
      <c r="H289" s="920"/>
      <c r="I289" s="920"/>
      <c r="J289" s="920"/>
      <c r="K289" s="920"/>
      <c r="L289" s="920"/>
      <c r="M289" s="920"/>
    </row>
    <row r="290" spans="1:13" s="928" customFormat="1" ht="12.75">
      <c r="A290" s="67" t="s">
        <v>155</v>
      </c>
      <c r="B290" s="77">
        <v>5471122</v>
      </c>
      <c r="C290" s="77">
        <v>3363140</v>
      </c>
      <c r="D290" s="77">
        <v>590219</v>
      </c>
      <c r="E290" s="245">
        <v>10.787896888426177</v>
      </c>
      <c r="F290" s="77">
        <v>46520</v>
      </c>
      <c r="G290" s="920"/>
      <c r="H290" s="920"/>
      <c r="I290" s="920"/>
      <c r="J290" s="920"/>
      <c r="K290" s="920"/>
      <c r="L290" s="920"/>
      <c r="M290" s="920"/>
    </row>
    <row r="291" spans="1:13" s="921" customFormat="1" ht="12.75">
      <c r="A291" s="64" t="s">
        <v>167</v>
      </c>
      <c r="B291" s="77">
        <v>12611661</v>
      </c>
      <c r="C291" s="189">
        <v>3872651</v>
      </c>
      <c r="D291" s="77">
        <v>483405</v>
      </c>
      <c r="E291" s="245">
        <v>3.833000268560977</v>
      </c>
      <c r="F291" s="77">
        <v>34653</v>
      </c>
      <c r="G291" s="920"/>
      <c r="H291" s="920"/>
      <c r="I291" s="920"/>
      <c r="J291" s="920"/>
      <c r="K291" s="920"/>
      <c r="L291" s="920"/>
      <c r="M291" s="920"/>
    </row>
    <row r="292" spans="1:13" s="921" customFormat="1" ht="12.75">
      <c r="A292" s="64" t="s">
        <v>157</v>
      </c>
      <c r="B292" s="77">
        <v>3630000</v>
      </c>
      <c r="C292" s="77">
        <v>1230000</v>
      </c>
      <c r="D292" s="77">
        <v>214270</v>
      </c>
      <c r="E292" s="245">
        <v>5.902754820936639</v>
      </c>
      <c r="F292" s="77">
        <v>3464</v>
      </c>
      <c r="G292" s="920"/>
      <c r="H292" s="920"/>
      <c r="I292" s="920"/>
      <c r="J292" s="920"/>
      <c r="K292" s="920"/>
      <c r="L292" s="920"/>
      <c r="M292" s="920"/>
    </row>
    <row r="293" spans="1:13" s="921" customFormat="1" ht="12.75">
      <c r="A293" s="64" t="s">
        <v>204</v>
      </c>
      <c r="B293" s="77">
        <v>8981661</v>
      </c>
      <c r="C293" s="77">
        <v>2642651</v>
      </c>
      <c r="D293" s="77">
        <v>269135</v>
      </c>
      <c r="E293" s="245">
        <v>2.996494746350369</v>
      </c>
      <c r="F293" s="77">
        <v>31188</v>
      </c>
      <c r="G293" s="920"/>
      <c r="H293" s="920"/>
      <c r="I293" s="920"/>
      <c r="J293" s="920"/>
      <c r="K293" s="920"/>
      <c r="L293" s="920"/>
      <c r="M293" s="920"/>
    </row>
    <row r="294" spans="1:13" s="921" customFormat="1" ht="12.75">
      <c r="A294" s="64" t="s">
        <v>160</v>
      </c>
      <c r="B294" s="77">
        <v>4298820</v>
      </c>
      <c r="C294" s="77">
        <v>1360572</v>
      </c>
      <c r="D294" s="77">
        <v>16739</v>
      </c>
      <c r="E294" s="245">
        <v>0.38938592450951653</v>
      </c>
      <c r="F294" s="77">
        <v>1407</v>
      </c>
      <c r="G294" s="920"/>
      <c r="H294" s="920"/>
      <c r="I294" s="920"/>
      <c r="J294" s="920"/>
      <c r="K294" s="920"/>
      <c r="L294" s="920"/>
      <c r="M294" s="920"/>
    </row>
    <row r="295" spans="1:13" s="921" customFormat="1" ht="12.75">
      <c r="A295" s="64" t="s">
        <v>161</v>
      </c>
      <c r="B295" s="77">
        <v>2280772</v>
      </c>
      <c r="C295" s="77">
        <v>532313</v>
      </c>
      <c r="D295" s="77">
        <v>815</v>
      </c>
      <c r="E295" s="245">
        <v>0.03573351479235978</v>
      </c>
      <c r="F295" s="77">
        <v>75</v>
      </c>
      <c r="G295" s="920"/>
      <c r="H295" s="920"/>
      <c r="I295" s="920"/>
      <c r="J295" s="920"/>
      <c r="K295" s="920"/>
      <c r="L295" s="920"/>
      <c r="M295" s="920"/>
    </row>
    <row r="296" spans="1:13" s="921" customFormat="1" ht="12.75">
      <c r="A296" s="64" t="s">
        <v>162</v>
      </c>
      <c r="B296" s="77">
        <v>2018048</v>
      </c>
      <c r="C296" s="77">
        <v>828259</v>
      </c>
      <c r="D296" s="77">
        <v>15924</v>
      </c>
      <c r="E296" s="245">
        <v>0.789079347963973</v>
      </c>
      <c r="F296" s="77">
        <v>1332</v>
      </c>
      <c r="G296" s="920"/>
      <c r="H296" s="920"/>
      <c r="I296" s="920"/>
      <c r="J296" s="920"/>
      <c r="K296" s="920"/>
      <c r="L296" s="920"/>
      <c r="M296" s="920"/>
    </row>
    <row r="297" spans="1:13" s="921" customFormat="1" ht="12.75">
      <c r="A297" s="67" t="s">
        <v>163</v>
      </c>
      <c r="B297" s="77">
        <v>-170000</v>
      </c>
      <c r="C297" s="77">
        <v>-170000</v>
      </c>
      <c r="D297" s="77">
        <v>1328938</v>
      </c>
      <c r="E297" s="244" t="s">
        <v>399</v>
      </c>
      <c r="F297" s="77">
        <v>526797</v>
      </c>
      <c r="G297" s="920"/>
      <c r="H297" s="920"/>
      <c r="I297" s="920"/>
      <c r="J297" s="920"/>
      <c r="K297" s="920"/>
      <c r="L297" s="920"/>
      <c r="M297" s="920"/>
    </row>
    <row r="298" spans="1:13" s="921" customFormat="1" ht="24.75" customHeight="1">
      <c r="A298" s="258" t="s">
        <v>165</v>
      </c>
      <c r="B298" s="77">
        <v>170000</v>
      </c>
      <c r="C298" s="77">
        <v>170000</v>
      </c>
      <c r="D298" s="77" t="s">
        <v>399</v>
      </c>
      <c r="E298" s="244" t="s">
        <v>399</v>
      </c>
      <c r="F298" s="77" t="s">
        <v>399</v>
      </c>
      <c r="G298" s="920"/>
      <c r="H298" s="920"/>
      <c r="I298" s="920"/>
      <c r="J298" s="920"/>
      <c r="K298" s="920"/>
      <c r="L298" s="920"/>
      <c r="M298" s="920"/>
    </row>
    <row r="299" spans="1:19" s="932" customFormat="1" ht="12.75">
      <c r="A299" s="887" t="s">
        <v>178</v>
      </c>
      <c r="B299" s="77"/>
      <c r="C299" s="77"/>
      <c r="D299" s="77"/>
      <c r="E299" s="189"/>
      <c r="F299" s="77"/>
      <c r="G299" s="910"/>
      <c r="H299" s="910"/>
      <c r="I299" s="910"/>
      <c r="J299" s="910"/>
      <c r="K299" s="910"/>
      <c r="L299" s="910"/>
      <c r="M299" s="910"/>
      <c r="N299" s="910"/>
      <c r="O299" s="910"/>
      <c r="P299" s="910"/>
      <c r="Q299" s="910"/>
      <c r="R299" s="910"/>
      <c r="S299" s="911"/>
    </row>
    <row r="300" spans="1:19" s="910" customFormat="1" ht="12.75">
      <c r="A300" s="916" t="s">
        <v>149</v>
      </c>
      <c r="B300" s="77">
        <v>54946956</v>
      </c>
      <c r="C300" s="77">
        <v>21086122</v>
      </c>
      <c r="D300" s="77">
        <v>21086122</v>
      </c>
      <c r="E300" s="245">
        <v>38.37541428136619</v>
      </c>
      <c r="F300" s="77">
        <v>5228122</v>
      </c>
      <c r="S300" s="911"/>
    </row>
    <row r="301" spans="1:19" s="910" customFormat="1" ht="12.75">
      <c r="A301" s="67" t="s">
        <v>150</v>
      </c>
      <c r="B301" s="77">
        <v>54946956</v>
      </c>
      <c r="C301" s="77">
        <v>21086122</v>
      </c>
      <c r="D301" s="77">
        <v>21086122</v>
      </c>
      <c r="E301" s="245">
        <v>38.37541428136619</v>
      </c>
      <c r="F301" s="77">
        <v>5228122</v>
      </c>
      <c r="S301" s="911"/>
    </row>
    <row r="302" spans="1:19" s="910" customFormat="1" ht="12.75">
      <c r="A302" s="67" t="s">
        <v>153</v>
      </c>
      <c r="B302" s="189">
        <v>54946956</v>
      </c>
      <c r="C302" s="189">
        <v>21086122</v>
      </c>
      <c r="D302" s="189">
        <v>93955.4</v>
      </c>
      <c r="E302" s="245">
        <v>0.17099291178204665</v>
      </c>
      <c r="F302" s="77">
        <v>38597.5</v>
      </c>
      <c r="S302" s="911"/>
    </row>
    <row r="303" spans="1:19" s="930" customFormat="1" ht="12.75">
      <c r="A303" s="67" t="s">
        <v>192</v>
      </c>
      <c r="B303" s="77">
        <v>25494128</v>
      </c>
      <c r="C303" s="77">
        <v>6608866</v>
      </c>
      <c r="D303" s="77">
        <v>93955.4</v>
      </c>
      <c r="E303" s="245">
        <v>0.3685374137919132</v>
      </c>
      <c r="F303" s="77">
        <v>38597.3</v>
      </c>
      <c r="G303" s="910"/>
      <c r="H303" s="910"/>
      <c r="I303" s="910"/>
      <c r="J303" s="910"/>
      <c r="K303" s="910"/>
      <c r="L303" s="910"/>
      <c r="M303" s="910"/>
      <c r="N303" s="910"/>
      <c r="O303" s="910"/>
      <c r="P303" s="910"/>
      <c r="Q303" s="910"/>
      <c r="R303" s="910"/>
      <c r="S303" s="911"/>
    </row>
    <row r="304" spans="1:19" s="930" customFormat="1" ht="12.75">
      <c r="A304" s="933" t="s">
        <v>771</v>
      </c>
      <c r="B304" s="77">
        <v>6382141</v>
      </c>
      <c r="C304" s="77">
        <v>3041249</v>
      </c>
      <c r="D304" s="77">
        <v>93955.4</v>
      </c>
      <c r="E304" s="245">
        <v>1.4721611446691634</v>
      </c>
      <c r="F304" s="77">
        <v>38597.5</v>
      </c>
      <c r="G304" s="910"/>
      <c r="H304" s="910"/>
      <c r="I304" s="910"/>
      <c r="J304" s="910"/>
      <c r="K304" s="910"/>
      <c r="L304" s="910"/>
      <c r="M304" s="910"/>
      <c r="N304" s="910"/>
      <c r="O304" s="910"/>
      <c r="P304" s="910"/>
      <c r="Q304" s="910"/>
      <c r="R304" s="910"/>
      <c r="S304" s="911"/>
    </row>
    <row r="305" spans="1:19" s="930" customFormat="1" ht="12.75">
      <c r="A305" s="67" t="s">
        <v>167</v>
      </c>
      <c r="B305" s="77">
        <v>19111987</v>
      </c>
      <c r="C305" s="77">
        <v>3567617</v>
      </c>
      <c r="D305" s="77">
        <v>0</v>
      </c>
      <c r="E305" s="245">
        <v>0</v>
      </c>
      <c r="F305" s="77">
        <v>0</v>
      </c>
      <c r="G305" s="910"/>
      <c r="H305" s="910"/>
      <c r="I305" s="910"/>
      <c r="J305" s="910"/>
      <c r="K305" s="910"/>
      <c r="L305" s="910"/>
      <c r="M305" s="910"/>
      <c r="N305" s="910"/>
      <c r="O305" s="910"/>
      <c r="P305" s="910"/>
      <c r="Q305" s="910"/>
      <c r="R305" s="910"/>
      <c r="S305" s="911"/>
    </row>
    <row r="306" spans="1:19" s="930" customFormat="1" ht="12.75">
      <c r="A306" s="929" t="s">
        <v>864</v>
      </c>
      <c r="B306" s="77">
        <v>18878734</v>
      </c>
      <c r="C306" s="77">
        <v>3567617</v>
      </c>
      <c r="D306" s="77">
        <v>0</v>
      </c>
      <c r="E306" s="245">
        <v>0</v>
      </c>
      <c r="F306" s="77">
        <v>0</v>
      </c>
      <c r="G306" s="910"/>
      <c r="H306" s="910"/>
      <c r="I306" s="910"/>
      <c r="J306" s="910"/>
      <c r="K306" s="910"/>
      <c r="L306" s="910"/>
      <c r="M306" s="910"/>
      <c r="N306" s="910"/>
      <c r="O306" s="910"/>
      <c r="P306" s="910"/>
      <c r="Q306" s="910"/>
      <c r="R306" s="910"/>
      <c r="S306" s="911"/>
    </row>
    <row r="307" spans="1:19" s="930" customFormat="1" ht="12.75">
      <c r="A307" s="917" t="s">
        <v>759</v>
      </c>
      <c r="B307" s="77">
        <v>29452828</v>
      </c>
      <c r="C307" s="77">
        <v>14477256</v>
      </c>
      <c r="D307" s="77">
        <v>0</v>
      </c>
      <c r="E307" s="245">
        <v>0</v>
      </c>
      <c r="F307" s="77">
        <v>0</v>
      </c>
      <c r="G307" s="910"/>
      <c r="H307" s="910"/>
      <c r="I307" s="910"/>
      <c r="J307" s="910"/>
      <c r="K307" s="910"/>
      <c r="L307" s="910"/>
      <c r="M307" s="910"/>
      <c r="N307" s="910"/>
      <c r="O307" s="910"/>
      <c r="P307" s="910"/>
      <c r="Q307" s="910"/>
      <c r="R307" s="910"/>
      <c r="S307" s="911"/>
    </row>
    <row r="308" spans="1:19" s="930" customFormat="1" ht="12.75">
      <c r="A308" s="927" t="s">
        <v>1660</v>
      </c>
      <c r="B308" s="77">
        <v>7047366</v>
      </c>
      <c r="C308" s="77">
        <v>2877256</v>
      </c>
      <c r="D308" s="77">
        <v>0</v>
      </c>
      <c r="E308" s="245">
        <v>0</v>
      </c>
      <c r="F308" s="77">
        <v>0</v>
      </c>
      <c r="G308" s="910"/>
      <c r="H308" s="910"/>
      <c r="I308" s="910"/>
      <c r="J308" s="910"/>
      <c r="K308" s="910"/>
      <c r="L308" s="910"/>
      <c r="M308" s="910"/>
      <c r="N308" s="910"/>
      <c r="O308" s="910"/>
      <c r="P308" s="910"/>
      <c r="Q308" s="910"/>
      <c r="R308" s="910"/>
      <c r="S308" s="911"/>
    </row>
    <row r="309" spans="1:19" s="930" customFormat="1" ht="12.75">
      <c r="A309" s="934" t="s">
        <v>1664</v>
      </c>
      <c r="B309" s="77">
        <v>22405462</v>
      </c>
      <c r="C309" s="77">
        <v>11600000</v>
      </c>
      <c r="D309" s="77">
        <v>0</v>
      </c>
      <c r="E309" s="245">
        <v>0</v>
      </c>
      <c r="F309" s="77">
        <v>0</v>
      </c>
      <c r="G309" s="910"/>
      <c r="H309" s="910"/>
      <c r="I309" s="910"/>
      <c r="J309" s="910"/>
      <c r="K309" s="910"/>
      <c r="L309" s="910"/>
      <c r="M309" s="910"/>
      <c r="N309" s="910"/>
      <c r="O309" s="910"/>
      <c r="P309" s="910"/>
      <c r="Q309" s="910"/>
      <c r="R309" s="910"/>
      <c r="S309" s="911"/>
    </row>
    <row r="310" spans="1:19" s="910" customFormat="1" ht="25.5">
      <c r="A310" s="424" t="s">
        <v>188</v>
      </c>
      <c r="B310" s="77"/>
      <c r="C310" s="77"/>
      <c r="D310" s="77"/>
      <c r="E310" s="245"/>
      <c r="F310" s="77"/>
      <c r="S310" s="911"/>
    </row>
    <row r="311" spans="1:19" s="910" customFormat="1" ht="12.75">
      <c r="A311" s="917" t="s">
        <v>149</v>
      </c>
      <c r="B311" s="77">
        <v>520554</v>
      </c>
      <c r="C311" s="77">
        <v>0</v>
      </c>
      <c r="D311" s="77">
        <v>0</v>
      </c>
      <c r="E311" s="245">
        <v>0</v>
      </c>
      <c r="F311" s="77">
        <v>0</v>
      </c>
      <c r="S311" s="911"/>
    </row>
    <row r="312" spans="1:19" s="910" customFormat="1" ht="12.75">
      <c r="A312" s="927" t="s">
        <v>812</v>
      </c>
      <c r="B312" s="77">
        <v>520554</v>
      </c>
      <c r="C312" s="77">
        <v>0</v>
      </c>
      <c r="D312" s="77">
        <v>0</v>
      </c>
      <c r="E312" s="245">
        <v>0</v>
      </c>
      <c r="F312" s="77">
        <v>0</v>
      </c>
      <c r="S312" s="911"/>
    </row>
    <row r="313" spans="1:19" s="910" customFormat="1" ht="12.75">
      <c r="A313" s="917" t="s">
        <v>769</v>
      </c>
      <c r="B313" s="77">
        <v>520554</v>
      </c>
      <c r="C313" s="77">
        <v>0</v>
      </c>
      <c r="D313" s="77">
        <v>0</v>
      </c>
      <c r="E313" s="245">
        <v>0</v>
      </c>
      <c r="F313" s="77">
        <v>0</v>
      </c>
      <c r="S313" s="911"/>
    </row>
    <row r="314" spans="1:19" s="910" customFormat="1" ht="12.75">
      <c r="A314" s="927" t="s">
        <v>170</v>
      </c>
      <c r="B314" s="77">
        <v>520554</v>
      </c>
      <c r="C314" s="77">
        <v>0</v>
      </c>
      <c r="D314" s="77">
        <v>0</v>
      </c>
      <c r="E314" s="245">
        <v>0</v>
      </c>
      <c r="F314" s="77">
        <v>0</v>
      </c>
      <c r="S314" s="911"/>
    </row>
    <row r="315" spans="1:19" s="910" customFormat="1" ht="12.75">
      <c r="A315" s="929" t="s">
        <v>123</v>
      </c>
      <c r="B315" s="77">
        <v>520554</v>
      </c>
      <c r="C315" s="77">
        <v>0</v>
      </c>
      <c r="D315" s="77">
        <v>0</v>
      </c>
      <c r="E315" s="245">
        <v>0</v>
      </c>
      <c r="F315" s="77">
        <v>0</v>
      </c>
      <c r="S315" s="911"/>
    </row>
    <row r="316" spans="1:13" s="867" customFormat="1" ht="12.75">
      <c r="A316" s="90" t="s">
        <v>168</v>
      </c>
      <c r="B316" s="77"/>
      <c r="C316" s="77"/>
      <c r="D316" s="77"/>
      <c r="E316" s="245"/>
      <c r="F316" s="77"/>
      <c r="G316" s="736"/>
      <c r="H316" s="736"/>
      <c r="I316" s="736"/>
      <c r="J316" s="736"/>
      <c r="K316" s="736"/>
      <c r="L316" s="736"/>
      <c r="M316" s="736"/>
    </row>
    <row r="317" spans="1:13" s="867" customFormat="1" ht="12.75">
      <c r="A317" s="916" t="s">
        <v>149</v>
      </c>
      <c r="B317" s="77">
        <v>159000</v>
      </c>
      <c r="C317" s="77">
        <v>84000</v>
      </c>
      <c r="D317" s="77">
        <v>0</v>
      </c>
      <c r="E317" s="245">
        <v>0</v>
      </c>
      <c r="F317" s="77">
        <v>0</v>
      </c>
      <c r="G317" s="736"/>
      <c r="H317" s="736"/>
      <c r="I317" s="736"/>
      <c r="J317" s="736"/>
      <c r="K317" s="736"/>
      <c r="L317" s="736"/>
      <c r="M317" s="736"/>
    </row>
    <row r="318" spans="1:13" s="867" customFormat="1" ht="12.75">
      <c r="A318" s="210" t="s">
        <v>812</v>
      </c>
      <c r="B318" s="77">
        <v>159000</v>
      </c>
      <c r="C318" s="77">
        <v>84000</v>
      </c>
      <c r="D318" s="77">
        <v>0</v>
      </c>
      <c r="E318" s="245">
        <v>0</v>
      </c>
      <c r="F318" s="77">
        <v>0</v>
      </c>
      <c r="G318" s="736"/>
      <c r="H318" s="736"/>
      <c r="I318" s="736"/>
      <c r="J318" s="736"/>
      <c r="K318" s="736"/>
      <c r="L318" s="736"/>
      <c r="M318" s="736"/>
    </row>
    <row r="319" spans="1:13" s="867" customFormat="1" ht="12.75">
      <c r="A319" s="64" t="s">
        <v>775</v>
      </c>
      <c r="B319" s="77">
        <v>159000</v>
      </c>
      <c r="C319" s="77">
        <v>84000</v>
      </c>
      <c r="D319" s="77">
        <v>0</v>
      </c>
      <c r="E319" s="245">
        <v>0</v>
      </c>
      <c r="F319" s="77">
        <v>0</v>
      </c>
      <c r="G319" s="736"/>
      <c r="H319" s="736"/>
      <c r="I319" s="736"/>
      <c r="J319" s="736"/>
      <c r="K319" s="736"/>
      <c r="L319" s="736"/>
      <c r="M319" s="736"/>
    </row>
    <row r="320" spans="1:13" s="867" customFormat="1" ht="12.75">
      <c r="A320" s="916" t="s">
        <v>170</v>
      </c>
      <c r="B320" s="77">
        <v>25000</v>
      </c>
      <c r="C320" s="77">
        <v>25000</v>
      </c>
      <c r="D320" s="77">
        <v>0</v>
      </c>
      <c r="E320" s="245">
        <v>0</v>
      </c>
      <c r="F320" s="77">
        <v>0</v>
      </c>
      <c r="G320" s="736"/>
      <c r="H320" s="736"/>
      <c r="I320" s="736"/>
      <c r="J320" s="736"/>
      <c r="K320" s="736"/>
      <c r="L320" s="736"/>
      <c r="M320" s="736"/>
    </row>
    <row r="321" spans="1:13" s="867" customFormat="1" ht="12.75">
      <c r="A321" s="210" t="s">
        <v>20</v>
      </c>
      <c r="B321" s="77">
        <v>25000</v>
      </c>
      <c r="C321" s="77">
        <v>25000</v>
      </c>
      <c r="D321" s="77">
        <v>0</v>
      </c>
      <c r="E321" s="245">
        <v>0</v>
      </c>
      <c r="F321" s="77">
        <v>0</v>
      </c>
      <c r="G321" s="736"/>
      <c r="H321" s="736"/>
      <c r="I321" s="736"/>
      <c r="J321" s="736"/>
      <c r="K321" s="736"/>
      <c r="L321" s="736"/>
      <c r="M321" s="736"/>
    </row>
    <row r="322" spans="1:13" s="867" customFormat="1" ht="12.75">
      <c r="A322" s="64" t="s">
        <v>759</v>
      </c>
      <c r="B322" s="77">
        <v>134000</v>
      </c>
      <c r="C322" s="77">
        <v>59000</v>
      </c>
      <c r="D322" s="77">
        <v>0</v>
      </c>
      <c r="E322" s="245">
        <v>0</v>
      </c>
      <c r="F322" s="77">
        <v>0</v>
      </c>
      <c r="G322" s="736"/>
      <c r="H322" s="736"/>
      <c r="I322" s="736"/>
      <c r="J322" s="736"/>
      <c r="K322" s="736"/>
      <c r="L322" s="736"/>
      <c r="M322" s="736"/>
    </row>
    <row r="323" spans="1:13" s="867" customFormat="1" ht="12.75">
      <c r="A323" s="210" t="s">
        <v>1660</v>
      </c>
      <c r="B323" s="77">
        <v>134000</v>
      </c>
      <c r="C323" s="77">
        <v>59000</v>
      </c>
      <c r="D323" s="77">
        <v>0</v>
      </c>
      <c r="E323" s="245">
        <v>0</v>
      </c>
      <c r="F323" s="77">
        <v>0</v>
      </c>
      <c r="G323" s="736"/>
      <c r="H323" s="736"/>
      <c r="I323" s="736"/>
      <c r="J323" s="736"/>
      <c r="K323" s="736"/>
      <c r="L323" s="736"/>
      <c r="M323" s="736"/>
    </row>
    <row r="324" spans="1:13" s="867" customFormat="1" ht="12.75">
      <c r="A324" s="90" t="s">
        <v>189</v>
      </c>
      <c r="B324" s="77"/>
      <c r="C324" s="77"/>
      <c r="D324" s="77"/>
      <c r="E324" s="245"/>
      <c r="F324" s="77"/>
      <c r="G324" s="736"/>
      <c r="H324" s="736"/>
      <c r="I324" s="736"/>
      <c r="J324" s="736"/>
      <c r="K324" s="736"/>
      <c r="L324" s="736"/>
      <c r="M324" s="736"/>
    </row>
    <row r="325" spans="1:13" s="867" customFormat="1" ht="12.75">
      <c r="A325" s="916" t="s">
        <v>149</v>
      </c>
      <c r="B325" s="77">
        <v>128878900</v>
      </c>
      <c r="C325" s="77">
        <v>0</v>
      </c>
      <c r="D325" s="77">
        <v>0</v>
      </c>
      <c r="E325" s="245">
        <v>0</v>
      </c>
      <c r="F325" s="77">
        <v>0</v>
      </c>
      <c r="G325" s="736"/>
      <c r="H325" s="736"/>
      <c r="I325" s="736"/>
      <c r="J325" s="736"/>
      <c r="K325" s="736"/>
      <c r="L325" s="736"/>
      <c r="M325" s="736"/>
    </row>
    <row r="326" spans="1:13" s="867" customFormat="1" ht="12.75">
      <c r="A326" s="210" t="s">
        <v>191</v>
      </c>
      <c r="B326" s="77">
        <v>128878900</v>
      </c>
      <c r="C326" s="77">
        <v>0</v>
      </c>
      <c r="D326" s="77">
        <v>0</v>
      </c>
      <c r="E326" s="245">
        <v>0</v>
      </c>
      <c r="F326" s="77">
        <v>0</v>
      </c>
      <c r="G326" s="736"/>
      <c r="H326" s="736"/>
      <c r="I326" s="736"/>
      <c r="J326" s="736"/>
      <c r="K326" s="736"/>
      <c r="L326" s="736"/>
      <c r="M326" s="736"/>
    </row>
    <row r="327" spans="1:13" s="867" customFormat="1" ht="12.75">
      <c r="A327" s="916" t="s">
        <v>769</v>
      </c>
      <c r="B327" s="77">
        <v>128878900</v>
      </c>
      <c r="C327" s="77">
        <v>0</v>
      </c>
      <c r="D327" s="77">
        <v>0</v>
      </c>
      <c r="E327" s="245">
        <v>0</v>
      </c>
      <c r="F327" s="77">
        <v>0</v>
      </c>
      <c r="G327" s="736"/>
      <c r="H327" s="736"/>
      <c r="I327" s="736"/>
      <c r="J327" s="736"/>
      <c r="K327" s="736"/>
      <c r="L327" s="736"/>
      <c r="M327" s="736"/>
    </row>
    <row r="328" spans="1:13" s="867" customFormat="1" ht="12.75">
      <c r="A328" s="917" t="s">
        <v>192</v>
      </c>
      <c r="B328" s="77">
        <v>128878900</v>
      </c>
      <c r="C328" s="77">
        <v>0</v>
      </c>
      <c r="D328" s="77">
        <v>0</v>
      </c>
      <c r="E328" s="245">
        <v>0</v>
      </c>
      <c r="F328" s="77">
        <v>0</v>
      </c>
      <c r="G328" s="736"/>
      <c r="H328" s="736"/>
      <c r="I328" s="736"/>
      <c r="J328" s="736"/>
      <c r="K328" s="736"/>
      <c r="L328" s="736"/>
      <c r="M328" s="736"/>
    </row>
    <row r="329" spans="1:13" s="867" customFormat="1" ht="12.75">
      <c r="A329" s="918" t="s">
        <v>20</v>
      </c>
      <c r="B329" s="77">
        <v>80000</v>
      </c>
      <c r="C329" s="77">
        <v>0</v>
      </c>
      <c r="D329" s="77">
        <v>0</v>
      </c>
      <c r="E329" s="245">
        <v>0</v>
      </c>
      <c r="F329" s="77">
        <v>0</v>
      </c>
      <c r="G329" s="736"/>
      <c r="H329" s="736"/>
      <c r="I329" s="736"/>
      <c r="J329" s="736"/>
      <c r="K329" s="736"/>
      <c r="L329" s="736"/>
      <c r="M329" s="736"/>
    </row>
    <row r="330" spans="1:13" s="867" customFormat="1" ht="12.75">
      <c r="A330" s="918" t="s">
        <v>1633</v>
      </c>
      <c r="B330" s="77">
        <v>53020000</v>
      </c>
      <c r="C330" s="77">
        <v>0</v>
      </c>
      <c r="D330" s="77">
        <v>0</v>
      </c>
      <c r="E330" s="245">
        <v>0</v>
      </c>
      <c r="F330" s="77">
        <v>0</v>
      </c>
      <c r="G330" s="736"/>
      <c r="H330" s="736"/>
      <c r="I330" s="736"/>
      <c r="J330" s="736"/>
      <c r="K330" s="736"/>
      <c r="L330" s="736"/>
      <c r="M330" s="736"/>
    </row>
    <row r="331" spans="1:13" s="867" customFormat="1" ht="12.75">
      <c r="A331" s="918" t="s">
        <v>123</v>
      </c>
      <c r="B331" s="77">
        <v>75778900</v>
      </c>
      <c r="C331" s="77">
        <v>0</v>
      </c>
      <c r="D331" s="77">
        <v>0</v>
      </c>
      <c r="E331" s="245">
        <v>0</v>
      </c>
      <c r="F331" s="77">
        <v>0</v>
      </c>
      <c r="G331" s="736"/>
      <c r="H331" s="736"/>
      <c r="I331" s="736"/>
      <c r="J331" s="736"/>
      <c r="K331" s="736"/>
      <c r="L331" s="736"/>
      <c r="M331" s="736"/>
    </row>
    <row r="332" spans="1:13" s="867" customFormat="1" ht="12.75">
      <c r="A332" s="919" t="s">
        <v>186</v>
      </c>
      <c r="B332" s="77">
        <v>2478900</v>
      </c>
      <c r="C332" s="77">
        <v>0</v>
      </c>
      <c r="D332" s="77">
        <v>0</v>
      </c>
      <c r="E332" s="245">
        <v>0</v>
      </c>
      <c r="F332" s="77">
        <v>0</v>
      </c>
      <c r="G332" s="736"/>
      <c r="H332" s="736"/>
      <c r="I332" s="736"/>
      <c r="J332" s="736"/>
      <c r="K332" s="736"/>
      <c r="L332" s="736"/>
      <c r="M332" s="736"/>
    </row>
    <row r="333" spans="1:13" s="867" customFormat="1" ht="12.75">
      <c r="A333" s="919" t="s">
        <v>864</v>
      </c>
      <c r="B333" s="77">
        <v>73300000</v>
      </c>
      <c r="C333" s="77">
        <v>0</v>
      </c>
      <c r="D333" s="77">
        <v>0</v>
      </c>
      <c r="E333" s="245">
        <v>0</v>
      </c>
      <c r="F333" s="77">
        <v>0</v>
      </c>
      <c r="G333" s="736"/>
      <c r="H333" s="736"/>
      <c r="I333" s="736"/>
      <c r="J333" s="736"/>
      <c r="K333" s="736"/>
      <c r="L333" s="736"/>
      <c r="M333" s="736"/>
    </row>
    <row r="334" spans="1:13" s="921" customFormat="1" ht="12.75">
      <c r="A334" s="925" t="s">
        <v>205</v>
      </c>
      <c r="B334" s="22"/>
      <c r="C334" s="22"/>
      <c r="D334" s="22"/>
      <c r="E334" s="245"/>
      <c r="F334" s="77"/>
      <c r="G334" s="920"/>
      <c r="H334" s="920"/>
      <c r="I334" s="920"/>
      <c r="J334" s="920"/>
      <c r="K334" s="920"/>
      <c r="L334" s="920"/>
      <c r="M334" s="920"/>
    </row>
    <row r="335" spans="1:13" s="921" customFormat="1" ht="12.75">
      <c r="A335" s="68" t="s">
        <v>166</v>
      </c>
      <c r="B335" s="77"/>
      <c r="C335" s="77"/>
      <c r="D335" s="77"/>
      <c r="E335" s="245"/>
      <c r="F335" s="77"/>
      <c r="G335" s="920"/>
      <c r="H335" s="920"/>
      <c r="I335" s="920"/>
      <c r="J335" s="920"/>
      <c r="K335" s="920"/>
      <c r="L335" s="920"/>
      <c r="M335" s="920"/>
    </row>
    <row r="336" spans="1:13" s="926" customFormat="1" ht="12.75">
      <c r="A336" s="916" t="s">
        <v>149</v>
      </c>
      <c r="B336" s="77">
        <v>7704524</v>
      </c>
      <c r="C336" s="189">
        <v>2179596</v>
      </c>
      <c r="D336" s="77">
        <v>820211</v>
      </c>
      <c r="E336" s="245">
        <v>10.645836134717731</v>
      </c>
      <c r="F336" s="77">
        <v>204480</v>
      </c>
      <c r="G336" s="920"/>
      <c r="H336" s="920"/>
      <c r="I336" s="920"/>
      <c r="J336" s="920"/>
      <c r="K336" s="920"/>
      <c r="L336" s="920"/>
      <c r="M336" s="920"/>
    </row>
    <row r="337" spans="1:13" s="926" customFormat="1" ht="12.75">
      <c r="A337" s="67" t="s">
        <v>150</v>
      </c>
      <c r="B337" s="77">
        <v>1730299</v>
      </c>
      <c r="C337" s="77">
        <v>244832</v>
      </c>
      <c r="D337" s="77">
        <v>244832</v>
      </c>
      <c r="E337" s="245">
        <v>14.149693203313415</v>
      </c>
      <c r="F337" s="77">
        <v>176770</v>
      </c>
      <c r="G337" s="920"/>
      <c r="H337" s="920"/>
      <c r="I337" s="920"/>
      <c r="J337" s="920"/>
      <c r="K337" s="920"/>
      <c r="L337" s="920"/>
      <c r="M337" s="920"/>
    </row>
    <row r="338" spans="1:13" s="926" customFormat="1" ht="12.75">
      <c r="A338" s="67" t="s">
        <v>152</v>
      </c>
      <c r="B338" s="77">
        <v>5974225</v>
      </c>
      <c r="C338" s="77">
        <v>1934764</v>
      </c>
      <c r="D338" s="77">
        <v>575379</v>
      </c>
      <c r="E338" s="245">
        <v>9.631023270800815</v>
      </c>
      <c r="F338" s="77">
        <v>27710</v>
      </c>
      <c r="G338" s="920"/>
      <c r="H338" s="920"/>
      <c r="I338" s="920"/>
      <c r="J338" s="920"/>
      <c r="K338" s="920"/>
      <c r="L338" s="920"/>
      <c r="M338" s="920"/>
    </row>
    <row r="339" spans="1:13" s="926" customFormat="1" ht="12.75">
      <c r="A339" s="67" t="s">
        <v>153</v>
      </c>
      <c r="B339" s="77">
        <v>7704524</v>
      </c>
      <c r="C339" s="77">
        <v>2179596</v>
      </c>
      <c r="D339" s="77">
        <v>618810</v>
      </c>
      <c r="E339" s="245">
        <v>8.031774578156938</v>
      </c>
      <c r="F339" s="77">
        <v>54303</v>
      </c>
      <c r="G339" s="920"/>
      <c r="H339" s="920"/>
      <c r="I339" s="920"/>
      <c r="J339" s="920"/>
      <c r="K339" s="920"/>
      <c r="L339" s="920"/>
      <c r="M339" s="920"/>
    </row>
    <row r="340" spans="1:13" s="928" customFormat="1" ht="12.75">
      <c r="A340" s="917" t="s">
        <v>192</v>
      </c>
      <c r="B340" s="77">
        <v>1708914</v>
      </c>
      <c r="C340" s="77">
        <v>1235374</v>
      </c>
      <c r="D340" s="189">
        <v>583266</v>
      </c>
      <c r="E340" s="245">
        <v>34.13079885822224</v>
      </c>
      <c r="F340" s="77">
        <v>33318</v>
      </c>
      <c r="G340" s="920"/>
      <c r="H340" s="920"/>
      <c r="I340" s="920"/>
      <c r="J340" s="920"/>
      <c r="K340" s="920"/>
      <c r="L340" s="920"/>
      <c r="M340" s="920"/>
    </row>
    <row r="341" spans="1:13" s="928" customFormat="1" ht="12.75">
      <c r="A341" s="67" t="s">
        <v>155</v>
      </c>
      <c r="B341" s="77">
        <v>1708914</v>
      </c>
      <c r="C341" s="77">
        <v>1235374</v>
      </c>
      <c r="D341" s="77">
        <v>583266</v>
      </c>
      <c r="E341" s="245">
        <v>34.13079885822224</v>
      </c>
      <c r="F341" s="77">
        <v>33318</v>
      </c>
      <c r="G341" s="920"/>
      <c r="H341" s="920"/>
      <c r="I341" s="920"/>
      <c r="J341" s="920"/>
      <c r="K341" s="920"/>
      <c r="L341" s="920"/>
      <c r="M341" s="920"/>
    </row>
    <row r="342" spans="1:13" s="921" customFormat="1" ht="12.75">
      <c r="A342" s="64" t="s">
        <v>160</v>
      </c>
      <c r="B342" s="77">
        <v>5995610</v>
      </c>
      <c r="C342" s="77">
        <v>944222</v>
      </c>
      <c r="D342" s="77">
        <v>35544</v>
      </c>
      <c r="E342" s="245">
        <v>0.5928337566986512</v>
      </c>
      <c r="F342" s="77">
        <v>20985</v>
      </c>
      <c r="G342" s="920"/>
      <c r="H342" s="920"/>
      <c r="I342" s="920"/>
      <c r="J342" s="920"/>
      <c r="K342" s="920"/>
      <c r="L342" s="920"/>
      <c r="M342" s="920"/>
    </row>
    <row r="343" spans="1:13" s="921" customFormat="1" ht="12.75">
      <c r="A343" s="64" t="s">
        <v>161</v>
      </c>
      <c r="B343" s="77">
        <v>5995610</v>
      </c>
      <c r="C343" s="77">
        <v>944222</v>
      </c>
      <c r="D343" s="77">
        <v>35544</v>
      </c>
      <c r="E343" s="245">
        <v>0.5928337566986512</v>
      </c>
      <c r="F343" s="77">
        <v>20985</v>
      </c>
      <c r="G343" s="920"/>
      <c r="H343" s="920"/>
      <c r="I343" s="920"/>
      <c r="J343" s="920"/>
      <c r="K343" s="920"/>
      <c r="L343" s="920"/>
      <c r="M343" s="920"/>
    </row>
    <row r="344" spans="1:13" s="921" customFormat="1" ht="12.75">
      <c r="A344" s="90" t="s">
        <v>178</v>
      </c>
      <c r="B344" s="77"/>
      <c r="C344" s="77"/>
      <c r="D344" s="77"/>
      <c r="E344" s="245"/>
      <c r="F344" s="77"/>
      <c r="G344" s="920"/>
      <c r="H344" s="920"/>
      <c r="I344" s="920"/>
      <c r="J344" s="920"/>
      <c r="K344" s="920"/>
      <c r="L344" s="920"/>
      <c r="M344" s="920"/>
    </row>
    <row r="345" spans="1:13" s="921" customFormat="1" ht="12.75">
      <c r="A345" s="916" t="s">
        <v>149</v>
      </c>
      <c r="B345" s="77">
        <v>311990</v>
      </c>
      <c r="C345" s="77">
        <v>0</v>
      </c>
      <c r="D345" s="77">
        <v>0</v>
      </c>
      <c r="E345" s="245">
        <v>0</v>
      </c>
      <c r="F345" s="77">
        <v>0</v>
      </c>
      <c r="G345" s="920"/>
      <c r="H345" s="920"/>
      <c r="I345" s="920"/>
      <c r="J345" s="920"/>
      <c r="K345" s="920"/>
      <c r="L345" s="920"/>
      <c r="M345" s="920"/>
    </row>
    <row r="346" spans="1:13" s="921" customFormat="1" ht="12.75">
      <c r="A346" s="210" t="s">
        <v>169</v>
      </c>
      <c r="B346" s="77">
        <v>311990</v>
      </c>
      <c r="C346" s="77">
        <v>0</v>
      </c>
      <c r="D346" s="77">
        <v>0</v>
      </c>
      <c r="E346" s="245">
        <v>0</v>
      </c>
      <c r="F346" s="77">
        <v>0</v>
      </c>
      <c r="G346" s="920"/>
      <c r="H346" s="920"/>
      <c r="I346" s="920"/>
      <c r="J346" s="920"/>
      <c r="K346" s="920"/>
      <c r="L346" s="920"/>
      <c r="M346" s="920"/>
    </row>
    <row r="347" spans="1:13" s="921" customFormat="1" ht="12.75">
      <c r="A347" s="64" t="s">
        <v>153</v>
      </c>
      <c r="B347" s="77">
        <v>311990</v>
      </c>
      <c r="C347" s="77">
        <v>0</v>
      </c>
      <c r="D347" s="77">
        <v>0</v>
      </c>
      <c r="E347" s="245">
        <v>0</v>
      </c>
      <c r="F347" s="77">
        <v>0</v>
      </c>
      <c r="G347" s="920"/>
      <c r="H347" s="920"/>
      <c r="I347" s="920"/>
      <c r="J347" s="920"/>
      <c r="K347" s="920"/>
      <c r="L347" s="920"/>
      <c r="M347" s="920"/>
    </row>
    <row r="348" spans="1:13" s="921" customFormat="1" ht="12.75">
      <c r="A348" s="210" t="s">
        <v>170</v>
      </c>
      <c r="B348" s="77">
        <v>39579</v>
      </c>
      <c r="C348" s="77">
        <v>0</v>
      </c>
      <c r="D348" s="77">
        <v>0</v>
      </c>
      <c r="E348" s="245">
        <v>0</v>
      </c>
      <c r="F348" s="77">
        <v>0</v>
      </c>
      <c r="G348" s="920"/>
      <c r="H348" s="920"/>
      <c r="I348" s="920"/>
      <c r="J348" s="920"/>
      <c r="K348" s="920"/>
      <c r="L348" s="920"/>
      <c r="M348" s="920"/>
    </row>
    <row r="349" spans="1:13" s="921" customFormat="1" ht="12.75">
      <c r="A349" s="918" t="s">
        <v>20</v>
      </c>
      <c r="B349" s="77">
        <v>39579</v>
      </c>
      <c r="C349" s="77">
        <v>0</v>
      </c>
      <c r="D349" s="77">
        <v>0</v>
      </c>
      <c r="E349" s="245">
        <v>0</v>
      </c>
      <c r="F349" s="77">
        <v>0</v>
      </c>
      <c r="G349" s="920"/>
      <c r="H349" s="920"/>
      <c r="I349" s="920"/>
      <c r="J349" s="920"/>
      <c r="K349" s="920"/>
      <c r="L349" s="920"/>
      <c r="M349" s="920"/>
    </row>
    <row r="350" spans="1:13" s="921" customFormat="1" ht="12.75">
      <c r="A350" s="916" t="s">
        <v>759</v>
      </c>
      <c r="B350" s="77">
        <v>272411</v>
      </c>
      <c r="C350" s="77">
        <v>0</v>
      </c>
      <c r="D350" s="77">
        <v>0</v>
      </c>
      <c r="E350" s="245">
        <v>0</v>
      </c>
      <c r="F350" s="77">
        <v>0</v>
      </c>
      <c r="G350" s="920"/>
      <c r="H350" s="920"/>
      <c r="I350" s="920"/>
      <c r="J350" s="920"/>
      <c r="K350" s="920"/>
      <c r="L350" s="920"/>
      <c r="M350" s="920"/>
    </row>
    <row r="351" spans="1:13" s="921" customFormat="1" ht="12.75">
      <c r="A351" s="210" t="s">
        <v>1660</v>
      </c>
      <c r="B351" s="77">
        <v>272411</v>
      </c>
      <c r="C351" s="77">
        <v>0</v>
      </c>
      <c r="D351" s="77">
        <v>0</v>
      </c>
      <c r="E351" s="245">
        <v>0</v>
      </c>
      <c r="F351" s="77">
        <v>0</v>
      </c>
      <c r="G351" s="920"/>
      <c r="H351" s="920"/>
      <c r="I351" s="920"/>
      <c r="J351" s="920"/>
      <c r="K351" s="920"/>
      <c r="L351" s="920"/>
      <c r="M351" s="920"/>
    </row>
    <row r="352" spans="1:19" s="930" customFormat="1" ht="12.75">
      <c r="A352" s="887" t="s">
        <v>168</v>
      </c>
      <c r="B352" s="77"/>
      <c r="C352" s="77"/>
      <c r="D352" s="77"/>
      <c r="E352" s="245"/>
      <c r="F352" s="77"/>
      <c r="G352" s="910"/>
      <c r="H352" s="910"/>
      <c r="I352" s="910"/>
      <c r="J352" s="910"/>
      <c r="K352" s="910"/>
      <c r="L352" s="910"/>
      <c r="M352" s="910"/>
      <c r="N352" s="910"/>
      <c r="O352" s="910"/>
      <c r="P352" s="910"/>
      <c r="Q352" s="910"/>
      <c r="R352" s="910"/>
      <c r="S352" s="911"/>
    </row>
    <row r="353" spans="1:19" s="930" customFormat="1" ht="12.75">
      <c r="A353" s="916" t="s">
        <v>149</v>
      </c>
      <c r="B353" s="77">
        <v>31496854</v>
      </c>
      <c r="C353" s="77">
        <v>4199154</v>
      </c>
      <c r="D353" s="77">
        <v>18443066</v>
      </c>
      <c r="E353" s="245">
        <v>58.55526396382318</v>
      </c>
      <c r="F353" s="77">
        <v>0</v>
      </c>
      <c r="G353" s="910"/>
      <c r="H353" s="910"/>
      <c r="I353" s="910"/>
      <c r="J353" s="910"/>
      <c r="K353" s="910"/>
      <c r="L353" s="910"/>
      <c r="M353" s="910"/>
      <c r="N353" s="910"/>
      <c r="O353" s="910"/>
      <c r="P353" s="910"/>
      <c r="Q353" s="910"/>
      <c r="R353" s="910"/>
      <c r="S353" s="911"/>
    </row>
    <row r="354" spans="1:19" s="930" customFormat="1" ht="12.75">
      <c r="A354" s="67" t="s">
        <v>206</v>
      </c>
      <c r="B354" s="77">
        <v>31496854</v>
      </c>
      <c r="C354" s="77">
        <v>4199154</v>
      </c>
      <c r="D354" s="77">
        <v>18443066</v>
      </c>
      <c r="E354" s="245">
        <v>58.55526396382318</v>
      </c>
      <c r="F354" s="77">
        <v>0</v>
      </c>
      <c r="G354" s="910"/>
      <c r="H354" s="910"/>
      <c r="I354" s="910"/>
      <c r="J354" s="910"/>
      <c r="K354" s="910"/>
      <c r="L354" s="910"/>
      <c r="M354" s="910"/>
      <c r="N354" s="910"/>
      <c r="O354" s="910"/>
      <c r="P354" s="910"/>
      <c r="Q354" s="910"/>
      <c r="R354" s="910"/>
      <c r="S354" s="911"/>
    </row>
    <row r="355" spans="1:19" s="910" customFormat="1" ht="12.75">
      <c r="A355" s="67" t="s">
        <v>153</v>
      </c>
      <c r="B355" s="77">
        <v>31496854</v>
      </c>
      <c r="C355" s="77">
        <v>4199154</v>
      </c>
      <c r="D355" s="77">
        <v>0</v>
      </c>
      <c r="E355" s="245">
        <v>0</v>
      </c>
      <c r="F355" s="77">
        <v>0</v>
      </c>
      <c r="S355" s="911"/>
    </row>
    <row r="356" spans="1:19" s="910" customFormat="1" ht="12.75">
      <c r="A356" s="917" t="s">
        <v>154</v>
      </c>
      <c r="B356" s="77">
        <v>3708487</v>
      </c>
      <c r="C356" s="77">
        <v>1135677</v>
      </c>
      <c r="D356" s="77">
        <v>0</v>
      </c>
      <c r="E356" s="245">
        <v>0</v>
      </c>
      <c r="F356" s="77">
        <v>0</v>
      </c>
      <c r="S356" s="911"/>
    </row>
    <row r="357" spans="1:19" s="910" customFormat="1" ht="12.75">
      <c r="A357" s="927" t="s">
        <v>20</v>
      </c>
      <c r="B357" s="77">
        <v>3708487</v>
      </c>
      <c r="C357" s="77">
        <v>1135677</v>
      </c>
      <c r="D357" s="77">
        <v>0</v>
      </c>
      <c r="E357" s="245">
        <v>0</v>
      </c>
      <c r="F357" s="77">
        <v>0</v>
      </c>
      <c r="S357" s="911"/>
    </row>
    <row r="358" spans="1:19" s="910" customFormat="1" ht="12.75">
      <c r="A358" s="67" t="s">
        <v>160</v>
      </c>
      <c r="B358" s="77">
        <v>27788367</v>
      </c>
      <c r="C358" s="77">
        <v>3063477</v>
      </c>
      <c r="D358" s="77">
        <v>0</v>
      </c>
      <c r="E358" s="245">
        <v>0</v>
      </c>
      <c r="F358" s="77">
        <v>0</v>
      </c>
      <c r="S358" s="911"/>
    </row>
    <row r="359" spans="1:18" s="37" customFormat="1" ht="12.75">
      <c r="A359" s="67" t="s">
        <v>161</v>
      </c>
      <c r="B359" s="206">
        <v>27360567</v>
      </c>
      <c r="C359" s="206">
        <v>3063477</v>
      </c>
      <c r="D359" s="206">
        <v>0</v>
      </c>
      <c r="E359" s="245">
        <v>0</v>
      </c>
      <c r="F359" s="77">
        <v>0</v>
      </c>
      <c r="G359" s="250"/>
      <c r="H359" s="250"/>
      <c r="I359" s="250"/>
      <c r="J359" s="250"/>
      <c r="K359" s="250"/>
      <c r="L359" s="250"/>
      <c r="M359" s="250"/>
      <c r="N359" s="250"/>
      <c r="O359" s="250"/>
      <c r="P359" s="250"/>
      <c r="Q359" s="250"/>
      <c r="R359" s="250"/>
    </row>
    <row r="360" spans="1:18" s="37" customFormat="1" ht="12.75">
      <c r="A360" s="927" t="s">
        <v>1664</v>
      </c>
      <c r="B360" s="206">
        <v>427800</v>
      </c>
      <c r="C360" s="206">
        <v>0</v>
      </c>
      <c r="D360" s="206">
        <v>0</v>
      </c>
      <c r="E360" s="245">
        <v>0</v>
      </c>
      <c r="F360" s="77">
        <v>0</v>
      </c>
      <c r="G360" s="250"/>
      <c r="H360" s="250"/>
      <c r="I360" s="250"/>
      <c r="J360" s="250"/>
      <c r="K360" s="250"/>
      <c r="L360" s="250"/>
      <c r="M360" s="250"/>
      <c r="N360" s="250"/>
      <c r="O360" s="250"/>
      <c r="P360" s="250"/>
      <c r="Q360" s="250"/>
      <c r="R360" s="250"/>
    </row>
    <row r="361" spans="1:19" s="250" customFormat="1" ht="12.75">
      <c r="A361" s="887" t="s">
        <v>187</v>
      </c>
      <c r="B361" s="77"/>
      <c r="C361" s="189"/>
      <c r="D361" s="189"/>
      <c r="E361" s="245"/>
      <c r="F361" s="77"/>
      <c r="S361" s="37"/>
    </row>
    <row r="362" spans="1:19" s="931" customFormat="1" ht="12.75">
      <c r="A362" s="916" t="s">
        <v>149</v>
      </c>
      <c r="B362" s="77">
        <v>83000</v>
      </c>
      <c r="C362" s="77">
        <v>48500</v>
      </c>
      <c r="D362" s="77">
        <v>47604.21</v>
      </c>
      <c r="E362" s="245">
        <v>57.354469879518064</v>
      </c>
      <c r="F362" s="77">
        <v>2760</v>
      </c>
      <c r="G362" s="250"/>
      <c r="H362" s="250"/>
      <c r="I362" s="250"/>
      <c r="J362" s="250"/>
      <c r="K362" s="250"/>
      <c r="L362" s="250"/>
      <c r="M362" s="250"/>
      <c r="N362" s="250"/>
      <c r="O362" s="250"/>
      <c r="P362" s="250"/>
      <c r="Q362" s="250"/>
      <c r="R362" s="250"/>
      <c r="S362" s="37"/>
    </row>
    <row r="363" spans="1:19" s="931" customFormat="1" ht="12.75">
      <c r="A363" s="929" t="s">
        <v>169</v>
      </c>
      <c r="B363" s="77">
        <v>14000</v>
      </c>
      <c r="C363" s="77">
        <v>14000</v>
      </c>
      <c r="D363" s="77">
        <v>14000</v>
      </c>
      <c r="E363" s="245">
        <v>100</v>
      </c>
      <c r="F363" s="77">
        <v>2760</v>
      </c>
      <c r="G363" s="250"/>
      <c r="H363" s="250"/>
      <c r="I363" s="250"/>
      <c r="J363" s="250"/>
      <c r="K363" s="250"/>
      <c r="L363" s="250"/>
      <c r="M363" s="250"/>
      <c r="N363" s="250"/>
      <c r="O363" s="250"/>
      <c r="P363" s="250"/>
      <c r="Q363" s="250"/>
      <c r="R363" s="250"/>
      <c r="S363" s="37"/>
    </row>
    <row r="364" spans="1:19" s="931" customFormat="1" ht="12.75">
      <c r="A364" s="929" t="s">
        <v>198</v>
      </c>
      <c r="B364" s="77"/>
      <c r="C364" s="77">
        <v>0</v>
      </c>
      <c r="D364" s="77">
        <v>0</v>
      </c>
      <c r="E364" s="245">
        <v>0</v>
      </c>
      <c r="F364" s="77">
        <v>0</v>
      </c>
      <c r="G364" s="250"/>
      <c r="H364" s="250"/>
      <c r="I364" s="250"/>
      <c r="J364" s="250"/>
      <c r="K364" s="250"/>
      <c r="L364" s="250"/>
      <c r="M364" s="250"/>
      <c r="N364" s="250"/>
      <c r="O364" s="250"/>
      <c r="P364" s="250"/>
      <c r="Q364" s="250"/>
      <c r="R364" s="250"/>
      <c r="S364" s="37"/>
    </row>
    <row r="365" spans="1:19" s="931" customFormat="1" ht="12.75">
      <c r="A365" s="929" t="s">
        <v>812</v>
      </c>
      <c r="B365" s="77">
        <v>69000</v>
      </c>
      <c r="C365" s="77">
        <v>34500</v>
      </c>
      <c r="D365" s="77">
        <v>33604.21</v>
      </c>
      <c r="E365" s="245">
        <v>48.7017536231884</v>
      </c>
      <c r="F365" s="77">
        <v>0</v>
      </c>
      <c r="G365" s="250"/>
      <c r="H365" s="250"/>
      <c r="I365" s="250"/>
      <c r="J365" s="250"/>
      <c r="K365" s="250"/>
      <c r="L365" s="250"/>
      <c r="M365" s="250"/>
      <c r="N365" s="250"/>
      <c r="O365" s="250"/>
      <c r="P365" s="250"/>
      <c r="Q365" s="250"/>
      <c r="R365" s="250"/>
      <c r="S365" s="37"/>
    </row>
    <row r="366" spans="1:19" s="931" customFormat="1" ht="12.75">
      <c r="A366" s="67" t="s">
        <v>153</v>
      </c>
      <c r="B366" s="77">
        <v>83000</v>
      </c>
      <c r="C366" s="77">
        <v>48500</v>
      </c>
      <c r="D366" s="77">
        <v>0</v>
      </c>
      <c r="E366" s="245">
        <v>0</v>
      </c>
      <c r="F366" s="77">
        <v>0</v>
      </c>
      <c r="G366" s="250"/>
      <c r="H366" s="250"/>
      <c r="I366" s="250"/>
      <c r="J366" s="250"/>
      <c r="K366" s="250"/>
      <c r="L366" s="250"/>
      <c r="M366" s="250"/>
      <c r="N366" s="250"/>
      <c r="O366" s="250"/>
      <c r="P366" s="250"/>
      <c r="Q366" s="250"/>
      <c r="R366" s="250"/>
      <c r="S366" s="37"/>
    </row>
    <row r="367" spans="1:19" s="931" customFormat="1" ht="12.75">
      <c r="A367" s="917" t="s">
        <v>179</v>
      </c>
      <c r="B367" s="77">
        <v>83000</v>
      </c>
      <c r="C367" s="77">
        <v>48500</v>
      </c>
      <c r="D367" s="77">
        <v>0</v>
      </c>
      <c r="E367" s="245">
        <v>0</v>
      </c>
      <c r="F367" s="77">
        <v>0</v>
      </c>
      <c r="G367" s="250"/>
      <c r="H367" s="250"/>
      <c r="I367" s="250"/>
      <c r="J367" s="250"/>
      <c r="K367" s="250"/>
      <c r="L367" s="250"/>
      <c r="M367" s="250"/>
      <c r="N367" s="250"/>
      <c r="O367" s="250"/>
      <c r="P367" s="250"/>
      <c r="Q367" s="250"/>
      <c r="R367" s="250"/>
      <c r="S367" s="37"/>
    </row>
    <row r="368" spans="1:19" s="73" customFormat="1" ht="12.75">
      <c r="A368" s="929" t="s">
        <v>20</v>
      </c>
      <c r="B368" s="77">
        <v>83000</v>
      </c>
      <c r="C368" s="77">
        <v>48500</v>
      </c>
      <c r="D368" s="77">
        <v>0</v>
      </c>
      <c r="E368" s="245">
        <v>0</v>
      </c>
      <c r="F368" s="77">
        <v>0</v>
      </c>
      <c r="G368" s="250"/>
      <c r="H368" s="250"/>
      <c r="I368" s="250"/>
      <c r="J368" s="250"/>
      <c r="K368" s="250"/>
      <c r="L368" s="250"/>
      <c r="M368" s="250"/>
      <c r="N368" s="250"/>
      <c r="O368" s="250"/>
      <c r="P368" s="250"/>
      <c r="Q368" s="250"/>
      <c r="R368" s="250"/>
      <c r="S368" s="37"/>
    </row>
    <row r="369" spans="1:13" s="867" customFormat="1" ht="25.5">
      <c r="A369" s="887" t="s">
        <v>197</v>
      </c>
      <c r="B369" s="77"/>
      <c r="C369" s="77"/>
      <c r="D369" s="77"/>
      <c r="E369" s="245"/>
      <c r="F369" s="77"/>
      <c r="G369" s="736"/>
      <c r="H369" s="736"/>
      <c r="I369" s="736"/>
      <c r="J369" s="736"/>
      <c r="K369" s="736"/>
      <c r="L369" s="736"/>
      <c r="M369" s="736"/>
    </row>
    <row r="370" spans="1:13" s="922" customFormat="1" ht="12.75">
      <c r="A370" s="916" t="s">
        <v>149</v>
      </c>
      <c r="B370" s="77">
        <v>13082951</v>
      </c>
      <c r="C370" s="77">
        <v>3118555</v>
      </c>
      <c r="D370" s="77">
        <v>3119555</v>
      </c>
      <c r="E370" s="77">
        <v>23.844429288162893</v>
      </c>
      <c r="F370" s="77">
        <v>958095</v>
      </c>
      <c r="G370" s="736"/>
      <c r="H370" s="736"/>
      <c r="I370" s="736"/>
      <c r="J370" s="736"/>
      <c r="K370" s="736"/>
      <c r="L370" s="736"/>
      <c r="M370" s="736"/>
    </row>
    <row r="371" spans="1:13" s="922" customFormat="1" ht="12.75">
      <c r="A371" s="64" t="s">
        <v>150</v>
      </c>
      <c r="B371" s="77">
        <v>13082951</v>
      </c>
      <c r="C371" s="77">
        <v>3118555</v>
      </c>
      <c r="D371" s="77">
        <v>3119555</v>
      </c>
      <c r="E371" s="245">
        <v>23.844429288162893</v>
      </c>
      <c r="F371" s="77">
        <v>958095</v>
      </c>
      <c r="G371" s="736"/>
      <c r="H371" s="736"/>
      <c r="I371" s="736"/>
      <c r="J371" s="736"/>
      <c r="K371" s="736"/>
      <c r="L371" s="736"/>
      <c r="M371" s="736"/>
    </row>
    <row r="372" spans="1:13" s="922" customFormat="1" ht="12.75">
      <c r="A372" s="210" t="s">
        <v>198</v>
      </c>
      <c r="B372" s="77"/>
      <c r="C372" s="77">
        <v>0</v>
      </c>
      <c r="D372" s="77">
        <v>0</v>
      </c>
      <c r="E372" s="245">
        <v>0</v>
      </c>
      <c r="F372" s="77">
        <v>0</v>
      </c>
      <c r="G372" s="736"/>
      <c r="H372" s="736"/>
      <c r="I372" s="736"/>
      <c r="J372" s="736"/>
      <c r="K372" s="736"/>
      <c r="L372" s="736"/>
      <c r="M372" s="736"/>
    </row>
    <row r="373" spans="1:13" s="922" customFormat="1" ht="12.75">
      <c r="A373" s="64" t="s">
        <v>153</v>
      </c>
      <c r="B373" s="77">
        <v>13082951</v>
      </c>
      <c r="C373" s="77">
        <v>3118555</v>
      </c>
      <c r="D373" s="77">
        <v>2995892.4</v>
      </c>
      <c r="E373" s="245">
        <v>22.89920981894681</v>
      </c>
      <c r="F373" s="77">
        <v>865845</v>
      </c>
      <c r="G373" s="736"/>
      <c r="H373" s="736"/>
      <c r="I373" s="736"/>
      <c r="J373" s="736"/>
      <c r="K373" s="736"/>
      <c r="L373" s="736"/>
      <c r="M373" s="736"/>
    </row>
    <row r="374" spans="1:13" s="867" customFormat="1" ht="12.75">
      <c r="A374" s="64" t="s">
        <v>160</v>
      </c>
      <c r="B374" s="77">
        <v>13082951</v>
      </c>
      <c r="C374" s="77">
        <v>3118555</v>
      </c>
      <c r="D374" s="77">
        <v>2995892.4</v>
      </c>
      <c r="E374" s="245">
        <v>22.89920981894681</v>
      </c>
      <c r="F374" s="77">
        <v>865845</v>
      </c>
      <c r="G374" s="736"/>
      <c r="H374" s="736"/>
      <c r="I374" s="736"/>
      <c r="J374" s="736"/>
      <c r="K374" s="736"/>
      <c r="L374" s="736"/>
      <c r="M374" s="736"/>
    </row>
    <row r="375" spans="1:13" s="867" customFormat="1" ht="12.75">
      <c r="A375" s="64" t="s">
        <v>162</v>
      </c>
      <c r="B375" s="77">
        <v>13082951</v>
      </c>
      <c r="C375" s="77">
        <v>3118555</v>
      </c>
      <c r="D375" s="77">
        <v>2995892</v>
      </c>
      <c r="E375" s="245">
        <v>22.89920676153262</v>
      </c>
      <c r="F375" s="77">
        <v>865845</v>
      </c>
      <c r="G375" s="736"/>
      <c r="H375" s="736"/>
      <c r="I375" s="736"/>
      <c r="J375" s="736"/>
      <c r="K375" s="736"/>
      <c r="L375" s="736"/>
      <c r="M375" s="736"/>
    </row>
    <row r="376" spans="1:13" s="867" customFormat="1" ht="12.75">
      <c r="A376" s="90" t="s">
        <v>189</v>
      </c>
      <c r="B376" s="77"/>
      <c r="C376" s="77"/>
      <c r="D376" s="77"/>
      <c r="E376" s="245"/>
      <c r="F376" s="77"/>
      <c r="G376" s="736"/>
      <c r="H376" s="736"/>
      <c r="I376" s="736"/>
      <c r="J376" s="736"/>
      <c r="K376" s="736"/>
      <c r="L376" s="736"/>
      <c r="M376" s="736"/>
    </row>
    <row r="377" spans="1:13" s="867" customFormat="1" ht="12.75">
      <c r="A377" s="916" t="s">
        <v>149</v>
      </c>
      <c r="B377" s="77">
        <v>296571</v>
      </c>
      <c r="C377" s="77">
        <v>0</v>
      </c>
      <c r="D377" s="77">
        <v>0</v>
      </c>
      <c r="E377" s="245">
        <v>0</v>
      </c>
      <c r="F377" s="77">
        <v>0</v>
      </c>
      <c r="G377" s="736"/>
      <c r="H377" s="736"/>
      <c r="I377" s="736"/>
      <c r="J377" s="736"/>
      <c r="K377" s="736"/>
      <c r="L377" s="736"/>
      <c r="M377" s="736"/>
    </row>
    <row r="378" spans="1:13" s="867" customFormat="1" ht="12.75">
      <c r="A378" s="210" t="s">
        <v>191</v>
      </c>
      <c r="B378" s="77">
        <v>296571</v>
      </c>
      <c r="C378" s="77">
        <v>0</v>
      </c>
      <c r="D378" s="77">
        <v>0</v>
      </c>
      <c r="E378" s="245">
        <v>0</v>
      </c>
      <c r="F378" s="77">
        <v>0</v>
      </c>
      <c r="G378" s="736"/>
      <c r="H378" s="736"/>
      <c r="I378" s="736"/>
      <c r="J378" s="736"/>
      <c r="K378" s="736"/>
      <c r="L378" s="736"/>
      <c r="M378" s="736"/>
    </row>
    <row r="379" spans="1:13" s="867" customFormat="1" ht="12.75">
      <c r="A379" s="64" t="s">
        <v>153</v>
      </c>
      <c r="B379" s="77">
        <v>296571</v>
      </c>
      <c r="C379" s="77">
        <v>0</v>
      </c>
      <c r="D379" s="77">
        <v>0</v>
      </c>
      <c r="E379" s="245">
        <v>0</v>
      </c>
      <c r="F379" s="77">
        <v>0</v>
      </c>
      <c r="G379" s="736"/>
      <c r="H379" s="736"/>
      <c r="I379" s="736"/>
      <c r="J379" s="736"/>
      <c r="K379" s="736"/>
      <c r="L379" s="736"/>
      <c r="M379" s="736"/>
    </row>
    <row r="380" spans="1:13" s="867" customFormat="1" ht="12.75">
      <c r="A380" s="917" t="s">
        <v>192</v>
      </c>
      <c r="B380" s="77">
        <v>254471</v>
      </c>
      <c r="C380" s="77">
        <v>0</v>
      </c>
      <c r="D380" s="77">
        <v>0</v>
      </c>
      <c r="E380" s="245">
        <v>0</v>
      </c>
      <c r="F380" s="77">
        <v>0</v>
      </c>
      <c r="G380" s="736"/>
      <c r="H380" s="736"/>
      <c r="I380" s="736"/>
      <c r="J380" s="736"/>
      <c r="K380" s="736"/>
      <c r="L380" s="736"/>
      <c r="M380" s="736"/>
    </row>
    <row r="381" spans="1:13" s="867" customFormat="1" ht="12.75">
      <c r="A381" s="918" t="s">
        <v>20</v>
      </c>
      <c r="B381" s="77">
        <v>194451</v>
      </c>
      <c r="C381" s="77">
        <v>0</v>
      </c>
      <c r="D381" s="77">
        <v>0</v>
      </c>
      <c r="E381" s="245">
        <v>0</v>
      </c>
      <c r="F381" s="77">
        <v>0</v>
      </c>
      <c r="G381" s="736"/>
      <c r="H381" s="736"/>
      <c r="I381" s="736"/>
      <c r="J381" s="736"/>
      <c r="K381" s="736"/>
      <c r="L381" s="736"/>
      <c r="M381" s="736"/>
    </row>
    <row r="382" spans="1:13" s="867" customFormat="1" ht="12.75">
      <c r="A382" s="918" t="s">
        <v>123</v>
      </c>
      <c r="B382" s="77">
        <v>60020</v>
      </c>
      <c r="C382" s="77">
        <v>0</v>
      </c>
      <c r="D382" s="77">
        <v>0</v>
      </c>
      <c r="E382" s="245">
        <v>0</v>
      </c>
      <c r="F382" s="77">
        <v>0</v>
      </c>
      <c r="G382" s="736"/>
      <c r="H382" s="736"/>
      <c r="I382" s="736"/>
      <c r="J382" s="736"/>
      <c r="K382" s="736"/>
      <c r="L382" s="736"/>
      <c r="M382" s="736"/>
    </row>
    <row r="383" spans="1:13" s="867" customFormat="1" ht="12.75">
      <c r="A383" s="919" t="s">
        <v>186</v>
      </c>
      <c r="B383" s="77">
        <v>60020</v>
      </c>
      <c r="C383" s="77">
        <v>0</v>
      </c>
      <c r="D383" s="77">
        <v>0</v>
      </c>
      <c r="E383" s="245">
        <v>0</v>
      </c>
      <c r="F383" s="77">
        <v>0</v>
      </c>
      <c r="G383" s="736"/>
      <c r="H383" s="736"/>
      <c r="I383" s="736"/>
      <c r="J383" s="736"/>
      <c r="K383" s="736"/>
      <c r="L383" s="736"/>
      <c r="M383" s="736"/>
    </row>
    <row r="384" spans="1:13" s="867" customFormat="1" ht="12.75">
      <c r="A384" s="210" t="s">
        <v>759</v>
      </c>
      <c r="B384" s="77">
        <v>42100</v>
      </c>
      <c r="C384" s="77">
        <v>0</v>
      </c>
      <c r="D384" s="77">
        <v>0</v>
      </c>
      <c r="E384" s="245">
        <v>0</v>
      </c>
      <c r="F384" s="77">
        <v>0</v>
      </c>
      <c r="G384" s="736"/>
      <c r="H384" s="736"/>
      <c r="I384" s="736"/>
      <c r="J384" s="736"/>
      <c r="K384" s="736"/>
      <c r="L384" s="736"/>
      <c r="M384" s="736"/>
    </row>
    <row r="385" spans="1:13" s="867" customFormat="1" ht="12.75">
      <c r="A385" s="918" t="s">
        <v>1660</v>
      </c>
      <c r="B385" s="77">
        <v>42100</v>
      </c>
      <c r="C385" s="77">
        <v>0</v>
      </c>
      <c r="D385" s="77">
        <v>0</v>
      </c>
      <c r="E385" s="245">
        <v>0</v>
      </c>
      <c r="F385" s="77">
        <v>0</v>
      </c>
      <c r="G385" s="736"/>
      <c r="H385" s="736"/>
      <c r="I385" s="736"/>
      <c r="J385" s="736"/>
      <c r="K385" s="736"/>
      <c r="L385" s="736"/>
      <c r="M385" s="736"/>
    </row>
    <row r="386" spans="1:13" s="921" customFormat="1" ht="12.75">
      <c r="A386" s="68" t="s">
        <v>207</v>
      </c>
      <c r="B386" s="22"/>
      <c r="C386" s="22"/>
      <c r="D386" s="22"/>
      <c r="E386" s="245"/>
      <c r="F386" s="77"/>
      <c r="G386" s="920"/>
      <c r="H386" s="920"/>
      <c r="I386" s="920"/>
      <c r="J386" s="920"/>
      <c r="K386" s="920"/>
      <c r="L386" s="920"/>
      <c r="M386" s="920"/>
    </row>
    <row r="387" spans="1:13" s="921" customFormat="1" ht="12.75">
      <c r="A387" s="68" t="s">
        <v>166</v>
      </c>
      <c r="B387" s="77"/>
      <c r="C387" s="77"/>
      <c r="D387" s="77"/>
      <c r="E387" s="245"/>
      <c r="F387" s="77"/>
      <c r="G387" s="920"/>
      <c r="H387" s="920"/>
      <c r="I387" s="920"/>
      <c r="J387" s="920"/>
      <c r="K387" s="920"/>
      <c r="L387" s="920"/>
      <c r="M387" s="920"/>
    </row>
    <row r="388" spans="1:13" s="926" customFormat="1" ht="12.75">
      <c r="A388" s="916" t="s">
        <v>149</v>
      </c>
      <c r="B388" s="189">
        <v>595173</v>
      </c>
      <c r="C388" s="189">
        <v>198709</v>
      </c>
      <c r="D388" s="189">
        <v>201596</v>
      </c>
      <c r="E388" s="245">
        <v>33.87183222357197</v>
      </c>
      <c r="F388" s="77">
        <v>45800</v>
      </c>
      <c r="G388" s="920"/>
      <c r="H388" s="920"/>
      <c r="I388" s="920"/>
      <c r="J388" s="920"/>
      <c r="K388" s="920"/>
      <c r="L388" s="920"/>
      <c r="M388" s="920"/>
    </row>
    <row r="389" spans="1:13" s="926" customFormat="1" ht="12.75">
      <c r="A389" s="64" t="s">
        <v>150</v>
      </c>
      <c r="B389" s="189">
        <v>250173</v>
      </c>
      <c r="C389" s="189">
        <v>198709</v>
      </c>
      <c r="D389" s="189">
        <v>198709</v>
      </c>
      <c r="E389" s="245">
        <v>79.42863538431405</v>
      </c>
      <c r="F389" s="77">
        <v>42819</v>
      </c>
      <c r="G389" s="920"/>
      <c r="H389" s="920"/>
      <c r="I389" s="920"/>
      <c r="J389" s="920"/>
      <c r="K389" s="920"/>
      <c r="L389" s="920"/>
      <c r="M389" s="920"/>
    </row>
    <row r="390" spans="1:13" s="926" customFormat="1" ht="12" customHeight="1">
      <c r="A390" s="210" t="s">
        <v>746</v>
      </c>
      <c r="B390" s="189">
        <v>0</v>
      </c>
      <c r="C390" s="189">
        <v>0</v>
      </c>
      <c r="D390" s="189">
        <v>15</v>
      </c>
      <c r="E390" s="245">
        <v>0</v>
      </c>
      <c r="F390" s="77">
        <v>15</v>
      </c>
      <c r="G390" s="920"/>
      <c r="H390" s="920"/>
      <c r="I390" s="920"/>
      <c r="J390" s="920"/>
      <c r="K390" s="920"/>
      <c r="L390" s="920"/>
      <c r="M390" s="920"/>
    </row>
    <row r="391" spans="1:13" s="926" customFormat="1" ht="12.75">
      <c r="A391" s="64" t="s">
        <v>152</v>
      </c>
      <c r="B391" s="189">
        <v>345000</v>
      </c>
      <c r="C391" s="189">
        <v>0</v>
      </c>
      <c r="D391" s="189">
        <v>2872</v>
      </c>
      <c r="E391" s="245">
        <v>0.832463768115942</v>
      </c>
      <c r="F391" s="77">
        <v>2966</v>
      </c>
      <c r="G391" s="920"/>
      <c r="H391" s="920"/>
      <c r="I391" s="920"/>
      <c r="J391" s="920"/>
      <c r="K391" s="920"/>
      <c r="L391" s="920"/>
      <c r="M391" s="920"/>
    </row>
    <row r="392" spans="1:13" s="926" customFormat="1" ht="12.75">
      <c r="A392" s="64" t="s">
        <v>153</v>
      </c>
      <c r="B392" s="189">
        <v>931155</v>
      </c>
      <c r="C392" s="189">
        <v>534691</v>
      </c>
      <c r="D392" s="189">
        <v>249517</v>
      </c>
      <c r="E392" s="245">
        <v>26.796505415317533</v>
      </c>
      <c r="F392" s="77">
        <v>99246</v>
      </c>
      <c r="G392" s="920"/>
      <c r="H392" s="920"/>
      <c r="I392" s="920"/>
      <c r="J392" s="920"/>
      <c r="K392" s="920"/>
      <c r="L392" s="920"/>
      <c r="M392" s="920"/>
    </row>
    <row r="393" spans="1:13" s="928" customFormat="1" ht="12.75">
      <c r="A393" s="917" t="s">
        <v>192</v>
      </c>
      <c r="B393" s="189">
        <v>927405</v>
      </c>
      <c r="C393" s="189">
        <v>534691</v>
      </c>
      <c r="D393" s="189">
        <v>249517</v>
      </c>
      <c r="E393" s="245">
        <v>26.904858179543993</v>
      </c>
      <c r="F393" s="77">
        <v>99246</v>
      </c>
      <c r="G393" s="920"/>
      <c r="H393" s="920"/>
      <c r="I393" s="920"/>
      <c r="J393" s="920"/>
      <c r="K393" s="920"/>
      <c r="L393" s="920"/>
      <c r="M393" s="920"/>
    </row>
    <row r="394" spans="1:19" s="910" customFormat="1" ht="12.75">
      <c r="A394" s="210" t="s">
        <v>20</v>
      </c>
      <c r="B394" s="189">
        <v>927405</v>
      </c>
      <c r="C394" s="189">
        <v>534691</v>
      </c>
      <c r="D394" s="189">
        <v>249517</v>
      </c>
      <c r="E394" s="245">
        <v>26.904858179543993</v>
      </c>
      <c r="F394" s="77">
        <v>99246</v>
      </c>
      <c r="S394" s="911"/>
    </row>
    <row r="395" spans="1:13" s="921" customFormat="1" ht="12.75">
      <c r="A395" s="210" t="s">
        <v>759</v>
      </c>
      <c r="B395" s="189">
        <v>3750</v>
      </c>
      <c r="C395" s="189">
        <v>0</v>
      </c>
      <c r="D395" s="189">
        <v>0</v>
      </c>
      <c r="E395" s="245">
        <v>0</v>
      </c>
      <c r="F395" s="77">
        <v>0</v>
      </c>
      <c r="G395" s="920"/>
      <c r="H395" s="920"/>
      <c r="I395" s="920"/>
      <c r="J395" s="920"/>
      <c r="K395" s="920"/>
      <c r="L395" s="920"/>
      <c r="M395" s="920"/>
    </row>
    <row r="396" spans="1:13" s="921" customFormat="1" ht="12.75">
      <c r="A396" s="918" t="s">
        <v>1660</v>
      </c>
      <c r="B396" s="189">
        <v>3750</v>
      </c>
      <c r="C396" s="189">
        <v>0</v>
      </c>
      <c r="D396" s="189">
        <v>0</v>
      </c>
      <c r="E396" s="245">
        <v>0</v>
      </c>
      <c r="F396" s="77">
        <v>0</v>
      </c>
      <c r="G396" s="920"/>
      <c r="H396" s="920"/>
      <c r="I396" s="920"/>
      <c r="J396" s="920"/>
      <c r="K396" s="920"/>
      <c r="L396" s="920"/>
      <c r="M396" s="920"/>
    </row>
    <row r="397" spans="1:13" s="921" customFormat="1" ht="12.75">
      <c r="A397" s="916" t="s">
        <v>763</v>
      </c>
      <c r="B397" s="189">
        <v>-335982</v>
      </c>
      <c r="C397" s="189">
        <v>-335982</v>
      </c>
      <c r="D397" s="189">
        <v>-47921</v>
      </c>
      <c r="E397" s="245" t="s">
        <v>399</v>
      </c>
      <c r="F397" s="77">
        <v>-53446</v>
      </c>
      <c r="G397" s="920"/>
      <c r="H397" s="920"/>
      <c r="I397" s="920"/>
      <c r="J397" s="920"/>
      <c r="K397" s="920"/>
      <c r="L397" s="920"/>
      <c r="M397" s="920"/>
    </row>
    <row r="398" spans="1:13" s="921" customFormat="1" ht="25.5">
      <c r="A398" s="935" t="s">
        <v>202</v>
      </c>
      <c r="B398" s="189">
        <v>335982</v>
      </c>
      <c r="C398" s="189">
        <v>335982</v>
      </c>
      <c r="D398" s="189" t="s">
        <v>399</v>
      </c>
      <c r="E398" s="245" t="s">
        <v>399</v>
      </c>
      <c r="F398" s="77" t="s">
        <v>399</v>
      </c>
      <c r="G398" s="920"/>
      <c r="H398" s="920"/>
      <c r="I398" s="920"/>
      <c r="J398" s="920"/>
      <c r="K398" s="920"/>
      <c r="L398" s="920"/>
      <c r="M398" s="920"/>
    </row>
    <row r="399" spans="1:19" s="910" customFormat="1" ht="12.75">
      <c r="A399" s="68" t="s">
        <v>178</v>
      </c>
      <c r="B399" s="77"/>
      <c r="C399" s="77"/>
      <c r="D399" s="77"/>
      <c r="E399" s="245"/>
      <c r="F399" s="77"/>
      <c r="S399" s="911"/>
    </row>
    <row r="400" spans="1:19" s="910" customFormat="1" ht="12.75">
      <c r="A400" s="916" t="s">
        <v>149</v>
      </c>
      <c r="B400" s="189">
        <v>10076055</v>
      </c>
      <c r="C400" s="189">
        <v>2751086</v>
      </c>
      <c r="D400" s="189">
        <v>2751086</v>
      </c>
      <c r="E400" s="245">
        <v>27.30320547079189</v>
      </c>
      <c r="F400" s="77">
        <v>-2152285</v>
      </c>
      <c r="S400" s="911"/>
    </row>
    <row r="401" spans="1:19" s="930" customFormat="1" ht="12.75">
      <c r="A401" s="67" t="s">
        <v>150</v>
      </c>
      <c r="B401" s="77">
        <v>10076055</v>
      </c>
      <c r="C401" s="77">
        <v>2751086</v>
      </c>
      <c r="D401" s="77">
        <v>2751086</v>
      </c>
      <c r="E401" s="245">
        <v>27.30320547079189</v>
      </c>
      <c r="F401" s="77">
        <v>-2152285</v>
      </c>
      <c r="G401" s="910"/>
      <c r="H401" s="910"/>
      <c r="I401" s="910"/>
      <c r="J401" s="910"/>
      <c r="K401" s="910"/>
      <c r="L401" s="910"/>
      <c r="M401" s="910"/>
      <c r="N401" s="910"/>
      <c r="O401" s="910"/>
      <c r="P401" s="910"/>
      <c r="Q401" s="910"/>
      <c r="R401" s="910"/>
      <c r="S401" s="911"/>
    </row>
    <row r="402" spans="1:19" s="930" customFormat="1" ht="12.75">
      <c r="A402" s="67" t="s">
        <v>153</v>
      </c>
      <c r="B402" s="77">
        <v>10076055</v>
      </c>
      <c r="C402" s="77">
        <v>2751086</v>
      </c>
      <c r="D402" s="77">
        <v>584312</v>
      </c>
      <c r="E402" s="245">
        <v>5.799015586953426</v>
      </c>
      <c r="F402" s="77">
        <v>200324</v>
      </c>
      <c r="G402" s="910"/>
      <c r="H402" s="910"/>
      <c r="I402" s="910"/>
      <c r="J402" s="910"/>
      <c r="K402" s="910"/>
      <c r="L402" s="910"/>
      <c r="M402" s="910"/>
      <c r="N402" s="910"/>
      <c r="O402" s="910"/>
      <c r="P402" s="910"/>
      <c r="Q402" s="910"/>
      <c r="R402" s="910"/>
      <c r="S402" s="911"/>
    </row>
    <row r="403" spans="1:19" s="910" customFormat="1" ht="12.75">
      <c r="A403" s="917" t="s">
        <v>192</v>
      </c>
      <c r="B403" s="77">
        <v>2031408</v>
      </c>
      <c r="C403" s="77">
        <v>448733</v>
      </c>
      <c r="D403" s="77">
        <v>131751</v>
      </c>
      <c r="E403" s="245">
        <v>6.485698589352803</v>
      </c>
      <c r="F403" s="77">
        <v>17200</v>
      </c>
      <c r="S403" s="911"/>
    </row>
    <row r="404" spans="1:19" s="910" customFormat="1" ht="12.75">
      <c r="A404" s="927" t="s">
        <v>20</v>
      </c>
      <c r="B404" s="77">
        <v>2031408</v>
      </c>
      <c r="C404" s="77">
        <v>448733</v>
      </c>
      <c r="D404" s="77">
        <v>131751</v>
      </c>
      <c r="E404" s="245">
        <v>6.485698589352803</v>
      </c>
      <c r="F404" s="77">
        <v>17200</v>
      </c>
      <c r="S404" s="911"/>
    </row>
    <row r="405" spans="1:19" s="930" customFormat="1" ht="12.75">
      <c r="A405" s="917" t="s">
        <v>759</v>
      </c>
      <c r="B405" s="77">
        <v>8044647</v>
      </c>
      <c r="C405" s="77">
        <v>2302353</v>
      </c>
      <c r="D405" s="77">
        <v>452561</v>
      </c>
      <c r="E405" s="245">
        <v>5.625616636752365</v>
      </c>
      <c r="F405" s="77">
        <v>183124</v>
      </c>
      <c r="G405" s="910"/>
      <c r="H405" s="910"/>
      <c r="I405" s="910"/>
      <c r="J405" s="910"/>
      <c r="K405" s="910"/>
      <c r="L405" s="910"/>
      <c r="M405" s="910"/>
      <c r="N405" s="910"/>
      <c r="O405" s="910"/>
      <c r="P405" s="910"/>
      <c r="Q405" s="910"/>
      <c r="R405" s="910"/>
      <c r="S405" s="911"/>
    </row>
    <row r="406" spans="1:19" s="930" customFormat="1" ht="12.75">
      <c r="A406" s="927" t="s">
        <v>1660</v>
      </c>
      <c r="B406" s="77">
        <v>8044647</v>
      </c>
      <c r="C406" s="77">
        <v>2302353</v>
      </c>
      <c r="D406" s="77">
        <v>452561</v>
      </c>
      <c r="E406" s="245">
        <v>5.625616636752365</v>
      </c>
      <c r="F406" s="77">
        <v>183124</v>
      </c>
      <c r="G406" s="910"/>
      <c r="H406" s="910"/>
      <c r="I406" s="910"/>
      <c r="J406" s="910"/>
      <c r="K406" s="910"/>
      <c r="L406" s="910"/>
      <c r="M406" s="910"/>
      <c r="N406" s="910"/>
      <c r="O406" s="910"/>
      <c r="P406" s="910"/>
      <c r="Q406" s="910"/>
      <c r="R406" s="910"/>
      <c r="S406" s="911"/>
    </row>
    <row r="407" spans="1:19" s="930" customFormat="1" ht="12.75">
      <c r="A407" s="68" t="s">
        <v>180</v>
      </c>
      <c r="B407" s="77"/>
      <c r="C407" s="77"/>
      <c r="D407" s="77"/>
      <c r="E407" s="245"/>
      <c r="F407" s="77"/>
      <c r="G407" s="910"/>
      <c r="H407" s="910"/>
      <c r="I407" s="910"/>
      <c r="J407" s="910"/>
      <c r="K407" s="910"/>
      <c r="L407" s="910"/>
      <c r="M407" s="910"/>
      <c r="N407" s="910"/>
      <c r="O407" s="910"/>
      <c r="P407" s="910"/>
      <c r="Q407" s="910"/>
      <c r="R407" s="910"/>
      <c r="S407" s="911"/>
    </row>
    <row r="408" spans="1:19" s="930" customFormat="1" ht="12.75">
      <c r="A408" s="916" t="s">
        <v>149</v>
      </c>
      <c r="B408" s="77">
        <v>3961314</v>
      </c>
      <c r="C408" s="77">
        <v>928269</v>
      </c>
      <c r="D408" s="77">
        <v>928743</v>
      </c>
      <c r="E408" s="245">
        <v>23.445326475002993</v>
      </c>
      <c r="F408" s="77">
        <v>181204</v>
      </c>
      <c r="G408" s="910"/>
      <c r="H408" s="910"/>
      <c r="I408" s="910"/>
      <c r="J408" s="910"/>
      <c r="K408" s="910"/>
      <c r="L408" s="910"/>
      <c r="M408" s="910"/>
      <c r="N408" s="910"/>
      <c r="O408" s="910"/>
      <c r="P408" s="910"/>
      <c r="Q408" s="910"/>
      <c r="R408" s="910"/>
      <c r="S408" s="911"/>
    </row>
    <row r="409" spans="1:19" s="930" customFormat="1" ht="12.75">
      <c r="A409" s="67" t="s">
        <v>150</v>
      </c>
      <c r="B409" s="77">
        <v>3961314</v>
      </c>
      <c r="C409" s="77">
        <v>928269</v>
      </c>
      <c r="D409" s="77">
        <v>928269</v>
      </c>
      <c r="E409" s="245">
        <v>23.43336074847891</v>
      </c>
      <c r="F409" s="77">
        <v>181204</v>
      </c>
      <c r="G409" s="910"/>
      <c r="H409" s="910"/>
      <c r="I409" s="910"/>
      <c r="J409" s="910"/>
      <c r="K409" s="910"/>
      <c r="L409" s="910"/>
      <c r="M409" s="910"/>
      <c r="N409" s="910"/>
      <c r="O409" s="910"/>
      <c r="P409" s="910"/>
      <c r="Q409" s="910"/>
      <c r="R409" s="910"/>
      <c r="S409" s="911"/>
    </row>
    <row r="410" spans="1:19" s="932" customFormat="1" ht="12.75">
      <c r="A410" s="927" t="s">
        <v>198</v>
      </c>
      <c r="B410" s="77">
        <v>0</v>
      </c>
      <c r="C410" s="77">
        <v>0</v>
      </c>
      <c r="D410" s="77">
        <v>474</v>
      </c>
      <c r="E410" s="245">
        <v>0</v>
      </c>
      <c r="F410" s="77">
        <v>0</v>
      </c>
      <c r="G410" s="910"/>
      <c r="H410" s="910"/>
      <c r="I410" s="910"/>
      <c r="J410" s="910"/>
      <c r="K410" s="910"/>
      <c r="L410" s="910"/>
      <c r="M410" s="910"/>
      <c r="N410" s="910"/>
      <c r="O410" s="910"/>
      <c r="P410" s="910"/>
      <c r="Q410" s="910"/>
      <c r="R410" s="910"/>
      <c r="S410" s="911"/>
    </row>
    <row r="411" spans="1:19" s="910" customFormat="1" ht="12.75">
      <c r="A411" s="67" t="s">
        <v>153</v>
      </c>
      <c r="B411" s="77">
        <v>3961314</v>
      </c>
      <c r="C411" s="77">
        <v>928269</v>
      </c>
      <c r="D411" s="77">
        <v>333814</v>
      </c>
      <c r="E411" s="245">
        <v>8.426850282507269</v>
      </c>
      <c r="F411" s="77">
        <v>65940</v>
      </c>
      <c r="S411" s="911"/>
    </row>
    <row r="412" spans="1:19" s="910" customFormat="1" ht="12.75">
      <c r="A412" s="917" t="s">
        <v>192</v>
      </c>
      <c r="B412" s="77">
        <v>3961314</v>
      </c>
      <c r="C412" s="77">
        <v>928269</v>
      </c>
      <c r="D412" s="77">
        <v>333814</v>
      </c>
      <c r="E412" s="245">
        <v>8.426850282507269</v>
      </c>
      <c r="F412" s="77">
        <v>65940</v>
      </c>
      <c r="S412" s="911"/>
    </row>
    <row r="413" spans="1:19" s="910" customFormat="1" ht="12.75">
      <c r="A413" s="927" t="s">
        <v>771</v>
      </c>
      <c r="B413" s="77">
        <v>3961314</v>
      </c>
      <c r="C413" s="77">
        <v>928269</v>
      </c>
      <c r="D413" s="77">
        <v>333814</v>
      </c>
      <c r="E413" s="245">
        <v>8.426850282507269</v>
      </c>
      <c r="F413" s="77">
        <v>65940</v>
      </c>
      <c r="S413" s="911"/>
    </row>
    <row r="414" spans="1:19" s="910" customFormat="1" ht="12.75">
      <c r="A414" s="68" t="s">
        <v>187</v>
      </c>
      <c r="B414" s="77"/>
      <c r="C414" s="77"/>
      <c r="D414" s="77"/>
      <c r="E414" s="245"/>
      <c r="F414" s="77"/>
      <c r="S414" s="911"/>
    </row>
    <row r="415" spans="1:19" s="930" customFormat="1" ht="12.75">
      <c r="A415" s="916" t="s">
        <v>149</v>
      </c>
      <c r="B415" s="77">
        <v>5573664</v>
      </c>
      <c r="C415" s="77">
        <v>2321947</v>
      </c>
      <c r="D415" s="77">
        <v>1277203</v>
      </c>
      <c r="E415" s="245">
        <v>22.91496222233705</v>
      </c>
      <c r="F415" s="77">
        <v>669974</v>
      </c>
      <c r="G415" s="910"/>
      <c r="H415" s="910"/>
      <c r="I415" s="910"/>
      <c r="J415" s="910"/>
      <c r="K415" s="910"/>
      <c r="L415" s="910"/>
      <c r="M415" s="910"/>
      <c r="N415" s="910"/>
      <c r="O415" s="910"/>
      <c r="P415" s="910"/>
      <c r="Q415" s="910"/>
      <c r="R415" s="910"/>
      <c r="S415" s="911"/>
    </row>
    <row r="416" spans="1:19" s="930" customFormat="1" ht="12.75">
      <c r="A416" s="67" t="s">
        <v>208</v>
      </c>
      <c r="B416" s="77">
        <v>489622</v>
      </c>
      <c r="C416" s="77">
        <v>333186</v>
      </c>
      <c r="D416" s="77">
        <v>333186</v>
      </c>
      <c r="E416" s="245">
        <v>68.04963829239699</v>
      </c>
      <c r="F416" s="77">
        <v>54205</v>
      </c>
      <c r="G416" s="910"/>
      <c r="H416" s="910"/>
      <c r="I416" s="910"/>
      <c r="J416" s="910"/>
      <c r="K416" s="910"/>
      <c r="L416" s="910"/>
      <c r="M416" s="910"/>
      <c r="N416" s="910"/>
      <c r="O416" s="910"/>
      <c r="P416" s="910"/>
      <c r="Q416" s="910"/>
      <c r="R416" s="910"/>
      <c r="S416" s="911"/>
    </row>
    <row r="417" spans="1:19" s="930" customFormat="1" ht="12.75">
      <c r="A417" s="927" t="s">
        <v>943</v>
      </c>
      <c r="B417" s="77">
        <v>25000</v>
      </c>
      <c r="C417" s="77">
        <v>22000</v>
      </c>
      <c r="D417" s="77">
        <v>0</v>
      </c>
      <c r="E417" s="245">
        <v>0</v>
      </c>
      <c r="F417" s="77">
        <v>0</v>
      </c>
      <c r="G417" s="910"/>
      <c r="H417" s="910"/>
      <c r="I417" s="910"/>
      <c r="J417" s="910"/>
      <c r="K417" s="910"/>
      <c r="L417" s="910"/>
      <c r="M417" s="910"/>
      <c r="N417" s="910"/>
      <c r="O417" s="910"/>
      <c r="P417" s="910"/>
      <c r="Q417" s="910"/>
      <c r="R417" s="910"/>
      <c r="S417" s="911"/>
    </row>
    <row r="418" spans="1:19" s="930" customFormat="1" ht="12.75">
      <c r="A418" s="927" t="s">
        <v>812</v>
      </c>
      <c r="B418" s="77">
        <v>5059042</v>
      </c>
      <c r="C418" s="77">
        <v>1966761</v>
      </c>
      <c r="D418" s="77">
        <v>944017</v>
      </c>
      <c r="E418" s="245">
        <v>18.659995311365275</v>
      </c>
      <c r="F418" s="77">
        <v>615769</v>
      </c>
      <c r="G418" s="910"/>
      <c r="H418" s="910"/>
      <c r="I418" s="910"/>
      <c r="J418" s="910"/>
      <c r="K418" s="910"/>
      <c r="L418" s="910"/>
      <c r="M418" s="910"/>
      <c r="N418" s="910"/>
      <c r="O418" s="910"/>
      <c r="P418" s="910"/>
      <c r="Q418" s="910"/>
      <c r="R418" s="910"/>
      <c r="S418" s="911"/>
    </row>
    <row r="419" spans="1:19" s="930" customFormat="1" ht="12.75">
      <c r="A419" s="67" t="s">
        <v>153</v>
      </c>
      <c r="B419" s="77">
        <v>5573664</v>
      </c>
      <c r="C419" s="77">
        <v>2321947</v>
      </c>
      <c r="D419" s="77">
        <v>1141253</v>
      </c>
      <c r="E419" s="245">
        <v>20.475812679056364</v>
      </c>
      <c r="F419" s="77">
        <v>249743.8</v>
      </c>
      <c r="G419" s="910"/>
      <c r="H419" s="910"/>
      <c r="I419" s="910"/>
      <c r="J419" s="910"/>
      <c r="K419" s="910"/>
      <c r="L419" s="910"/>
      <c r="M419" s="910"/>
      <c r="N419" s="910"/>
      <c r="O419" s="910"/>
      <c r="P419" s="910"/>
      <c r="Q419" s="910"/>
      <c r="R419" s="910"/>
      <c r="S419" s="911"/>
    </row>
    <row r="420" spans="1:19" s="79" customFormat="1" ht="12.75">
      <c r="A420" s="917" t="s">
        <v>192</v>
      </c>
      <c r="B420" s="77">
        <v>5527964</v>
      </c>
      <c r="C420" s="77">
        <v>2280247</v>
      </c>
      <c r="D420" s="77">
        <v>1126810</v>
      </c>
      <c r="E420" s="245">
        <v>20.383815813561736</v>
      </c>
      <c r="F420" s="77">
        <v>246155</v>
      </c>
      <c r="G420" s="910"/>
      <c r="H420" s="910"/>
      <c r="I420" s="910"/>
      <c r="J420" s="910"/>
      <c r="K420" s="910"/>
      <c r="L420" s="910"/>
      <c r="M420" s="910"/>
      <c r="N420" s="910"/>
      <c r="O420" s="910"/>
      <c r="P420" s="910"/>
      <c r="Q420" s="910"/>
      <c r="R420" s="910"/>
      <c r="S420" s="911"/>
    </row>
    <row r="421" spans="1:19" s="79" customFormat="1" ht="12.75">
      <c r="A421" s="929" t="s">
        <v>20</v>
      </c>
      <c r="B421" s="77">
        <v>739018</v>
      </c>
      <c r="C421" s="77">
        <v>343056</v>
      </c>
      <c r="D421" s="77">
        <v>326139</v>
      </c>
      <c r="E421" s="245">
        <v>44.131401400236534</v>
      </c>
      <c r="F421" s="77">
        <v>94473</v>
      </c>
      <c r="G421" s="910"/>
      <c r="H421" s="910"/>
      <c r="I421" s="910"/>
      <c r="J421" s="910"/>
      <c r="K421" s="910"/>
      <c r="L421" s="910"/>
      <c r="M421" s="910"/>
      <c r="N421" s="910"/>
      <c r="O421" s="910"/>
      <c r="P421" s="910"/>
      <c r="Q421" s="910"/>
      <c r="R421" s="910"/>
      <c r="S421" s="911"/>
    </row>
    <row r="422" spans="1:19" s="910" customFormat="1" ht="12" customHeight="1">
      <c r="A422" s="917" t="s">
        <v>156</v>
      </c>
      <c r="B422" s="189">
        <v>4788946</v>
      </c>
      <c r="C422" s="189">
        <v>1937191</v>
      </c>
      <c r="D422" s="189">
        <v>800671</v>
      </c>
      <c r="E422" s="245">
        <v>16.719148639387456</v>
      </c>
      <c r="F422" s="77">
        <v>151682</v>
      </c>
      <c r="S422" s="911"/>
    </row>
    <row r="423" spans="1:19" s="910" customFormat="1" ht="12.75">
      <c r="A423" s="917" t="s">
        <v>157</v>
      </c>
      <c r="B423" s="189">
        <v>4638261</v>
      </c>
      <c r="C423" s="189">
        <v>1788365</v>
      </c>
      <c r="D423" s="189">
        <v>747009</v>
      </c>
      <c r="E423" s="245">
        <v>16.10536793854421</v>
      </c>
      <c r="F423" s="77">
        <v>141615</v>
      </c>
      <c r="S423" s="911"/>
    </row>
    <row r="424" spans="1:19" s="910" customFormat="1" ht="12.75">
      <c r="A424" s="936" t="s">
        <v>856</v>
      </c>
      <c r="B424" s="77">
        <v>150685</v>
      </c>
      <c r="C424" s="77">
        <v>148826</v>
      </c>
      <c r="D424" s="77">
        <v>53662</v>
      </c>
      <c r="E424" s="245">
        <v>35.612038358164384</v>
      </c>
      <c r="F424" s="77">
        <v>10067</v>
      </c>
      <c r="S424" s="911"/>
    </row>
    <row r="425" spans="1:19" s="910" customFormat="1" ht="12.75">
      <c r="A425" s="917" t="s">
        <v>935</v>
      </c>
      <c r="B425" s="189">
        <v>45700</v>
      </c>
      <c r="C425" s="189">
        <v>41700</v>
      </c>
      <c r="D425" s="189">
        <v>14443</v>
      </c>
      <c r="E425" s="245">
        <v>31.603938730853393</v>
      </c>
      <c r="F425" s="77">
        <v>3588.8</v>
      </c>
      <c r="S425" s="911"/>
    </row>
    <row r="426" spans="1:19" s="930" customFormat="1" ht="12.75">
      <c r="A426" s="929" t="s">
        <v>1660</v>
      </c>
      <c r="B426" s="77">
        <v>45700</v>
      </c>
      <c r="C426" s="77">
        <v>41700</v>
      </c>
      <c r="D426" s="77">
        <v>14443</v>
      </c>
      <c r="E426" s="245">
        <v>31.603938730853393</v>
      </c>
      <c r="F426" s="77">
        <v>3588.8</v>
      </c>
      <c r="G426" s="910"/>
      <c r="H426" s="910"/>
      <c r="I426" s="910"/>
      <c r="J426" s="910"/>
      <c r="K426" s="910"/>
      <c r="L426" s="910"/>
      <c r="M426" s="910"/>
      <c r="N426" s="910"/>
      <c r="O426" s="910"/>
      <c r="P426" s="910"/>
      <c r="Q426" s="910"/>
      <c r="R426" s="910"/>
      <c r="S426" s="911"/>
    </row>
    <row r="427" spans="1:19" s="932" customFormat="1" ht="12.75">
      <c r="A427" s="90" t="s">
        <v>189</v>
      </c>
      <c r="B427" s="77"/>
      <c r="C427" s="77"/>
      <c r="D427" s="77"/>
      <c r="E427" s="245"/>
      <c r="F427" s="77"/>
      <c r="G427" s="910"/>
      <c r="H427" s="910"/>
      <c r="I427" s="910"/>
      <c r="J427" s="910"/>
      <c r="K427" s="910"/>
      <c r="L427" s="910"/>
      <c r="M427" s="910"/>
      <c r="N427" s="910"/>
      <c r="O427" s="910"/>
      <c r="P427" s="910"/>
      <c r="Q427" s="910"/>
      <c r="R427" s="910"/>
      <c r="S427" s="911"/>
    </row>
    <row r="428" spans="1:19" s="932" customFormat="1" ht="12.75">
      <c r="A428" s="916" t="s">
        <v>149</v>
      </c>
      <c r="B428" s="77">
        <v>4161443</v>
      </c>
      <c r="C428" s="77">
        <v>572340</v>
      </c>
      <c r="D428" s="77">
        <v>572340</v>
      </c>
      <c r="E428" s="245">
        <v>13.753402365477552</v>
      </c>
      <c r="F428" s="77">
        <v>125483</v>
      </c>
      <c r="G428" s="910"/>
      <c r="H428" s="910"/>
      <c r="I428" s="910"/>
      <c r="J428" s="910"/>
      <c r="K428" s="910"/>
      <c r="L428" s="910"/>
      <c r="M428" s="910"/>
      <c r="N428" s="910"/>
      <c r="O428" s="910"/>
      <c r="P428" s="910"/>
      <c r="Q428" s="910"/>
      <c r="R428" s="910"/>
      <c r="S428" s="911"/>
    </row>
    <row r="429" spans="1:19" s="932" customFormat="1" ht="12.75">
      <c r="A429" s="210" t="s">
        <v>191</v>
      </c>
      <c r="B429" s="77">
        <v>4161443</v>
      </c>
      <c r="C429" s="77">
        <v>572340</v>
      </c>
      <c r="D429" s="77">
        <v>572340</v>
      </c>
      <c r="E429" s="245">
        <v>13.753402365477552</v>
      </c>
      <c r="F429" s="77">
        <v>125483</v>
      </c>
      <c r="G429" s="910"/>
      <c r="H429" s="910"/>
      <c r="I429" s="910"/>
      <c r="J429" s="910"/>
      <c r="K429" s="910"/>
      <c r="L429" s="910"/>
      <c r="M429" s="910"/>
      <c r="N429" s="910"/>
      <c r="O429" s="910"/>
      <c r="P429" s="910"/>
      <c r="Q429" s="910"/>
      <c r="R429" s="910"/>
      <c r="S429" s="911"/>
    </row>
    <row r="430" spans="1:19" s="932" customFormat="1" ht="12.75">
      <c r="A430" s="916" t="s">
        <v>769</v>
      </c>
      <c r="B430" s="77">
        <v>6013297</v>
      </c>
      <c r="C430" s="77">
        <v>572340</v>
      </c>
      <c r="D430" s="77">
        <v>174412</v>
      </c>
      <c r="E430" s="245">
        <v>2.9004388108553427</v>
      </c>
      <c r="F430" s="77">
        <v>29003</v>
      </c>
      <c r="G430" s="910"/>
      <c r="H430" s="910"/>
      <c r="I430" s="910"/>
      <c r="J430" s="910"/>
      <c r="K430" s="910"/>
      <c r="L430" s="910"/>
      <c r="M430" s="910"/>
      <c r="N430" s="910"/>
      <c r="O430" s="910"/>
      <c r="P430" s="910"/>
      <c r="Q430" s="910"/>
      <c r="R430" s="910"/>
      <c r="S430" s="911"/>
    </row>
    <row r="431" spans="1:19" s="932" customFormat="1" ht="12.75">
      <c r="A431" s="917" t="s">
        <v>192</v>
      </c>
      <c r="B431" s="77">
        <v>6013297</v>
      </c>
      <c r="C431" s="77">
        <v>572340</v>
      </c>
      <c r="D431" s="77">
        <v>174412</v>
      </c>
      <c r="E431" s="245">
        <v>2.9004388108553427</v>
      </c>
      <c r="F431" s="77">
        <v>29003</v>
      </c>
      <c r="G431" s="910"/>
      <c r="H431" s="910"/>
      <c r="I431" s="910"/>
      <c r="J431" s="910"/>
      <c r="K431" s="910"/>
      <c r="L431" s="910"/>
      <c r="M431" s="910"/>
      <c r="N431" s="910"/>
      <c r="O431" s="910"/>
      <c r="P431" s="910"/>
      <c r="Q431" s="910"/>
      <c r="R431" s="910"/>
      <c r="S431" s="911"/>
    </row>
    <row r="432" spans="1:19" s="932" customFormat="1" ht="12.75">
      <c r="A432" s="929" t="s">
        <v>20</v>
      </c>
      <c r="B432" s="77">
        <v>3410953</v>
      </c>
      <c r="C432" s="77">
        <v>533445</v>
      </c>
      <c r="D432" s="77">
        <v>159668</v>
      </c>
      <c r="E432" s="245">
        <v>4.681037821394783</v>
      </c>
      <c r="F432" s="77">
        <v>22338</v>
      </c>
      <c r="G432" s="910"/>
      <c r="H432" s="910"/>
      <c r="I432" s="910"/>
      <c r="J432" s="910"/>
      <c r="K432" s="910"/>
      <c r="L432" s="910"/>
      <c r="M432" s="910"/>
      <c r="N432" s="910"/>
      <c r="O432" s="910"/>
      <c r="P432" s="910"/>
      <c r="Q432" s="910"/>
      <c r="R432" s="910"/>
      <c r="S432" s="911"/>
    </row>
    <row r="433" spans="1:19" s="932" customFormat="1" ht="12.75">
      <c r="A433" s="929" t="s">
        <v>1633</v>
      </c>
      <c r="B433" s="77">
        <v>2549214</v>
      </c>
      <c r="C433" s="77">
        <v>0</v>
      </c>
      <c r="D433" s="77">
        <v>0</v>
      </c>
      <c r="E433" s="245">
        <v>0</v>
      </c>
      <c r="F433" s="77">
        <v>0</v>
      </c>
      <c r="G433" s="910"/>
      <c r="H433" s="910"/>
      <c r="I433" s="910"/>
      <c r="J433" s="910"/>
      <c r="K433" s="910"/>
      <c r="L433" s="910"/>
      <c r="M433" s="910"/>
      <c r="N433" s="910"/>
      <c r="O433" s="910"/>
      <c r="P433" s="910"/>
      <c r="Q433" s="910"/>
      <c r="R433" s="910"/>
      <c r="S433" s="911"/>
    </row>
    <row r="434" spans="1:19" s="932" customFormat="1" ht="12.75">
      <c r="A434" s="929" t="s">
        <v>123</v>
      </c>
      <c r="B434" s="77">
        <v>53130</v>
      </c>
      <c r="C434" s="77">
        <v>38895</v>
      </c>
      <c r="D434" s="77">
        <v>14744</v>
      </c>
      <c r="E434" s="245">
        <v>27.750799924712965</v>
      </c>
      <c r="F434" s="77">
        <v>6665</v>
      </c>
      <c r="G434" s="910"/>
      <c r="H434" s="910"/>
      <c r="I434" s="910"/>
      <c r="J434" s="910"/>
      <c r="K434" s="910"/>
      <c r="L434" s="910"/>
      <c r="M434" s="910"/>
      <c r="N434" s="910"/>
      <c r="O434" s="910"/>
      <c r="P434" s="910"/>
      <c r="Q434" s="910"/>
      <c r="R434" s="910"/>
      <c r="S434" s="911"/>
    </row>
    <row r="435" spans="1:19" s="932" customFormat="1" ht="12.75">
      <c r="A435" s="936" t="s">
        <v>182</v>
      </c>
      <c r="B435" s="77">
        <v>16000</v>
      </c>
      <c r="C435" s="77">
        <v>6665</v>
      </c>
      <c r="D435" s="77">
        <v>6665</v>
      </c>
      <c r="E435" s="245">
        <v>41.65625</v>
      </c>
      <c r="F435" s="77">
        <v>6665</v>
      </c>
      <c r="G435" s="910"/>
      <c r="H435" s="910"/>
      <c r="I435" s="910"/>
      <c r="J435" s="910"/>
      <c r="K435" s="910"/>
      <c r="L435" s="910"/>
      <c r="M435" s="910"/>
      <c r="N435" s="910"/>
      <c r="O435" s="910"/>
      <c r="P435" s="910"/>
      <c r="Q435" s="910"/>
      <c r="R435" s="910"/>
      <c r="S435" s="911"/>
    </row>
    <row r="436" spans="1:19" s="932" customFormat="1" ht="12.75">
      <c r="A436" s="936" t="s">
        <v>186</v>
      </c>
      <c r="B436" s="77">
        <v>37130</v>
      </c>
      <c r="C436" s="77">
        <v>32230</v>
      </c>
      <c r="D436" s="77">
        <v>8079</v>
      </c>
      <c r="E436" s="245">
        <v>21.75868569889577</v>
      </c>
      <c r="F436" s="77">
        <v>0</v>
      </c>
      <c r="G436" s="910"/>
      <c r="H436" s="910"/>
      <c r="I436" s="910"/>
      <c r="J436" s="910"/>
      <c r="K436" s="910"/>
      <c r="L436" s="910"/>
      <c r="M436" s="910"/>
      <c r="N436" s="910"/>
      <c r="O436" s="910"/>
      <c r="P436" s="910"/>
      <c r="Q436" s="910"/>
      <c r="R436" s="910"/>
      <c r="S436" s="911"/>
    </row>
    <row r="437" spans="1:19" s="932" customFormat="1" ht="12.75">
      <c r="A437" s="917" t="s">
        <v>789</v>
      </c>
      <c r="B437" s="77">
        <v>-1851854</v>
      </c>
      <c r="C437" s="77">
        <v>0</v>
      </c>
      <c r="D437" s="77">
        <v>-253746</v>
      </c>
      <c r="E437" s="245">
        <v>13.702268105368997</v>
      </c>
      <c r="F437" s="77">
        <v>-97490</v>
      </c>
      <c r="G437" s="910"/>
      <c r="H437" s="910"/>
      <c r="I437" s="910"/>
      <c r="J437" s="910"/>
      <c r="K437" s="910"/>
      <c r="L437" s="910"/>
      <c r="M437" s="910"/>
      <c r="N437" s="910"/>
      <c r="O437" s="910"/>
      <c r="P437" s="910"/>
      <c r="Q437" s="910"/>
      <c r="R437" s="910"/>
      <c r="S437" s="911"/>
    </row>
    <row r="438" spans="1:19" s="932" customFormat="1" ht="12.75">
      <c r="A438" s="917" t="s">
        <v>793</v>
      </c>
      <c r="B438" s="77">
        <v>1851854</v>
      </c>
      <c r="C438" s="77">
        <v>0</v>
      </c>
      <c r="D438" s="77">
        <v>253746</v>
      </c>
      <c r="E438" s="245">
        <v>13.702268105368997</v>
      </c>
      <c r="F438" s="77">
        <v>97490</v>
      </c>
      <c r="G438" s="910"/>
      <c r="H438" s="910"/>
      <c r="I438" s="910"/>
      <c r="J438" s="910"/>
      <c r="K438" s="910"/>
      <c r="L438" s="910"/>
      <c r="M438" s="910"/>
      <c r="N438" s="910"/>
      <c r="O438" s="910"/>
      <c r="P438" s="910"/>
      <c r="Q438" s="910"/>
      <c r="R438" s="910"/>
      <c r="S438" s="911"/>
    </row>
    <row r="439" spans="1:13" s="921" customFormat="1" ht="12.75">
      <c r="A439" s="68" t="s">
        <v>209</v>
      </c>
      <c r="B439" s="22"/>
      <c r="C439" s="22"/>
      <c r="D439" s="22"/>
      <c r="E439" s="245"/>
      <c r="F439" s="77"/>
      <c r="G439" s="920"/>
      <c r="H439" s="920"/>
      <c r="I439" s="920"/>
      <c r="J439" s="920"/>
      <c r="K439" s="920"/>
      <c r="L439" s="920"/>
      <c r="M439" s="920"/>
    </row>
    <row r="440" spans="1:13" s="921" customFormat="1" ht="12.75">
      <c r="A440" s="68" t="s">
        <v>166</v>
      </c>
      <c r="B440" s="77"/>
      <c r="C440" s="77"/>
      <c r="D440" s="77"/>
      <c r="E440" s="245"/>
      <c r="F440" s="77"/>
      <c r="G440" s="920"/>
      <c r="H440" s="920"/>
      <c r="I440" s="920"/>
      <c r="J440" s="920"/>
      <c r="K440" s="920"/>
      <c r="L440" s="920"/>
      <c r="M440" s="920"/>
    </row>
    <row r="441" spans="1:13" s="926" customFormat="1" ht="12.75">
      <c r="A441" s="916" t="s">
        <v>149</v>
      </c>
      <c r="B441" s="189">
        <v>3725477</v>
      </c>
      <c r="C441" s="189">
        <v>1945157</v>
      </c>
      <c r="D441" s="189">
        <v>1059535</v>
      </c>
      <c r="E441" s="245">
        <v>28.440250738361826</v>
      </c>
      <c r="F441" s="77">
        <v>194068</v>
      </c>
      <c r="G441" s="920"/>
      <c r="H441" s="920"/>
      <c r="I441" s="920"/>
      <c r="J441" s="920"/>
      <c r="K441" s="920"/>
      <c r="L441" s="920"/>
      <c r="M441" s="920"/>
    </row>
    <row r="442" spans="1:13" s="926" customFormat="1" ht="12.75">
      <c r="A442" s="64" t="s">
        <v>150</v>
      </c>
      <c r="B442" s="189">
        <v>674535</v>
      </c>
      <c r="C442" s="189">
        <v>246940</v>
      </c>
      <c r="D442" s="189">
        <v>246940</v>
      </c>
      <c r="E442" s="245">
        <v>36.608923184119426</v>
      </c>
      <c r="F442" s="77">
        <v>200</v>
      </c>
      <c r="G442" s="920"/>
      <c r="H442" s="920"/>
      <c r="I442" s="920"/>
      <c r="J442" s="920"/>
      <c r="K442" s="920"/>
      <c r="L442" s="920"/>
      <c r="M442" s="920"/>
    </row>
    <row r="443" spans="1:13" s="922" customFormat="1" ht="12.75">
      <c r="A443" s="64" t="s">
        <v>151</v>
      </c>
      <c r="B443" s="189">
        <v>69733</v>
      </c>
      <c r="C443" s="189">
        <v>58547</v>
      </c>
      <c r="D443" s="189">
        <v>54478</v>
      </c>
      <c r="E443" s="245">
        <v>78.12370040009752</v>
      </c>
      <c r="F443" s="77">
        <v>4478</v>
      </c>
      <c r="G443" s="736"/>
      <c r="H443" s="736"/>
      <c r="I443" s="736"/>
      <c r="J443" s="736"/>
      <c r="K443" s="736"/>
      <c r="L443" s="736"/>
      <c r="M443" s="736"/>
    </row>
    <row r="444" spans="1:13" s="926" customFormat="1" ht="12.75">
      <c r="A444" s="64" t="s">
        <v>152</v>
      </c>
      <c r="B444" s="189">
        <v>2981209</v>
      </c>
      <c r="C444" s="189">
        <v>1639670</v>
      </c>
      <c r="D444" s="189">
        <v>758117</v>
      </c>
      <c r="E444" s="245">
        <v>25.429850775306264</v>
      </c>
      <c r="F444" s="77">
        <v>189390</v>
      </c>
      <c r="G444" s="920"/>
      <c r="H444" s="920"/>
      <c r="I444" s="920"/>
      <c r="J444" s="920"/>
      <c r="K444" s="920"/>
      <c r="L444" s="920"/>
      <c r="M444" s="920"/>
    </row>
    <row r="445" spans="1:13" s="926" customFormat="1" ht="12.75">
      <c r="A445" s="64" t="s">
        <v>153</v>
      </c>
      <c r="B445" s="189">
        <v>3725477</v>
      </c>
      <c r="C445" s="189">
        <v>1945157</v>
      </c>
      <c r="D445" s="189">
        <v>985030</v>
      </c>
      <c r="E445" s="245">
        <v>26.440372601951374</v>
      </c>
      <c r="F445" s="77">
        <v>362660</v>
      </c>
      <c r="G445" s="920"/>
      <c r="H445" s="920"/>
      <c r="I445" s="920"/>
      <c r="J445" s="920"/>
      <c r="K445" s="920"/>
      <c r="L445" s="920"/>
      <c r="M445" s="920"/>
    </row>
    <row r="446" spans="1:13" s="928" customFormat="1" ht="12.75">
      <c r="A446" s="917" t="s">
        <v>192</v>
      </c>
      <c r="B446" s="189">
        <v>1309031</v>
      </c>
      <c r="C446" s="189">
        <v>1192304</v>
      </c>
      <c r="D446" s="189">
        <v>649272</v>
      </c>
      <c r="E446" s="245">
        <v>49.599436529768965</v>
      </c>
      <c r="F446" s="77">
        <v>136417</v>
      </c>
      <c r="G446" s="920"/>
      <c r="H446" s="920"/>
      <c r="I446" s="920"/>
      <c r="J446" s="920"/>
      <c r="K446" s="920"/>
      <c r="L446" s="920"/>
      <c r="M446" s="920"/>
    </row>
    <row r="447" spans="1:13" s="928" customFormat="1" ht="12.75">
      <c r="A447" s="916" t="s">
        <v>155</v>
      </c>
      <c r="B447" s="189">
        <v>1309031</v>
      </c>
      <c r="C447" s="189">
        <v>1192304</v>
      </c>
      <c r="D447" s="189">
        <v>649272</v>
      </c>
      <c r="E447" s="245">
        <v>49.599436529768965</v>
      </c>
      <c r="F447" s="77">
        <v>136417</v>
      </c>
      <c r="G447" s="920"/>
      <c r="H447" s="920"/>
      <c r="I447" s="920"/>
      <c r="J447" s="920"/>
      <c r="K447" s="920"/>
      <c r="L447" s="920"/>
      <c r="M447" s="920"/>
    </row>
    <row r="448" spans="1:13" s="921" customFormat="1" ht="12.75">
      <c r="A448" s="916" t="s">
        <v>160</v>
      </c>
      <c r="B448" s="189">
        <v>2416446</v>
      </c>
      <c r="C448" s="189">
        <v>752853</v>
      </c>
      <c r="D448" s="189">
        <v>335758</v>
      </c>
      <c r="E448" s="245">
        <v>13.894703212900266</v>
      </c>
      <c r="F448" s="77">
        <v>226243</v>
      </c>
      <c r="G448" s="920"/>
      <c r="H448" s="920"/>
      <c r="I448" s="920"/>
      <c r="J448" s="920"/>
      <c r="K448" s="920"/>
      <c r="L448" s="920"/>
      <c r="M448" s="920"/>
    </row>
    <row r="449" spans="1:13" s="921" customFormat="1" ht="12.75">
      <c r="A449" s="916" t="s">
        <v>161</v>
      </c>
      <c r="B449" s="189">
        <v>2055484</v>
      </c>
      <c r="C449" s="189">
        <v>692968</v>
      </c>
      <c r="D449" s="189">
        <v>335758</v>
      </c>
      <c r="E449" s="245">
        <v>16.334741598572407</v>
      </c>
      <c r="F449" s="77">
        <v>226243</v>
      </c>
      <c r="G449" s="920"/>
      <c r="H449" s="920"/>
      <c r="I449" s="920"/>
      <c r="J449" s="920"/>
      <c r="K449" s="920"/>
      <c r="L449" s="920"/>
      <c r="M449" s="920"/>
    </row>
    <row r="450" spans="1:13" s="921" customFormat="1" ht="12.75">
      <c r="A450" s="916" t="s">
        <v>162</v>
      </c>
      <c r="B450" s="189">
        <v>360962</v>
      </c>
      <c r="C450" s="189">
        <v>59885</v>
      </c>
      <c r="D450" s="189">
        <v>0</v>
      </c>
      <c r="E450" s="245">
        <v>0</v>
      </c>
      <c r="F450" s="77">
        <v>0</v>
      </c>
      <c r="G450" s="920"/>
      <c r="H450" s="920"/>
      <c r="I450" s="920"/>
      <c r="J450" s="920"/>
      <c r="K450" s="920"/>
      <c r="L450" s="920"/>
      <c r="M450" s="920"/>
    </row>
    <row r="451" spans="1:13" s="921" customFormat="1" ht="12.75">
      <c r="A451" s="90" t="s">
        <v>178</v>
      </c>
      <c r="B451" s="77"/>
      <c r="C451" s="77"/>
      <c r="D451" s="77"/>
      <c r="E451" s="245"/>
      <c r="F451" s="77"/>
      <c r="G451" s="920"/>
      <c r="H451" s="920"/>
      <c r="I451" s="920"/>
      <c r="J451" s="920"/>
      <c r="K451" s="920"/>
      <c r="L451" s="920"/>
      <c r="M451" s="920"/>
    </row>
    <row r="452" spans="1:13" s="921" customFormat="1" ht="12.75">
      <c r="A452" s="916" t="s">
        <v>149</v>
      </c>
      <c r="B452" s="77">
        <v>456391</v>
      </c>
      <c r="C452" s="189">
        <v>372969</v>
      </c>
      <c r="D452" s="77">
        <v>372969</v>
      </c>
      <c r="E452" s="245">
        <v>81.72137487373764</v>
      </c>
      <c r="F452" s="77">
        <v>27304</v>
      </c>
      <c r="G452" s="920"/>
      <c r="H452" s="920"/>
      <c r="I452" s="920"/>
      <c r="J452" s="920"/>
      <c r="K452" s="920"/>
      <c r="L452" s="920"/>
      <c r="M452" s="920"/>
    </row>
    <row r="453" spans="1:13" s="921" customFormat="1" ht="12.75">
      <c r="A453" s="210" t="s">
        <v>169</v>
      </c>
      <c r="B453" s="77">
        <v>456391</v>
      </c>
      <c r="C453" s="77">
        <v>372969</v>
      </c>
      <c r="D453" s="77">
        <v>372969</v>
      </c>
      <c r="E453" s="245">
        <v>81.72137487373764</v>
      </c>
      <c r="F453" s="77">
        <v>27304</v>
      </c>
      <c r="G453" s="920"/>
      <c r="H453" s="920"/>
      <c r="I453" s="920"/>
      <c r="J453" s="920"/>
      <c r="K453" s="920"/>
      <c r="L453" s="920"/>
      <c r="M453" s="920"/>
    </row>
    <row r="454" spans="1:13" s="921" customFormat="1" ht="12.75">
      <c r="A454" s="64" t="s">
        <v>153</v>
      </c>
      <c r="B454" s="77">
        <v>456391</v>
      </c>
      <c r="C454" s="77">
        <v>372969</v>
      </c>
      <c r="D454" s="77">
        <v>127875</v>
      </c>
      <c r="E454" s="245">
        <v>28.018738318678498</v>
      </c>
      <c r="F454" s="77">
        <v>52684</v>
      </c>
      <c r="G454" s="920"/>
      <c r="H454" s="920"/>
      <c r="I454" s="920"/>
      <c r="J454" s="920"/>
      <c r="K454" s="920"/>
      <c r="L454" s="920"/>
      <c r="M454" s="920"/>
    </row>
    <row r="455" spans="1:13" s="921" customFormat="1" ht="12.75">
      <c r="A455" s="210" t="s">
        <v>170</v>
      </c>
      <c r="B455" s="77">
        <v>254347</v>
      </c>
      <c r="C455" s="77">
        <v>172375</v>
      </c>
      <c r="D455" s="77">
        <v>78242</v>
      </c>
      <c r="E455" s="245">
        <v>30.761911876294985</v>
      </c>
      <c r="F455" s="77">
        <v>15494</v>
      </c>
      <c r="G455" s="920"/>
      <c r="H455" s="920"/>
      <c r="I455" s="920"/>
      <c r="J455" s="920"/>
      <c r="K455" s="920"/>
      <c r="L455" s="920"/>
      <c r="M455" s="920"/>
    </row>
    <row r="456" spans="1:13" s="921" customFormat="1" ht="12.75">
      <c r="A456" s="918" t="s">
        <v>20</v>
      </c>
      <c r="B456" s="77">
        <v>254347</v>
      </c>
      <c r="C456" s="77">
        <v>172375</v>
      </c>
      <c r="D456" s="77">
        <v>78242</v>
      </c>
      <c r="E456" s="245">
        <v>30.761911876294985</v>
      </c>
      <c r="F456" s="77">
        <v>15494</v>
      </c>
      <c r="G456" s="920"/>
      <c r="H456" s="920"/>
      <c r="I456" s="920"/>
      <c r="J456" s="920"/>
      <c r="K456" s="920"/>
      <c r="L456" s="920"/>
      <c r="M456" s="920"/>
    </row>
    <row r="457" spans="1:13" s="921" customFormat="1" ht="12.75">
      <c r="A457" s="916" t="s">
        <v>759</v>
      </c>
      <c r="B457" s="77">
        <v>202044</v>
      </c>
      <c r="C457" s="77">
        <v>200594</v>
      </c>
      <c r="D457" s="77">
        <v>49633</v>
      </c>
      <c r="E457" s="245">
        <v>24.5654411910277</v>
      </c>
      <c r="F457" s="77">
        <v>37190</v>
      </c>
      <c r="G457" s="920"/>
      <c r="H457" s="920"/>
      <c r="I457" s="920"/>
      <c r="J457" s="920"/>
      <c r="K457" s="920"/>
      <c r="L457" s="920"/>
      <c r="M457" s="920"/>
    </row>
    <row r="458" spans="1:13" s="921" customFormat="1" ht="12.75">
      <c r="A458" s="210" t="s">
        <v>1660</v>
      </c>
      <c r="B458" s="77">
        <v>202044</v>
      </c>
      <c r="C458" s="77">
        <v>200594</v>
      </c>
      <c r="D458" s="77">
        <v>49633</v>
      </c>
      <c r="E458" s="245">
        <v>24.5654411910277</v>
      </c>
      <c r="F458" s="77">
        <v>37190</v>
      </c>
      <c r="G458" s="920"/>
      <c r="H458" s="920"/>
      <c r="I458" s="920"/>
      <c r="J458" s="920"/>
      <c r="K458" s="920"/>
      <c r="L458" s="920"/>
      <c r="M458" s="920"/>
    </row>
    <row r="459" spans="1:13" s="921" customFormat="1" ht="12.75">
      <c r="A459" s="90" t="s">
        <v>180</v>
      </c>
      <c r="B459" s="77"/>
      <c r="C459" s="77"/>
      <c r="D459" s="77"/>
      <c r="E459" s="245"/>
      <c r="F459" s="77"/>
      <c r="G459" s="920"/>
      <c r="H459" s="920"/>
      <c r="I459" s="920"/>
      <c r="J459" s="920"/>
      <c r="K459" s="920"/>
      <c r="L459" s="920"/>
      <c r="M459" s="920"/>
    </row>
    <row r="460" spans="1:13" s="921" customFormat="1" ht="12.75">
      <c r="A460" s="916" t="s">
        <v>149</v>
      </c>
      <c r="B460" s="77">
        <v>224636</v>
      </c>
      <c r="C460" s="77">
        <v>70507</v>
      </c>
      <c r="D460" s="77">
        <v>70507</v>
      </c>
      <c r="E460" s="245">
        <v>31.387221994693636</v>
      </c>
      <c r="F460" s="77">
        <v>17593</v>
      </c>
      <c r="G460" s="920"/>
      <c r="H460" s="920"/>
      <c r="I460" s="920"/>
      <c r="J460" s="920"/>
      <c r="K460" s="920"/>
      <c r="L460" s="920"/>
      <c r="M460" s="920"/>
    </row>
    <row r="461" spans="1:13" s="921" customFormat="1" ht="12.75">
      <c r="A461" s="210" t="s">
        <v>191</v>
      </c>
      <c r="B461" s="77">
        <v>224636</v>
      </c>
      <c r="C461" s="77">
        <v>70507</v>
      </c>
      <c r="D461" s="77">
        <v>70507</v>
      </c>
      <c r="E461" s="245">
        <v>31.387221994693636</v>
      </c>
      <c r="F461" s="77">
        <v>17593</v>
      </c>
      <c r="G461" s="920"/>
      <c r="H461" s="920"/>
      <c r="I461" s="920"/>
      <c r="J461" s="920"/>
      <c r="K461" s="920"/>
      <c r="L461" s="920"/>
      <c r="M461" s="920"/>
    </row>
    <row r="462" spans="1:13" s="921" customFormat="1" ht="12.75">
      <c r="A462" s="64" t="s">
        <v>153</v>
      </c>
      <c r="B462" s="77">
        <v>224636</v>
      </c>
      <c r="C462" s="77">
        <v>70507</v>
      </c>
      <c r="D462" s="77">
        <v>47125</v>
      </c>
      <c r="E462" s="245">
        <v>20.978382805961644</v>
      </c>
      <c r="F462" s="77">
        <v>14916</v>
      </c>
      <c r="G462" s="920"/>
      <c r="H462" s="920"/>
      <c r="I462" s="920"/>
      <c r="J462" s="920"/>
      <c r="K462" s="920"/>
      <c r="L462" s="920"/>
      <c r="M462" s="920"/>
    </row>
    <row r="463" spans="1:13" s="921" customFormat="1" ht="12.75">
      <c r="A463" s="917" t="s">
        <v>192</v>
      </c>
      <c r="B463" s="77">
        <v>224636</v>
      </c>
      <c r="C463" s="77">
        <v>70507</v>
      </c>
      <c r="D463" s="77">
        <v>47125</v>
      </c>
      <c r="E463" s="245">
        <v>20.978382805961644</v>
      </c>
      <c r="F463" s="77">
        <v>14916</v>
      </c>
      <c r="G463" s="920"/>
      <c r="H463" s="920"/>
      <c r="I463" s="920"/>
      <c r="J463" s="920"/>
      <c r="K463" s="920"/>
      <c r="L463" s="920"/>
      <c r="M463" s="920"/>
    </row>
    <row r="464" spans="1:13" s="921" customFormat="1" ht="12.75">
      <c r="A464" s="918" t="s">
        <v>20</v>
      </c>
      <c r="B464" s="77">
        <v>224636</v>
      </c>
      <c r="C464" s="77">
        <v>49107</v>
      </c>
      <c r="D464" s="77">
        <v>29825</v>
      </c>
      <c r="E464" s="245">
        <v>13.277034847486602</v>
      </c>
      <c r="F464" s="77">
        <v>9916</v>
      </c>
      <c r="G464" s="920"/>
      <c r="H464" s="920"/>
      <c r="I464" s="920"/>
      <c r="J464" s="920"/>
      <c r="K464" s="920"/>
      <c r="L464" s="920"/>
      <c r="M464" s="920"/>
    </row>
    <row r="465" spans="1:13" s="921" customFormat="1" ht="12.75">
      <c r="A465" s="210" t="s">
        <v>123</v>
      </c>
      <c r="B465" s="77">
        <v>0</v>
      </c>
      <c r="C465" s="77">
        <v>21400</v>
      </c>
      <c r="D465" s="77">
        <v>17300</v>
      </c>
      <c r="E465" s="77">
        <v>0</v>
      </c>
      <c r="F465" s="77">
        <v>5000</v>
      </c>
      <c r="G465" s="920"/>
      <c r="H465" s="920"/>
      <c r="I465" s="920"/>
      <c r="J465" s="920"/>
      <c r="K465" s="920"/>
      <c r="L465" s="920"/>
      <c r="M465" s="920"/>
    </row>
    <row r="466" spans="1:13" s="921" customFormat="1" ht="12.75">
      <c r="A466" s="918" t="s">
        <v>856</v>
      </c>
      <c r="B466" s="77">
        <v>0</v>
      </c>
      <c r="C466" s="77">
        <v>21400</v>
      </c>
      <c r="D466" s="77">
        <v>17300</v>
      </c>
      <c r="E466" s="245">
        <v>0</v>
      </c>
      <c r="F466" s="77">
        <v>5000</v>
      </c>
      <c r="G466" s="920"/>
      <c r="H466" s="920"/>
      <c r="I466" s="920"/>
      <c r="J466" s="920"/>
      <c r="K466" s="920"/>
      <c r="L466" s="920"/>
      <c r="M466" s="920"/>
    </row>
    <row r="467" spans="1:13" s="867" customFormat="1" ht="12.75">
      <c r="A467" s="68" t="s">
        <v>171</v>
      </c>
      <c r="B467" s="77"/>
      <c r="C467" s="77"/>
      <c r="D467" s="77"/>
      <c r="E467" s="245"/>
      <c r="F467" s="77"/>
      <c r="G467" s="736"/>
      <c r="H467" s="736"/>
      <c r="I467" s="736"/>
      <c r="J467" s="736"/>
      <c r="K467" s="736"/>
      <c r="L467" s="736"/>
      <c r="M467" s="736"/>
    </row>
    <row r="468" spans="1:13" s="922" customFormat="1" ht="12.75">
      <c r="A468" s="916" t="s">
        <v>149</v>
      </c>
      <c r="B468" s="77">
        <v>21259650</v>
      </c>
      <c r="C468" s="77">
        <v>17611886</v>
      </c>
      <c r="D468" s="77">
        <v>11690059</v>
      </c>
      <c r="E468" s="245">
        <v>54.98707175329791</v>
      </c>
      <c r="F468" s="77">
        <v>384535</v>
      </c>
      <c r="G468" s="736"/>
      <c r="H468" s="736"/>
      <c r="I468" s="736"/>
      <c r="J468" s="736"/>
      <c r="K468" s="736"/>
      <c r="L468" s="736"/>
      <c r="M468" s="736"/>
    </row>
    <row r="469" spans="1:13" s="922" customFormat="1" ht="12.75">
      <c r="A469" s="64" t="s">
        <v>150</v>
      </c>
      <c r="B469" s="77">
        <v>6401855</v>
      </c>
      <c r="C469" s="77">
        <v>3757601</v>
      </c>
      <c r="D469" s="77">
        <v>3757601</v>
      </c>
      <c r="E469" s="245">
        <v>58.695503100273285</v>
      </c>
      <c r="F469" s="77">
        <v>213053</v>
      </c>
      <c r="G469" s="736"/>
      <c r="H469" s="736"/>
      <c r="I469" s="736"/>
      <c r="J469" s="736"/>
      <c r="K469" s="736"/>
      <c r="L469" s="736"/>
      <c r="M469" s="736"/>
    </row>
    <row r="470" spans="1:13" s="922" customFormat="1" ht="12.75">
      <c r="A470" s="64" t="s">
        <v>151</v>
      </c>
      <c r="B470" s="77">
        <v>100000</v>
      </c>
      <c r="C470" s="77">
        <v>100000</v>
      </c>
      <c r="D470" s="77">
        <v>112013</v>
      </c>
      <c r="E470" s="245">
        <v>112.013</v>
      </c>
      <c r="F470" s="77">
        <v>1620</v>
      </c>
      <c r="G470" s="736"/>
      <c r="H470" s="736"/>
      <c r="I470" s="736"/>
      <c r="J470" s="736"/>
      <c r="K470" s="736"/>
      <c r="L470" s="736"/>
      <c r="M470" s="736"/>
    </row>
    <row r="471" spans="1:13" s="922" customFormat="1" ht="12.75">
      <c r="A471" s="64" t="s">
        <v>172</v>
      </c>
      <c r="B471" s="77">
        <v>14757795</v>
      </c>
      <c r="C471" s="77">
        <v>13754285</v>
      </c>
      <c r="D471" s="77">
        <v>7820445</v>
      </c>
      <c r="E471" s="245">
        <v>52.9919611974553</v>
      </c>
      <c r="F471" s="77">
        <v>169862</v>
      </c>
      <c r="G471" s="736"/>
      <c r="H471" s="736"/>
      <c r="I471" s="736"/>
      <c r="J471" s="736"/>
      <c r="K471" s="736"/>
      <c r="L471" s="736"/>
      <c r="M471" s="736"/>
    </row>
    <row r="472" spans="1:13" s="922" customFormat="1" ht="12.75">
      <c r="A472" s="64" t="s">
        <v>173</v>
      </c>
      <c r="B472" s="77">
        <v>21259650</v>
      </c>
      <c r="C472" s="77">
        <v>17611886</v>
      </c>
      <c r="D472" s="189">
        <v>10389923</v>
      </c>
      <c r="E472" s="245">
        <v>48.871561855439765</v>
      </c>
      <c r="F472" s="77">
        <v>225943</v>
      </c>
      <c r="G472" s="736"/>
      <c r="H472" s="736"/>
      <c r="I472" s="736"/>
      <c r="J472" s="736"/>
      <c r="K472" s="736"/>
      <c r="L472" s="736"/>
      <c r="M472" s="736"/>
    </row>
    <row r="473" spans="1:13" s="923" customFormat="1" ht="12.75">
      <c r="A473" s="917" t="s">
        <v>192</v>
      </c>
      <c r="B473" s="77">
        <v>21259650</v>
      </c>
      <c r="C473" s="77">
        <v>17611886</v>
      </c>
      <c r="D473" s="77">
        <v>10277910</v>
      </c>
      <c r="E473" s="245">
        <v>48.344681121279045</v>
      </c>
      <c r="F473" s="77">
        <v>224323</v>
      </c>
      <c r="G473" s="736"/>
      <c r="H473" s="736"/>
      <c r="I473" s="736"/>
      <c r="J473" s="736"/>
      <c r="K473" s="736"/>
      <c r="L473" s="736"/>
      <c r="M473" s="736"/>
    </row>
    <row r="474" spans="1:13" s="867" customFormat="1" ht="12.75">
      <c r="A474" s="64" t="s">
        <v>210</v>
      </c>
      <c r="B474" s="77">
        <v>21259650</v>
      </c>
      <c r="C474" s="77">
        <v>17611886</v>
      </c>
      <c r="D474" s="77">
        <v>10277910</v>
      </c>
      <c r="E474" s="245">
        <v>48.344681121279045</v>
      </c>
      <c r="F474" s="77">
        <v>224323</v>
      </c>
      <c r="G474" s="736"/>
      <c r="H474" s="736"/>
      <c r="I474" s="736"/>
      <c r="J474" s="736"/>
      <c r="K474" s="736"/>
      <c r="L474" s="736"/>
      <c r="M474" s="736"/>
    </row>
    <row r="475" spans="1:13" s="867" customFormat="1" ht="12.75">
      <c r="A475" s="918" t="s">
        <v>211</v>
      </c>
      <c r="B475" s="77">
        <v>21259650</v>
      </c>
      <c r="C475" s="77">
        <v>17611886</v>
      </c>
      <c r="D475" s="77">
        <v>10277910</v>
      </c>
      <c r="E475" s="245">
        <v>48.344681121279045</v>
      </c>
      <c r="F475" s="77">
        <v>224323</v>
      </c>
      <c r="G475" s="736"/>
      <c r="H475" s="736"/>
      <c r="I475" s="736"/>
      <c r="J475" s="736"/>
      <c r="K475" s="736"/>
      <c r="L475" s="736"/>
      <c r="M475" s="736"/>
    </row>
    <row r="476" spans="1:19" s="930" customFormat="1" ht="25.5" customHeight="1">
      <c r="A476" s="887" t="s">
        <v>212</v>
      </c>
      <c r="B476" s="77"/>
      <c r="C476" s="77"/>
      <c r="D476" s="77"/>
      <c r="E476" s="245"/>
      <c r="F476" s="77"/>
      <c r="G476" s="910"/>
      <c r="H476" s="910"/>
      <c r="I476" s="910"/>
      <c r="J476" s="910"/>
      <c r="K476" s="910"/>
      <c r="L476" s="910"/>
      <c r="M476" s="910"/>
      <c r="N476" s="910"/>
      <c r="O476" s="910"/>
      <c r="P476" s="910"/>
      <c r="Q476" s="910"/>
      <c r="R476" s="910"/>
      <c r="S476" s="911"/>
    </row>
    <row r="477" spans="1:19" s="930" customFormat="1" ht="12.75" customHeight="1">
      <c r="A477" s="916" t="s">
        <v>149</v>
      </c>
      <c r="B477" s="77">
        <v>43522799</v>
      </c>
      <c r="C477" s="77">
        <v>18491926</v>
      </c>
      <c r="D477" s="189">
        <v>18492512</v>
      </c>
      <c r="E477" s="245">
        <v>42.489252586902786</v>
      </c>
      <c r="F477" s="77">
        <v>4111605</v>
      </c>
      <c r="G477" s="910"/>
      <c r="H477" s="910"/>
      <c r="I477" s="910"/>
      <c r="J477" s="910"/>
      <c r="K477" s="910"/>
      <c r="L477" s="910"/>
      <c r="M477" s="910"/>
      <c r="N477" s="910"/>
      <c r="O477" s="910"/>
      <c r="P477" s="910"/>
      <c r="Q477" s="910"/>
      <c r="R477" s="910"/>
      <c r="S477" s="911"/>
    </row>
    <row r="478" spans="1:19" s="930" customFormat="1" ht="12.75" customHeight="1">
      <c r="A478" s="67" t="s">
        <v>150</v>
      </c>
      <c r="B478" s="77">
        <v>43522799</v>
      </c>
      <c r="C478" s="189">
        <v>18491926</v>
      </c>
      <c r="D478" s="189">
        <v>18491926</v>
      </c>
      <c r="E478" s="245">
        <v>42.487906166145244</v>
      </c>
      <c r="F478" s="77">
        <v>4111417</v>
      </c>
      <c r="G478" s="910"/>
      <c r="H478" s="910"/>
      <c r="I478" s="910"/>
      <c r="J478" s="910"/>
      <c r="K478" s="910"/>
      <c r="L478" s="910"/>
      <c r="M478" s="910"/>
      <c r="N478" s="910"/>
      <c r="O478" s="910"/>
      <c r="P478" s="910"/>
      <c r="Q478" s="910"/>
      <c r="R478" s="910"/>
      <c r="S478" s="911"/>
    </row>
    <row r="479" spans="1:19" s="930" customFormat="1" ht="12.75" customHeight="1">
      <c r="A479" s="927" t="s">
        <v>175</v>
      </c>
      <c r="B479" s="77">
        <v>0</v>
      </c>
      <c r="C479" s="189">
        <v>0</v>
      </c>
      <c r="D479" s="189">
        <v>586</v>
      </c>
      <c r="E479" s="245"/>
      <c r="F479" s="77">
        <v>188</v>
      </c>
      <c r="G479" s="910"/>
      <c r="H479" s="910"/>
      <c r="I479" s="910"/>
      <c r="J479" s="910"/>
      <c r="K479" s="910"/>
      <c r="L479" s="910"/>
      <c r="M479" s="910"/>
      <c r="N479" s="910"/>
      <c r="O479" s="910"/>
      <c r="P479" s="910"/>
      <c r="Q479" s="910"/>
      <c r="R479" s="910"/>
      <c r="S479" s="911"/>
    </row>
    <row r="480" spans="1:19" s="79" customFormat="1" ht="12.75" customHeight="1">
      <c r="A480" s="67" t="s">
        <v>153</v>
      </c>
      <c r="B480" s="77">
        <v>43522799</v>
      </c>
      <c r="C480" s="77">
        <v>18491926</v>
      </c>
      <c r="D480" s="189">
        <v>13998472.4</v>
      </c>
      <c r="E480" s="245">
        <v>32.16353893048101</v>
      </c>
      <c r="F480" s="77">
        <v>3294105.6</v>
      </c>
      <c r="G480" s="910"/>
      <c r="H480" s="910"/>
      <c r="I480" s="910"/>
      <c r="J480" s="910"/>
      <c r="K480" s="910"/>
      <c r="L480" s="910"/>
      <c r="M480" s="910"/>
      <c r="N480" s="910"/>
      <c r="O480" s="910"/>
      <c r="P480" s="910"/>
      <c r="Q480" s="910"/>
      <c r="R480" s="910"/>
      <c r="S480" s="911"/>
    </row>
    <row r="481" spans="1:19" s="250" customFormat="1" ht="12.75" customHeight="1">
      <c r="A481" s="917" t="s">
        <v>192</v>
      </c>
      <c r="B481" s="77">
        <v>43522799</v>
      </c>
      <c r="C481" s="77">
        <v>18491926</v>
      </c>
      <c r="D481" s="189">
        <v>13998472.4</v>
      </c>
      <c r="E481" s="245">
        <v>32.16353893048101</v>
      </c>
      <c r="F481" s="77">
        <v>3294105.6</v>
      </c>
      <c r="S481" s="37"/>
    </row>
    <row r="482" spans="1:19" s="250" customFormat="1" ht="12.75" customHeight="1">
      <c r="A482" s="929" t="s">
        <v>20</v>
      </c>
      <c r="B482" s="77">
        <v>330526</v>
      </c>
      <c r="C482" s="77">
        <v>41071</v>
      </c>
      <c r="D482" s="77">
        <v>24149</v>
      </c>
      <c r="E482" s="245">
        <v>7.306233095127161</v>
      </c>
      <c r="F482" s="77">
        <v>11416</v>
      </c>
      <c r="S482" s="37"/>
    </row>
    <row r="483" spans="1:19" s="910" customFormat="1" ht="12.75" customHeight="1">
      <c r="A483" s="917" t="s">
        <v>156</v>
      </c>
      <c r="B483" s="77">
        <v>43192273</v>
      </c>
      <c r="C483" s="77">
        <v>18450855</v>
      </c>
      <c r="D483" s="189">
        <v>13974323.4</v>
      </c>
      <c r="E483" s="245">
        <v>32.35375781219016</v>
      </c>
      <c r="F483" s="77">
        <v>3282689.6</v>
      </c>
      <c r="S483" s="911"/>
    </row>
    <row r="484" spans="1:19" s="910" customFormat="1" ht="12.75" customHeight="1">
      <c r="A484" s="936" t="s">
        <v>182</v>
      </c>
      <c r="B484" s="77">
        <v>43192273</v>
      </c>
      <c r="C484" s="77">
        <v>18450855</v>
      </c>
      <c r="D484" s="77">
        <v>13974323.4</v>
      </c>
      <c r="E484" s="245">
        <v>32.35375781219016</v>
      </c>
      <c r="F484" s="77">
        <v>3282689.6</v>
      </c>
      <c r="S484" s="911"/>
    </row>
    <row r="485" spans="1:19" s="250" customFormat="1" ht="12.75">
      <c r="A485" s="887" t="s">
        <v>183</v>
      </c>
      <c r="B485" s="77"/>
      <c r="C485" s="77"/>
      <c r="D485" s="77"/>
      <c r="E485" s="245"/>
      <c r="F485" s="77"/>
      <c r="S485" s="37"/>
    </row>
    <row r="486" spans="1:19" s="250" customFormat="1" ht="12.75">
      <c r="A486" s="916" t="s">
        <v>149</v>
      </c>
      <c r="B486" s="189">
        <v>5858607</v>
      </c>
      <c r="C486" s="189">
        <v>2961823</v>
      </c>
      <c r="D486" s="189">
        <v>2961823</v>
      </c>
      <c r="E486" s="245">
        <v>50.555072221092836</v>
      </c>
      <c r="F486" s="77">
        <v>448540</v>
      </c>
      <c r="S486" s="37"/>
    </row>
    <row r="487" spans="1:18" s="37" customFormat="1" ht="12.75">
      <c r="A487" s="67" t="s">
        <v>150</v>
      </c>
      <c r="B487" s="189">
        <v>5858607</v>
      </c>
      <c r="C487" s="189">
        <v>2961823</v>
      </c>
      <c r="D487" s="189">
        <v>2961823</v>
      </c>
      <c r="E487" s="245">
        <v>50.555072221092836</v>
      </c>
      <c r="F487" s="77">
        <v>448540</v>
      </c>
      <c r="G487" s="250"/>
      <c r="H487" s="250"/>
      <c r="I487" s="250"/>
      <c r="J487" s="250"/>
      <c r="K487" s="250"/>
      <c r="L487" s="250"/>
      <c r="M487" s="250"/>
      <c r="N487" s="250"/>
      <c r="O487" s="250"/>
      <c r="P487" s="250"/>
      <c r="Q487" s="250"/>
      <c r="R487" s="250"/>
    </row>
    <row r="488" spans="1:19" s="910" customFormat="1" ht="12.75">
      <c r="A488" s="67" t="s">
        <v>153</v>
      </c>
      <c r="B488" s="189">
        <v>5858607</v>
      </c>
      <c r="C488" s="189">
        <v>2961823</v>
      </c>
      <c r="D488" s="189">
        <v>2853566</v>
      </c>
      <c r="E488" s="245">
        <v>48.70724388920438</v>
      </c>
      <c r="F488" s="77">
        <v>359015</v>
      </c>
      <c r="S488" s="911"/>
    </row>
    <row r="489" spans="1:19" s="930" customFormat="1" ht="12.75">
      <c r="A489" s="917" t="s">
        <v>192</v>
      </c>
      <c r="B489" s="77">
        <v>5858607</v>
      </c>
      <c r="C489" s="77">
        <v>2961823</v>
      </c>
      <c r="D489" s="77">
        <v>2853566</v>
      </c>
      <c r="E489" s="245">
        <v>48.70724388920438</v>
      </c>
      <c r="F489" s="77">
        <v>359015</v>
      </c>
      <c r="G489" s="910"/>
      <c r="H489" s="910"/>
      <c r="I489" s="910"/>
      <c r="J489" s="910"/>
      <c r="K489" s="910"/>
      <c r="L489" s="910"/>
      <c r="M489" s="910"/>
      <c r="N489" s="910"/>
      <c r="O489" s="910"/>
      <c r="P489" s="910"/>
      <c r="Q489" s="910"/>
      <c r="R489" s="910"/>
      <c r="S489" s="911"/>
    </row>
    <row r="490" spans="1:19" s="930" customFormat="1" ht="12.75">
      <c r="A490" s="67" t="s">
        <v>156</v>
      </c>
      <c r="B490" s="77">
        <v>5858607</v>
      </c>
      <c r="C490" s="77">
        <v>2961823</v>
      </c>
      <c r="D490" s="77">
        <v>2853566</v>
      </c>
      <c r="E490" s="245">
        <v>48.70724388920438</v>
      </c>
      <c r="F490" s="77">
        <v>359015</v>
      </c>
      <c r="G490" s="910"/>
      <c r="H490" s="910"/>
      <c r="I490" s="910"/>
      <c r="J490" s="910"/>
      <c r="K490" s="910"/>
      <c r="L490" s="910"/>
      <c r="M490" s="910"/>
      <c r="N490" s="910"/>
      <c r="O490" s="910"/>
      <c r="P490" s="910"/>
      <c r="Q490" s="910"/>
      <c r="R490" s="910"/>
      <c r="S490" s="911"/>
    </row>
    <row r="491" spans="1:19" s="930" customFormat="1" ht="12.75">
      <c r="A491" s="929" t="s">
        <v>182</v>
      </c>
      <c r="B491" s="77">
        <v>5858607</v>
      </c>
      <c r="C491" s="77">
        <v>2961823</v>
      </c>
      <c r="D491" s="77">
        <v>2853566</v>
      </c>
      <c r="E491" s="245">
        <v>48.70724388920438</v>
      </c>
      <c r="F491" s="77">
        <v>359015</v>
      </c>
      <c r="G491" s="910"/>
      <c r="H491" s="910"/>
      <c r="I491" s="910"/>
      <c r="J491" s="910"/>
      <c r="K491" s="910"/>
      <c r="L491" s="910"/>
      <c r="M491" s="910"/>
      <c r="N491" s="910"/>
      <c r="O491" s="910"/>
      <c r="P491" s="910"/>
      <c r="Q491" s="910"/>
      <c r="R491" s="910"/>
      <c r="S491" s="911"/>
    </row>
    <row r="492" spans="1:19" s="79" customFormat="1" ht="25.5">
      <c r="A492" s="887" t="s">
        <v>213</v>
      </c>
      <c r="B492" s="77"/>
      <c r="C492" s="77"/>
      <c r="D492" s="77"/>
      <c r="E492" s="245"/>
      <c r="F492" s="77"/>
      <c r="G492" s="910"/>
      <c r="H492" s="910"/>
      <c r="I492" s="910"/>
      <c r="J492" s="910"/>
      <c r="K492" s="910"/>
      <c r="L492" s="910"/>
      <c r="M492" s="910"/>
      <c r="N492" s="910"/>
      <c r="O492" s="910"/>
      <c r="P492" s="910"/>
      <c r="Q492" s="910"/>
      <c r="R492" s="910"/>
      <c r="S492" s="911"/>
    </row>
    <row r="493" spans="1:18" s="37" customFormat="1" ht="12.75">
      <c r="A493" s="916" t="s">
        <v>149</v>
      </c>
      <c r="B493" s="189">
        <v>95212811</v>
      </c>
      <c r="C493" s="189">
        <v>40381603</v>
      </c>
      <c r="D493" s="189">
        <v>40385912</v>
      </c>
      <c r="E493" s="245">
        <v>42.41646851493545</v>
      </c>
      <c r="F493" s="77">
        <v>1167422</v>
      </c>
      <c r="G493" s="250"/>
      <c r="H493" s="250"/>
      <c r="I493" s="250"/>
      <c r="J493" s="250"/>
      <c r="K493" s="250"/>
      <c r="L493" s="250"/>
      <c r="M493" s="250"/>
      <c r="N493" s="250"/>
      <c r="O493" s="250"/>
      <c r="P493" s="250"/>
      <c r="Q493" s="250"/>
      <c r="R493" s="250"/>
    </row>
    <row r="494" spans="1:19" s="910" customFormat="1" ht="12.75">
      <c r="A494" s="67" t="s">
        <v>150</v>
      </c>
      <c r="B494" s="77">
        <v>95212811</v>
      </c>
      <c r="C494" s="77">
        <v>40381603</v>
      </c>
      <c r="D494" s="77">
        <v>40381603</v>
      </c>
      <c r="E494" s="245">
        <v>42.41194286344513</v>
      </c>
      <c r="F494" s="77">
        <v>1167422</v>
      </c>
      <c r="S494" s="911"/>
    </row>
    <row r="495" spans="1:19" s="910" customFormat="1" ht="12.75">
      <c r="A495" s="929" t="s">
        <v>943</v>
      </c>
      <c r="B495" s="77">
        <v>0</v>
      </c>
      <c r="C495" s="77">
        <v>0</v>
      </c>
      <c r="D495" s="77">
        <v>4309</v>
      </c>
      <c r="E495" s="245">
        <v>0</v>
      </c>
      <c r="F495" s="77">
        <v>0</v>
      </c>
      <c r="S495" s="911"/>
    </row>
    <row r="496" spans="1:19" s="930" customFormat="1" ht="12.75">
      <c r="A496" s="67" t="s">
        <v>153</v>
      </c>
      <c r="B496" s="77">
        <v>95212811</v>
      </c>
      <c r="C496" s="77">
        <v>40381603</v>
      </c>
      <c r="D496" s="77">
        <v>31600903</v>
      </c>
      <c r="E496" s="245">
        <v>33.18975951671042</v>
      </c>
      <c r="F496" s="77">
        <v>2299681</v>
      </c>
      <c r="G496" s="910"/>
      <c r="H496" s="910"/>
      <c r="I496" s="910"/>
      <c r="J496" s="910"/>
      <c r="K496" s="910"/>
      <c r="L496" s="910"/>
      <c r="M496" s="910"/>
      <c r="N496" s="910"/>
      <c r="O496" s="910"/>
      <c r="P496" s="910"/>
      <c r="Q496" s="910"/>
      <c r="R496" s="910"/>
      <c r="S496" s="911"/>
    </row>
    <row r="497" spans="1:19" s="930" customFormat="1" ht="12.75">
      <c r="A497" s="917" t="s">
        <v>192</v>
      </c>
      <c r="B497" s="77">
        <v>94889911</v>
      </c>
      <c r="C497" s="77">
        <v>40214103</v>
      </c>
      <c r="D497" s="77">
        <v>31600903</v>
      </c>
      <c r="E497" s="245">
        <v>33.30270064222107</v>
      </c>
      <c r="F497" s="77">
        <v>2299680.9</v>
      </c>
      <c r="G497" s="910"/>
      <c r="H497" s="910"/>
      <c r="I497" s="910"/>
      <c r="J497" s="910"/>
      <c r="K497" s="910"/>
      <c r="L497" s="910"/>
      <c r="M497" s="910"/>
      <c r="N497" s="910"/>
      <c r="O497" s="910"/>
      <c r="P497" s="910"/>
      <c r="Q497" s="910"/>
      <c r="R497" s="910"/>
      <c r="S497" s="911"/>
    </row>
    <row r="498" spans="1:19" s="930" customFormat="1" ht="12.75">
      <c r="A498" s="929" t="s">
        <v>20</v>
      </c>
      <c r="B498" s="77">
        <v>837100</v>
      </c>
      <c r="C498" s="77">
        <v>212472</v>
      </c>
      <c r="D498" s="77">
        <v>115137</v>
      </c>
      <c r="E498" s="245">
        <v>13.754270696452037</v>
      </c>
      <c r="F498" s="77">
        <v>62147.5</v>
      </c>
      <c r="G498" s="910"/>
      <c r="H498" s="910"/>
      <c r="I498" s="910"/>
      <c r="J498" s="910"/>
      <c r="K498" s="910"/>
      <c r="L498" s="910"/>
      <c r="M498" s="910"/>
      <c r="N498" s="910"/>
      <c r="O498" s="910"/>
      <c r="P498" s="910"/>
      <c r="Q498" s="910"/>
      <c r="R498" s="910"/>
      <c r="S498" s="911"/>
    </row>
    <row r="499" spans="1:19" s="930" customFormat="1" ht="12.75">
      <c r="A499" s="67" t="s">
        <v>167</v>
      </c>
      <c r="B499" s="77">
        <v>94052811</v>
      </c>
      <c r="C499" s="77">
        <v>40001631</v>
      </c>
      <c r="D499" s="77">
        <v>31485766</v>
      </c>
      <c r="E499" s="245">
        <v>33.47668790037546</v>
      </c>
      <c r="F499" s="77">
        <v>2237533.4</v>
      </c>
      <c r="G499" s="910"/>
      <c r="H499" s="910"/>
      <c r="I499" s="910"/>
      <c r="J499" s="910"/>
      <c r="K499" s="910"/>
      <c r="L499" s="910"/>
      <c r="M499" s="910"/>
      <c r="N499" s="910"/>
      <c r="O499" s="910"/>
      <c r="P499" s="910"/>
      <c r="Q499" s="910"/>
      <c r="R499" s="910"/>
      <c r="S499" s="911"/>
    </row>
    <row r="500" spans="1:19" s="932" customFormat="1" ht="12.75">
      <c r="A500" s="936" t="s">
        <v>182</v>
      </c>
      <c r="B500" s="77">
        <v>94052811</v>
      </c>
      <c r="C500" s="77">
        <v>40001631</v>
      </c>
      <c r="D500" s="77">
        <v>31485766</v>
      </c>
      <c r="E500" s="245">
        <v>33.47668790037546</v>
      </c>
      <c r="F500" s="77">
        <v>2237533.4</v>
      </c>
      <c r="G500" s="910"/>
      <c r="H500" s="910"/>
      <c r="I500" s="910"/>
      <c r="J500" s="910"/>
      <c r="K500" s="910"/>
      <c r="L500" s="910"/>
      <c r="M500" s="910"/>
      <c r="N500" s="910"/>
      <c r="O500" s="910"/>
      <c r="P500" s="910"/>
      <c r="Q500" s="910"/>
      <c r="R500" s="910"/>
      <c r="S500" s="911"/>
    </row>
    <row r="501" spans="1:19" s="932" customFormat="1" ht="12.75">
      <c r="A501" s="936" t="s">
        <v>864</v>
      </c>
      <c r="B501" s="77">
        <v>0</v>
      </c>
      <c r="C501" s="77">
        <v>0</v>
      </c>
      <c r="D501" s="77">
        <v>0</v>
      </c>
      <c r="E501" s="245">
        <v>0</v>
      </c>
      <c r="F501" s="77">
        <v>0</v>
      </c>
      <c r="G501" s="910"/>
      <c r="H501" s="910"/>
      <c r="I501" s="910"/>
      <c r="J501" s="910"/>
      <c r="K501" s="910"/>
      <c r="L501" s="910"/>
      <c r="M501" s="910"/>
      <c r="N501" s="910"/>
      <c r="O501" s="910"/>
      <c r="P501" s="910"/>
      <c r="Q501" s="910"/>
      <c r="R501" s="910"/>
      <c r="S501" s="911"/>
    </row>
    <row r="502" spans="1:19" s="932" customFormat="1" ht="12.75">
      <c r="A502" s="927" t="s">
        <v>759</v>
      </c>
      <c r="B502" s="77">
        <v>322900</v>
      </c>
      <c r="C502" s="77">
        <v>167500</v>
      </c>
      <c r="D502" s="77">
        <v>0</v>
      </c>
      <c r="E502" s="245">
        <v>0</v>
      </c>
      <c r="F502" s="77">
        <v>0</v>
      </c>
      <c r="G502" s="910"/>
      <c r="H502" s="910"/>
      <c r="I502" s="910"/>
      <c r="J502" s="910"/>
      <c r="K502" s="910"/>
      <c r="L502" s="910"/>
      <c r="M502" s="910"/>
      <c r="N502" s="910"/>
      <c r="O502" s="910"/>
      <c r="P502" s="910"/>
      <c r="Q502" s="910"/>
      <c r="R502" s="910"/>
      <c r="S502" s="911"/>
    </row>
    <row r="503" spans="1:19" s="932" customFormat="1" ht="12.75">
      <c r="A503" s="929" t="s">
        <v>1660</v>
      </c>
      <c r="B503" s="77">
        <v>322900</v>
      </c>
      <c r="C503" s="77">
        <v>167500</v>
      </c>
      <c r="D503" s="77">
        <v>0</v>
      </c>
      <c r="E503" s="245">
        <v>0</v>
      </c>
      <c r="F503" s="77">
        <v>0</v>
      </c>
      <c r="G503" s="910"/>
      <c r="H503" s="910"/>
      <c r="I503" s="910"/>
      <c r="J503" s="910"/>
      <c r="K503" s="910"/>
      <c r="L503" s="910"/>
      <c r="M503" s="910"/>
      <c r="N503" s="910"/>
      <c r="O503" s="910"/>
      <c r="P503" s="910"/>
      <c r="Q503" s="910"/>
      <c r="R503" s="910"/>
      <c r="S503" s="911"/>
    </row>
    <row r="504" spans="1:13" s="867" customFormat="1" ht="25.5">
      <c r="A504" s="887" t="s">
        <v>197</v>
      </c>
      <c r="B504" s="77"/>
      <c r="C504" s="77"/>
      <c r="D504" s="77"/>
      <c r="E504" s="245"/>
      <c r="F504" s="77"/>
      <c r="G504" s="736"/>
      <c r="H504" s="736"/>
      <c r="I504" s="736"/>
      <c r="J504" s="736"/>
      <c r="K504" s="736"/>
      <c r="L504" s="736"/>
      <c r="M504" s="736"/>
    </row>
    <row r="505" spans="1:13" s="922" customFormat="1" ht="12.75">
      <c r="A505" s="916" t="s">
        <v>149</v>
      </c>
      <c r="B505" s="77">
        <v>622546</v>
      </c>
      <c r="C505" s="77">
        <v>120000</v>
      </c>
      <c r="D505" s="77">
        <v>120000</v>
      </c>
      <c r="E505" s="245">
        <v>19.275684045837576</v>
      </c>
      <c r="F505" s="77">
        <v>20000</v>
      </c>
      <c r="G505" s="736"/>
      <c r="H505" s="736"/>
      <c r="I505" s="736"/>
      <c r="J505" s="736"/>
      <c r="K505" s="736"/>
      <c r="L505" s="736"/>
      <c r="M505" s="736"/>
    </row>
    <row r="506" spans="1:13" s="922" customFormat="1" ht="12.75">
      <c r="A506" s="64" t="s">
        <v>150</v>
      </c>
      <c r="B506" s="77">
        <v>622546</v>
      </c>
      <c r="C506" s="77">
        <v>120000</v>
      </c>
      <c r="D506" s="77">
        <v>120000</v>
      </c>
      <c r="E506" s="245">
        <v>19.275684045837576</v>
      </c>
      <c r="F506" s="77">
        <v>20000</v>
      </c>
      <c r="G506" s="736"/>
      <c r="H506" s="736"/>
      <c r="I506" s="736"/>
      <c r="J506" s="736"/>
      <c r="K506" s="736"/>
      <c r="L506" s="736"/>
      <c r="M506" s="736"/>
    </row>
    <row r="507" spans="1:13" s="922" customFormat="1" ht="12.75">
      <c r="A507" s="64" t="s">
        <v>153</v>
      </c>
      <c r="B507" s="77">
        <v>622546</v>
      </c>
      <c r="C507" s="77">
        <v>120000</v>
      </c>
      <c r="D507" s="77">
        <v>56873</v>
      </c>
      <c r="E507" s="245">
        <v>9.135549822824338</v>
      </c>
      <c r="F507" s="77">
        <v>17179</v>
      </c>
      <c r="G507" s="736"/>
      <c r="H507" s="736"/>
      <c r="I507" s="736"/>
      <c r="J507" s="736"/>
      <c r="K507" s="736"/>
      <c r="L507" s="736"/>
      <c r="M507" s="736"/>
    </row>
    <row r="508" spans="1:13" s="867" customFormat="1" ht="12.75">
      <c r="A508" s="64" t="s">
        <v>160</v>
      </c>
      <c r="B508" s="77">
        <v>622546</v>
      </c>
      <c r="C508" s="77">
        <v>120000</v>
      </c>
      <c r="D508" s="77">
        <v>56873</v>
      </c>
      <c r="E508" s="245">
        <v>9.135549822824338</v>
      </c>
      <c r="F508" s="77">
        <v>17179</v>
      </c>
      <c r="G508" s="736"/>
      <c r="H508" s="736"/>
      <c r="I508" s="736"/>
      <c r="J508" s="736"/>
      <c r="K508" s="736"/>
      <c r="L508" s="736"/>
      <c r="M508" s="736"/>
    </row>
    <row r="509" spans="1:13" s="867" customFormat="1" ht="12.75">
      <c r="A509" s="64" t="s">
        <v>162</v>
      </c>
      <c r="B509" s="77">
        <v>622546</v>
      </c>
      <c r="C509" s="77">
        <v>120000</v>
      </c>
      <c r="D509" s="77">
        <v>56873</v>
      </c>
      <c r="E509" s="245">
        <v>9.135549822824338</v>
      </c>
      <c r="F509" s="77">
        <v>17179</v>
      </c>
      <c r="G509" s="736"/>
      <c r="H509" s="736"/>
      <c r="I509" s="736"/>
      <c r="J509" s="736"/>
      <c r="K509" s="736"/>
      <c r="L509" s="736"/>
      <c r="M509" s="736"/>
    </row>
    <row r="510" spans="1:13" s="867" customFormat="1" ht="12.75">
      <c r="A510" s="90" t="s">
        <v>168</v>
      </c>
      <c r="B510" s="77"/>
      <c r="C510" s="77"/>
      <c r="D510" s="77"/>
      <c r="E510" s="245"/>
      <c r="F510" s="77"/>
      <c r="G510" s="736"/>
      <c r="H510" s="736"/>
      <c r="I510" s="736"/>
      <c r="J510" s="736"/>
      <c r="K510" s="736"/>
      <c r="L510" s="736"/>
      <c r="M510" s="736"/>
    </row>
    <row r="511" spans="1:13" s="867" customFormat="1" ht="12.75">
      <c r="A511" s="916" t="s">
        <v>149</v>
      </c>
      <c r="B511" s="77">
        <v>308844</v>
      </c>
      <c r="C511" s="77">
        <v>107709</v>
      </c>
      <c r="D511" s="77">
        <v>27462</v>
      </c>
      <c r="E511" s="245">
        <v>8.891867739052724</v>
      </c>
      <c r="F511" s="77">
        <v>27462</v>
      </c>
      <c r="G511" s="736"/>
      <c r="H511" s="736"/>
      <c r="I511" s="736"/>
      <c r="J511" s="736"/>
      <c r="K511" s="736"/>
      <c r="L511" s="736"/>
      <c r="M511" s="736"/>
    </row>
    <row r="512" spans="1:13" s="867" customFormat="1" ht="12.75">
      <c r="A512" s="210" t="s">
        <v>191</v>
      </c>
      <c r="B512" s="77">
        <v>27462</v>
      </c>
      <c r="C512" s="77">
        <v>27462</v>
      </c>
      <c r="D512" s="77">
        <v>27462</v>
      </c>
      <c r="E512" s="245">
        <v>100</v>
      </c>
      <c r="F512" s="77">
        <v>27462</v>
      </c>
      <c r="G512" s="736"/>
      <c r="H512" s="736"/>
      <c r="I512" s="736"/>
      <c r="J512" s="736"/>
      <c r="K512" s="736"/>
      <c r="L512" s="736"/>
      <c r="M512" s="736"/>
    </row>
    <row r="513" spans="1:13" s="867" customFormat="1" ht="12.75">
      <c r="A513" s="210" t="s">
        <v>812</v>
      </c>
      <c r="B513" s="77">
        <v>281382</v>
      </c>
      <c r="C513" s="77">
        <v>80247</v>
      </c>
      <c r="D513" s="77">
        <v>0</v>
      </c>
      <c r="E513" s="245">
        <v>0</v>
      </c>
      <c r="F513" s="77">
        <v>0</v>
      </c>
      <c r="G513" s="736"/>
      <c r="H513" s="736"/>
      <c r="I513" s="736"/>
      <c r="J513" s="736"/>
      <c r="K513" s="736"/>
      <c r="L513" s="736"/>
      <c r="M513" s="736"/>
    </row>
    <row r="514" spans="1:13" s="867" customFormat="1" ht="12.75">
      <c r="A514" s="916" t="s">
        <v>775</v>
      </c>
      <c r="B514" s="77">
        <v>308844</v>
      </c>
      <c r="C514" s="77">
        <v>107709</v>
      </c>
      <c r="D514" s="77">
        <v>0</v>
      </c>
      <c r="E514" s="245">
        <v>0</v>
      </c>
      <c r="F514" s="77">
        <v>0</v>
      </c>
      <c r="G514" s="736"/>
      <c r="H514" s="736"/>
      <c r="I514" s="736"/>
      <c r="J514" s="736"/>
      <c r="K514" s="736"/>
      <c r="L514" s="736"/>
      <c r="M514" s="736"/>
    </row>
    <row r="515" spans="1:13" s="867" customFormat="1" ht="12.75">
      <c r="A515" s="917" t="s">
        <v>192</v>
      </c>
      <c r="B515" s="77">
        <v>243950</v>
      </c>
      <c r="C515" s="77">
        <v>89390</v>
      </c>
      <c r="D515" s="77">
        <v>0</v>
      </c>
      <c r="E515" s="245">
        <v>0</v>
      </c>
      <c r="F515" s="77">
        <v>0</v>
      </c>
      <c r="G515" s="736"/>
      <c r="H515" s="736"/>
      <c r="I515" s="736"/>
      <c r="J515" s="736"/>
      <c r="K515" s="736"/>
      <c r="L515" s="736"/>
      <c r="M515" s="736"/>
    </row>
    <row r="516" spans="1:13" s="867" customFormat="1" ht="12.75">
      <c r="A516" s="67" t="s">
        <v>155</v>
      </c>
      <c r="B516" s="77">
        <v>243950</v>
      </c>
      <c r="C516" s="77">
        <v>89390</v>
      </c>
      <c r="D516" s="77">
        <v>0</v>
      </c>
      <c r="E516" s="245">
        <v>0</v>
      </c>
      <c r="F516" s="77">
        <v>0</v>
      </c>
      <c r="G516" s="736"/>
      <c r="H516" s="736"/>
      <c r="I516" s="736"/>
      <c r="J516" s="736"/>
      <c r="K516" s="736"/>
      <c r="L516" s="736"/>
      <c r="M516" s="736"/>
    </row>
    <row r="517" spans="1:13" s="867" customFormat="1" ht="12.75">
      <c r="A517" s="64" t="s">
        <v>160</v>
      </c>
      <c r="B517" s="77">
        <v>64894</v>
      </c>
      <c r="C517" s="77">
        <v>18319</v>
      </c>
      <c r="D517" s="77">
        <v>0</v>
      </c>
      <c r="E517" s="245">
        <v>0</v>
      </c>
      <c r="F517" s="77">
        <v>0</v>
      </c>
      <c r="G517" s="736"/>
      <c r="H517" s="736"/>
      <c r="I517" s="736"/>
      <c r="J517" s="736"/>
      <c r="K517" s="736"/>
      <c r="L517" s="736"/>
      <c r="M517" s="736"/>
    </row>
    <row r="518" spans="1:13" s="867" customFormat="1" ht="12.75">
      <c r="A518" s="64" t="s">
        <v>161</v>
      </c>
      <c r="B518" s="77">
        <v>64894</v>
      </c>
      <c r="C518" s="77">
        <v>18319</v>
      </c>
      <c r="D518" s="77">
        <v>0</v>
      </c>
      <c r="E518" s="245">
        <v>0</v>
      </c>
      <c r="F518" s="77">
        <v>0</v>
      </c>
      <c r="G518" s="736"/>
      <c r="H518" s="736"/>
      <c r="I518" s="736"/>
      <c r="J518" s="736"/>
      <c r="K518" s="736"/>
      <c r="L518" s="736"/>
      <c r="M518" s="736"/>
    </row>
    <row r="519" spans="1:13" s="867" customFormat="1" ht="12.75">
      <c r="A519" s="90" t="s">
        <v>189</v>
      </c>
      <c r="B519" s="77"/>
      <c r="C519" s="77"/>
      <c r="D519" s="77"/>
      <c r="E519" s="245"/>
      <c r="F519" s="77"/>
      <c r="G519" s="736"/>
      <c r="H519" s="736"/>
      <c r="I519" s="736"/>
      <c r="J519" s="736"/>
      <c r="K519" s="736"/>
      <c r="L519" s="736"/>
      <c r="M519" s="736"/>
    </row>
    <row r="520" spans="1:13" s="867" customFormat="1" ht="12.75">
      <c r="A520" s="916" t="s">
        <v>149</v>
      </c>
      <c r="B520" s="77">
        <v>254431</v>
      </c>
      <c r="C520" s="77">
        <v>0</v>
      </c>
      <c r="D520" s="77">
        <v>0</v>
      </c>
      <c r="E520" s="245">
        <v>0</v>
      </c>
      <c r="F520" s="77">
        <v>0</v>
      </c>
      <c r="G520" s="736"/>
      <c r="H520" s="736"/>
      <c r="I520" s="736"/>
      <c r="J520" s="736"/>
      <c r="K520" s="736"/>
      <c r="L520" s="736"/>
      <c r="M520" s="736"/>
    </row>
    <row r="521" spans="1:13" s="867" customFormat="1" ht="12.75">
      <c r="A521" s="210" t="s">
        <v>169</v>
      </c>
      <c r="B521" s="77">
        <v>254431</v>
      </c>
      <c r="C521" s="77">
        <v>0</v>
      </c>
      <c r="D521" s="77">
        <v>0</v>
      </c>
      <c r="E521" s="245">
        <v>0</v>
      </c>
      <c r="F521" s="77">
        <v>0</v>
      </c>
      <c r="G521" s="736"/>
      <c r="H521" s="736"/>
      <c r="I521" s="736"/>
      <c r="J521" s="736"/>
      <c r="K521" s="736"/>
      <c r="L521" s="736"/>
      <c r="M521" s="736"/>
    </row>
    <row r="522" spans="1:13" s="867" customFormat="1" ht="12.75">
      <c r="A522" s="916" t="s">
        <v>769</v>
      </c>
      <c r="B522" s="77">
        <v>254431</v>
      </c>
      <c r="C522" s="77">
        <v>0</v>
      </c>
      <c r="D522" s="77">
        <v>0</v>
      </c>
      <c r="E522" s="245">
        <v>0</v>
      </c>
      <c r="F522" s="77">
        <v>0</v>
      </c>
      <c r="G522" s="736"/>
      <c r="H522" s="736"/>
      <c r="I522" s="736"/>
      <c r="J522" s="736"/>
      <c r="K522" s="736"/>
      <c r="L522" s="736"/>
      <c r="M522" s="736"/>
    </row>
    <row r="523" spans="1:13" s="867" customFormat="1" ht="12.75">
      <c r="A523" s="917" t="s">
        <v>192</v>
      </c>
      <c r="B523" s="77">
        <v>254431</v>
      </c>
      <c r="C523" s="77">
        <v>0</v>
      </c>
      <c r="D523" s="77">
        <v>0</v>
      </c>
      <c r="E523" s="245">
        <v>0</v>
      </c>
      <c r="F523" s="77">
        <v>0</v>
      </c>
      <c r="G523" s="736"/>
      <c r="H523" s="736"/>
      <c r="I523" s="736"/>
      <c r="J523" s="736"/>
      <c r="K523" s="736"/>
      <c r="L523" s="736"/>
      <c r="M523" s="736"/>
    </row>
    <row r="524" spans="1:13" s="867" customFormat="1" ht="12.75">
      <c r="A524" s="918" t="s">
        <v>20</v>
      </c>
      <c r="B524" s="77">
        <v>9276</v>
      </c>
      <c r="C524" s="77">
        <v>0</v>
      </c>
      <c r="D524" s="77">
        <v>0</v>
      </c>
      <c r="E524" s="245">
        <v>0</v>
      </c>
      <c r="F524" s="77">
        <v>0</v>
      </c>
      <c r="G524" s="736"/>
      <c r="H524" s="736"/>
      <c r="I524" s="736"/>
      <c r="J524" s="736"/>
      <c r="K524" s="736"/>
      <c r="L524" s="736"/>
      <c r="M524" s="736"/>
    </row>
    <row r="525" spans="1:13" s="867" customFormat="1" ht="12.75">
      <c r="A525" s="918" t="s">
        <v>1633</v>
      </c>
      <c r="B525" s="77">
        <v>2645</v>
      </c>
      <c r="C525" s="77">
        <v>0</v>
      </c>
      <c r="D525" s="77">
        <v>0</v>
      </c>
      <c r="E525" s="245">
        <v>0</v>
      </c>
      <c r="F525" s="77">
        <v>0</v>
      </c>
      <c r="G525" s="736"/>
      <c r="H525" s="736"/>
      <c r="I525" s="736"/>
      <c r="J525" s="736"/>
      <c r="K525" s="736"/>
      <c r="L525" s="736"/>
      <c r="M525" s="736"/>
    </row>
    <row r="526" spans="1:13" s="867" customFormat="1" ht="12.75">
      <c r="A526" s="918" t="s">
        <v>123</v>
      </c>
      <c r="B526" s="77">
        <v>242510</v>
      </c>
      <c r="C526" s="77">
        <v>0</v>
      </c>
      <c r="D526" s="77">
        <v>0</v>
      </c>
      <c r="E526" s="245">
        <v>0</v>
      </c>
      <c r="F526" s="77">
        <v>0</v>
      </c>
      <c r="G526" s="736"/>
      <c r="H526" s="736"/>
      <c r="I526" s="736"/>
      <c r="J526" s="736"/>
      <c r="K526" s="736"/>
      <c r="L526" s="736"/>
      <c r="M526" s="736"/>
    </row>
    <row r="527" spans="1:13" s="867" customFormat="1" ht="12.75">
      <c r="A527" s="919" t="s">
        <v>186</v>
      </c>
      <c r="B527" s="77">
        <v>242510</v>
      </c>
      <c r="C527" s="77">
        <v>0</v>
      </c>
      <c r="D527" s="77">
        <v>0</v>
      </c>
      <c r="E527" s="245">
        <v>0</v>
      </c>
      <c r="F527" s="77">
        <v>0</v>
      </c>
      <c r="G527" s="736"/>
      <c r="H527" s="736"/>
      <c r="I527" s="736"/>
      <c r="J527" s="736"/>
      <c r="K527" s="736"/>
      <c r="L527" s="736"/>
      <c r="M527" s="736"/>
    </row>
    <row r="528" spans="1:6" ht="12.75">
      <c r="A528" s="68" t="s">
        <v>214</v>
      </c>
      <c r="B528" s="937"/>
      <c r="C528" s="937"/>
      <c r="D528" s="937"/>
      <c r="E528" s="245"/>
      <c r="F528" s="77"/>
    </row>
    <row r="529" spans="1:13" s="921" customFormat="1" ht="25.5">
      <c r="A529" s="887" t="s">
        <v>174</v>
      </c>
      <c r="B529" s="22"/>
      <c r="C529" s="22"/>
      <c r="D529" s="22"/>
      <c r="E529" s="245"/>
      <c r="F529" s="77"/>
      <c r="G529" s="920"/>
      <c r="H529" s="920"/>
      <c r="I529" s="920"/>
      <c r="J529" s="920"/>
      <c r="K529" s="920"/>
      <c r="L529" s="920"/>
      <c r="M529" s="920"/>
    </row>
    <row r="530" spans="1:13" s="926" customFormat="1" ht="12.75">
      <c r="A530" s="916" t="s">
        <v>149</v>
      </c>
      <c r="B530" s="77">
        <v>742500</v>
      </c>
      <c r="C530" s="77">
        <v>35000</v>
      </c>
      <c r="D530" s="77">
        <v>35000</v>
      </c>
      <c r="E530" s="245">
        <v>4.713804713804714</v>
      </c>
      <c r="F530" s="77">
        <v>0</v>
      </c>
      <c r="G530" s="920"/>
      <c r="H530" s="920"/>
      <c r="I530" s="920"/>
      <c r="J530" s="920"/>
      <c r="K530" s="920"/>
      <c r="L530" s="920"/>
      <c r="M530" s="920"/>
    </row>
    <row r="531" spans="1:13" s="926" customFormat="1" ht="12.75">
      <c r="A531" s="67" t="s">
        <v>150</v>
      </c>
      <c r="B531" s="77">
        <v>742500</v>
      </c>
      <c r="C531" s="77">
        <v>35000</v>
      </c>
      <c r="D531" s="77">
        <v>35000</v>
      </c>
      <c r="E531" s="245">
        <v>4.713804713804714</v>
      </c>
      <c r="F531" s="77">
        <v>0</v>
      </c>
      <c r="G531" s="920"/>
      <c r="H531" s="920"/>
      <c r="I531" s="920"/>
      <c r="J531" s="920"/>
      <c r="K531" s="920"/>
      <c r="L531" s="920"/>
      <c r="M531" s="920"/>
    </row>
    <row r="532" spans="1:13" s="926" customFormat="1" ht="12.75">
      <c r="A532" s="67" t="s">
        <v>153</v>
      </c>
      <c r="B532" s="77">
        <v>742500</v>
      </c>
      <c r="C532" s="77">
        <v>35000</v>
      </c>
      <c r="D532" s="77">
        <v>19632</v>
      </c>
      <c r="E532" s="245">
        <v>2.644040404040404</v>
      </c>
      <c r="F532" s="77">
        <v>4643</v>
      </c>
      <c r="G532" s="920"/>
      <c r="H532" s="920"/>
      <c r="I532" s="920"/>
      <c r="J532" s="920"/>
      <c r="K532" s="920"/>
      <c r="L532" s="920"/>
      <c r="M532" s="920"/>
    </row>
    <row r="533" spans="1:13" s="921" customFormat="1" ht="12" customHeight="1">
      <c r="A533" s="67" t="s">
        <v>160</v>
      </c>
      <c r="B533" s="77">
        <v>742500</v>
      </c>
      <c r="C533" s="77">
        <v>35000</v>
      </c>
      <c r="D533" s="77">
        <v>19632</v>
      </c>
      <c r="E533" s="245">
        <v>2.644040404040404</v>
      </c>
      <c r="F533" s="77">
        <v>4643</v>
      </c>
      <c r="G533" s="920"/>
      <c r="H533" s="920"/>
      <c r="I533" s="920"/>
      <c r="J533" s="920"/>
      <c r="K533" s="920"/>
      <c r="L533" s="920"/>
      <c r="M533" s="920"/>
    </row>
    <row r="534" spans="1:13" s="921" customFormat="1" ht="12.75">
      <c r="A534" s="67" t="s">
        <v>162</v>
      </c>
      <c r="B534" s="77">
        <v>742500</v>
      </c>
      <c r="C534" s="77">
        <v>35000</v>
      </c>
      <c r="D534" s="77">
        <v>19632</v>
      </c>
      <c r="E534" s="245">
        <v>2.644040404040404</v>
      </c>
      <c r="F534" s="77">
        <v>4643</v>
      </c>
      <c r="G534" s="920"/>
      <c r="H534" s="920"/>
      <c r="I534" s="920"/>
      <c r="J534" s="920"/>
      <c r="K534" s="920"/>
      <c r="L534" s="920"/>
      <c r="M534" s="920"/>
    </row>
    <row r="535" spans="1:13" s="921" customFormat="1" ht="12.75">
      <c r="A535" s="887" t="s">
        <v>176</v>
      </c>
      <c r="B535" s="22"/>
      <c r="C535" s="22"/>
      <c r="D535" s="22"/>
      <c r="E535" s="245"/>
      <c r="F535" s="77"/>
      <c r="G535" s="920"/>
      <c r="H535" s="920"/>
      <c r="I535" s="920"/>
      <c r="J535" s="920"/>
      <c r="K535" s="920"/>
      <c r="L535" s="920"/>
      <c r="M535" s="920"/>
    </row>
    <row r="536" spans="1:13" s="926" customFormat="1" ht="12.75">
      <c r="A536" s="916" t="s">
        <v>149</v>
      </c>
      <c r="B536" s="77">
        <v>103948254</v>
      </c>
      <c r="C536" s="77">
        <v>13797880</v>
      </c>
      <c r="D536" s="189">
        <v>12788093</v>
      </c>
      <c r="E536" s="245">
        <v>12.302364405274185</v>
      </c>
      <c r="F536" s="77">
        <v>2910481</v>
      </c>
      <c r="G536" s="920"/>
      <c r="H536" s="920"/>
      <c r="I536" s="920"/>
      <c r="J536" s="920"/>
      <c r="K536" s="920"/>
      <c r="L536" s="920"/>
      <c r="M536" s="920"/>
    </row>
    <row r="537" spans="1:13" s="926" customFormat="1" ht="12.75">
      <c r="A537" s="67" t="s">
        <v>150</v>
      </c>
      <c r="B537" s="77">
        <v>33528234</v>
      </c>
      <c r="C537" s="77">
        <v>2458000</v>
      </c>
      <c r="D537" s="77">
        <v>2458000</v>
      </c>
      <c r="E537" s="245">
        <v>7.3311347087353305</v>
      </c>
      <c r="F537" s="77">
        <v>350000</v>
      </c>
      <c r="G537" s="920"/>
      <c r="H537" s="920"/>
      <c r="I537" s="920"/>
      <c r="J537" s="920"/>
      <c r="K537" s="920"/>
      <c r="L537" s="920"/>
      <c r="M537" s="920"/>
    </row>
    <row r="538" spans="1:13" s="926" customFormat="1" ht="12.75">
      <c r="A538" s="927" t="s">
        <v>175</v>
      </c>
      <c r="B538" s="77">
        <v>0</v>
      </c>
      <c r="C538" s="77">
        <v>0</v>
      </c>
      <c r="D538" s="77">
        <v>-71</v>
      </c>
      <c r="E538" s="245">
        <v>0</v>
      </c>
      <c r="F538" s="77">
        <v>0</v>
      </c>
      <c r="G538" s="920"/>
      <c r="H538" s="920"/>
      <c r="I538" s="920"/>
      <c r="J538" s="920"/>
      <c r="K538" s="920"/>
      <c r="L538" s="920"/>
      <c r="M538" s="920"/>
    </row>
    <row r="539" spans="1:13" s="926" customFormat="1" ht="12.75">
      <c r="A539" s="67" t="s">
        <v>152</v>
      </c>
      <c r="B539" s="189">
        <v>70420020</v>
      </c>
      <c r="C539" s="189">
        <v>11339880</v>
      </c>
      <c r="D539" s="189">
        <v>10330164</v>
      </c>
      <c r="E539" s="245">
        <v>14.669356810747852</v>
      </c>
      <c r="F539" s="77">
        <v>2560481</v>
      </c>
      <c r="G539" s="920"/>
      <c r="H539" s="920"/>
      <c r="I539" s="920"/>
      <c r="J539" s="920"/>
      <c r="K539" s="920"/>
      <c r="L539" s="920"/>
      <c r="M539" s="920"/>
    </row>
    <row r="540" spans="1:13" s="926" customFormat="1" ht="12.75">
      <c r="A540" s="67" t="s">
        <v>153</v>
      </c>
      <c r="B540" s="77">
        <v>92821560</v>
      </c>
      <c r="C540" s="77">
        <v>13812258</v>
      </c>
      <c r="D540" s="77">
        <v>5053693</v>
      </c>
      <c r="E540" s="245">
        <v>5.444524957348271</v>
      </c>
      <c r="F540" s="77">
        <v>947957</v>
      </c>
      <c r="G540" s="920"/>
      <c r="H540" s="920"/>
      <c r="I540" s="920"/>
      <c r="J540" s="920"/>
      <c r="K540" s="920"/>
      <c r="L540" s="920"/>
      <c r="M540" s="920"/>
    </row>
    <row r="541" spans="1:29" s="930" customFormat="1" ht="12.75">
      <c r="A541" s="917" t="s">
        <v>170</v>
      </c>
      <c r="B541" s="189">
        <v>3167100</v>
      </c>
      <c r="C541" s="189">
        <v>0</v>
      </c>
      <c r="D541" s="189">
        <v>0</v>
      </c>
      <c r="E541" s="245">
        <v>0</v>
      </c>
      <c r="F541" s="77">
        <v>0</v>
      </c>
      <c r="G541" s="910"/>
      <c r="H541" s="910"/>
      <c r="I541" s="910"/>
      <c r="J541" s="910"/>
      <c r="K541" s="910"/>
      <c r="L541" s="910"/>
      <c r="M541" s="910"/>
      <c r="N541" s="910"/>
      <c r="O541" s="910"/>
      <c r="P541" s="910"/>
      <c r="Q541" s="910"/>
      <c r="R541" s="910"/>
      <c r="S541" s="911"/>
      <c r="T541" s="911"/>
      <c r="U541" s="911"/>
      <c r="V541" s="911"/>
      <c r="W541" s="911"/>
      <c r="X541" s="911"/>
      <c r="Y541" s="911"/>
      <c r="Z541" s="911"/>
      <c r="AA541" s="911"/>
      <c r="AB541" s="911"/>
      <c r="AC541" s="911"/>
    </row>
    <row r="542" spans="1:29" s="930" customFormat="1" ht="12.75">
      <c r="A542" s="927" t="s">
        <v>123</v>
      </c>
      <c r="B542" s="189">
        <v>3167100</v>
      </c>
      <c r="C542" s="189">
        <v>0</v>
      </c>
      <c r="D542" s="189">
        <v>0</v>
      </c>
      <c r="E542" s="245">
        <v>0</v>
      </c>
      <c r="F542" s="77">
        <v>0</v>
      </c>
      <c r="G542" s="910"/>
      <c r="H542" s="910"/>
      <c r="I542" s="910"/>
      <c r="J542" s="910"/>
      <c r="K542" s="910"/>
      <c r="L542" s="910"/>
      <c r="M542" s="910"/>
      <c r="N542" s="910"/>
      <c r="O542" s="910"/>
      <c r="P542" s="910"/>
      <c r="Q542" s="910"/>
      <c r="R542" s="910"/>
      <c r="S542" s="911"/>
      <c r="T542" s="911"/>
      <c r="U542" s="911"/>
      <c r="V542" s="911"/>
      <c r="W542" s="911"/>
      <c r="X542" s="911"/>
      <c r="Y542" s="911"/>
      <c r="Z542" s="911"/>
      <c r="AA542" s="911"/>
      <c r="AB542" s="911"/>
      <c r="AC542" s="911"/>
    </row>
    <row r="543" spans="1:13" s="921" customFormat="1" ht="12.75">
      <c r="A543" s="67" t="s">
        <v>160</v>
      </c>
      <c r="B543" s="189">
        <v>89654460</v>
      </c>
      <c r="C543" s="189">
        <v>13812258</v>
      </c>
      <c r="D543" s="189">
        <v>5053693</v>
      </c>
      <c r="E543" s="245">
        <v>5.636856214403611</v>
      </c>
      <c r="F543" s="77">
        <v>947957</v>
      </c>
      <c r="G543" s="920"/>
      <c r="H543" s="920"/>
      <c r="I543" s="920"/>
      <c r="J543" s="920"/>
      <c r="K543" s="920"/>
      <c r="L543" s="920"/>
      <c r="M543" s="920"/>
    </row>
    <row r="544" spans="1:13" s="921" customFormat="1" ht="12.75">
      <c r="A544" s="927" t="s">
        <v>177</v>
      </c>
      <c r="B544" s="189">
        <v>1855410</v>
      </c>
      <c r="C544" s="189">
        <v>262100</v>
      </c>
      <c r="D544" s="189">
        <v>24123</v>
      </c>
      <c r="E544" s="245">
        <v>1.3001439035038078</v>
      </c>
      <c r="F544" s="77">
        <v>0</v>
      </c>
      <c r="G544" s="920"/>
      <c r="H544" s="920"/>
      <c r="I544" s="920"/>
      <c r="J544" s="920"/>
      <c r="K544" s="920"/>
      <c r="L544" s="920"/>
      <c r="M544" s="920"/>
    </row>
    <row r="545" spans="1:13" s="921" customFormat="1" ht="12.75">
      <c r="A545" s="67" t="s">
        <v>162</v>
      </c>
      <c r="B545" s="189">
        <v>87799050</v>
      </c>
      <c r="C545" s="189">
        <v>13550158</v>
      </c>
      <c r="D545" s="189">
        <v>5029570</v>
      </c>
      <c r="E545" s="245">
        <v>5.728501618183795</v>
      </c>
      <c r="F545" s="77">
        <v>947957</v>
      </c>
      <c r="G545" s="920"/>
      <c r="H545" s="920"/>
      <c r="I545" s="920"/>
      <c r="J545" s="920"/>
      <c r="K545" s="920"/>
      <c r="L545" s="920"/>
      <c r="M545" s="920"/>
    </row>
    <row r="546" spans="1:13" s="921" customFormat="1" ht="12.75">
      <c r="A546" s="67" t="s">
        <v>163</v>
      </c>
      <c r="B546" s="189">
        <v>11126694</v>
      </c>
      <c r="C546" s="189">
        <v>-14378</v>
      </c>
      <c r="D546" s="189">
        <v>7734400</v>
      </c>
      <c r="E546" s="244" t="s">
        <v>399</v>
      </c>
      <c r="F546" s="77">
        <v>1962524</v>
      </c>
      <c r="G546" s="920"/>
      <c r="H546" s="920"/>
      <c r="I546" s="920"/>
      <c r="J546" s="920"/>
      <c r="K546" s="920"/>
      <c r="L546" s="920"/>
      <c r="M546" s="920"/>
    </row>
    <row r="547" spans="1:13" s="921" customFormat="1" ht="38.25">
      <c r="A547" s="938" t="s">
        <v>878</v>
      </c>
      <c r="B547" s="189">
        <v>241597</v>
      </c>
      <c r="C547" s="189">
        <v>0</v>
      </c>
      <c r="D547" s="189" t="s">
        <v>399</v>
      </c>
      <c r="E547" s="244" t="s">
        <v>399</v>
      </c>
      <c r="F547" s="77" t="s">
        <v>399</v>
      </c>
      <c r="G547" s="920"/>
      <c r="H547" s="920"/>
      <c r="I547" s="920"/>
      <c r="J547" s="920"/>
      <c r="K547" s="920"/>
      <c r="L547" s="920"/>
      <c r="M547" s="920"/>
    </row>
    <row r="548" spans="1:13" s="921" customFormat="1" ht="24.75" customHeight="1">
      <c r="A548" s="258" t="s">
        <v>165</v>
      </c>
      <c r="B548" s="189">
        <v>-11368291</v>
      </c>
      <c r="C548" s="189">
        <v>14378</v>
      </c>
      <c r="D548" s="189" t="s">
        <v>399</v>
      </c>
      <c r="E548" s="189" t="s">
        <v>399</v>
      </c>
      <c r="F548" s="77" t="s">
        <v>399</v>
      </c>
      <c r="G548" s="920"/>
      <c r="H548" s="920"/>
      <c r="I548" s="920"/>
      <c r="J548" s="920"/>
      <c r="K548" s="920"/>
      <c r="L548" s="920"/>
      <c r="M548" s="920"/>
    </row>
    <row r="549" spans="1:29" s="249" customFormat="1" ht="12.75">
      <c r="A549" s="887" t="s">
        <v>178</v>
      </c>
      <c r="B549" s="77"/>
      <c r="C549" s="77"/>
      <c r="D549" s="77"/>
      <c r="E549" s="189"/>
      <c r="F549" s="77"/>
      <c r="G549" s="250"/>
      <c r="H549" s="250"/>
      <c r="I549" s="250"/>
      <c r="J549" s="250"/>
      <c r="K549" s="250"/>
      <c r="L549" s="250"/>
      <c r="M549" s="250"/>
      <c r="N549" s="250"/>
      <c r="O549" s="250"/>
      <c r="P549" s="250"/>
      <c r="Q549" s="250"/>
      <c r="R549" s="250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</row>
    <row r="550" spans="1:29" s="910" customFormat="1" ht="12.75">
      <c r="A550" s="67" t="s">
        <v>215</v>
      </c>
      <c r="B550" s="189">
        <v>29135185</v>
      </c>
      <c r="C550" s="189">
        <v>8500000</v>
      </c>
      <c r="D550" s="189">
        <v>8500000</v>
      </c>
      <c r="E550" s="245">
        <v>29.174347099563636</v>
      </c>
      <c r="F550" s="77">
        <v>2000000</v>
      </c>
      <c r="S550" s="911"/>
      <c r="T550" s="911"/>
      <c r="U550" s="911"/>
      <c r="V550" s="911"/>
      <c r="W550" s="911"/>
      <c r="X550" s="911"/>
      <c r="Y550" s="911"/>
      <c r="Z550" s="911"/>
      <c r="AA550" s="911"/>
      <c r="AB550" s="911"/>
      <c r="AC550" s="911"/>
    </row>
    <row r="551" spans="1:29" s="931" customFormat="1" ht="11.25" customHeight="1">
      <c r="A551" s="67" t="s">
        <v>150</v>
      </c>
      <c r="B551" s="189">
        <v>29135185</v>
      </c>
      <c r="C551" s="189">
        <v>8500000</v>
      </c>
      <c r="D551" s="189">
        <v>8500000</v>
      </c>
      <c r="E551" s="245">
        <v>29.174347099563636</v>
      </c>
      <c r="F551" s="77">
        <v>2000000</v>
      </c>
      <c r="G551" s="250"/>
      <c r="H551" s="250"/>
      <c r="I551" s="250"/>
      <c r="J551" s="250"/>
      <c r="K551" s="250"/>
      <c r="L551" s="250"/>
      <c r="M551" s="250"/>
      <c r="N551" s="250"/>
      <c r="O551" s="250"/>
      <c r="P551" s="250"/>
      <c r="Q551" s="250"/>
      <c r="R551" s="250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</row>
    <row r="552" spans="1:29" s="930" customFormat="1" ht="12.75">
      <c r="A552" s="67" t="s">
        <v>153</v>
      </c>
      <c r="B552" s="189">
        <v>29135185</v>
      </c>
      <c r="C552" s="189">
        <v>8500000</v>
      </c>
      <c r="D552" s="189">
        <v>6832426</v>
      </c>
      <c r="E552" s="245">
        <v>23.450772665421553</v>
      </c>
      <c r="F552" s="77">
        <v>1062132</v>
      </c>
      <c r="G552" s="910"/>
      <c r="H552" s="910"/>
      <c r="I552" s="910"/>
      <c r="J552" s="910"/>
      <c r="K552" s="910"/>
      <c r="L552" s="910"/>
      <c r="M552" s="910"/>
      <c r="N552" s="910"/>
      <c r="O552" s="910"/>
      <c r="P552" s="910"/>
      <c r="Q552" s="910"/>
      <c r="R552" s="910"/>
      <c r="S552" s="911"/>
      <c r="T552" s="911"/>
      <c r="U552" s="911"/>
      <c r="V552" s="911"/>
      <c r="W552" s="911"/>
      <c r="X552" s="911"/>
      <c r="Y552" s="911"/>
      <c r="Z552" s="911"/>
      <c r="AA552" s="911"/>
      <c r="AB552" s="911"/>
      <c r="AC552" s="911"/>
    </row>
    <row r="553" spans="1:29" s="910" customFormat="1" ht="12" customHeight="1">
      <c r="A553" s="67" t="s">
        <v>160</v>
      </c>
      <c r="B553" s="189">
        <v>29135185</v>
      </c>
      <c r="C553" s="189">
        <v>8500000</v>
      </c>
      <c r="D553" s="189">
        <v>6832426</v>
      </c>
      <c r="E553" s="245">
        <v>23.450772665421553</v>
      </c>
      <c r="F553" s="77">
        <v>1062132</v>
      </c>
      <c r="S553" s="911"/>
      <c r="T553" s="911"/>
      <c r="U553" s="911"/>
      <c r="V553" s="911"/>
      <c r="W553" s="911"/>
      <c r="X553" s="911"/>
      <c r="Y553" s="911"/>
      <c r="Z553" s="911"/>
      <c r="AA553" s="911"/>
      <c r="AB553" s="911"/>
      <c r="AC553" s="911"/>
    </row>
    <row r="554" spans="1:29" s="931" customFormat="1" ht="12.75">
      <c r="A554" s="67" t="s">
        <v>162</v>
      </c>
      <c r="B554" s="189">
        <v>29135185</v>
      </c>
      <c r="C554" s="189">
        <v>8500000</v>
      </c>
      <c r="D554" s="189">
        <v>6832426</v>
      </c>
      <c r="E554" s="245">
        <v>23.450772665421553</v>
      </c>
      <c r="F554" s="77">
        <v>1062132</v>
      </c>
      <c r="G554" s="250"/>
      <c r="H554" s="250"/>
      <c r="I554" s="250"/>
      <c r="J554" s="250"/>
      <c r="K554" s="250"/>
      <c r="L554" s="250"/>
      <c r="M554" s="250"/>
      <c r="N554" s="250"/>
      <c r="O554" s="250"/>
      <c r="P554" s="250"/>
      <c r="Q554" s="250"/>
      <c r="R554" s="250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</row>
    <row r="555" spans="1:29" s="931" customFormat="1" ht="12.75">
      <c r="A555" s="887" t="s">
        <v>185</v>
      </c>
      <c r="B555" s="77"/>
      <c r="C555" s="77"/>
      <c r="D555" s="77"/>
      <c r="E555" s="245"/>
      <c r="F555" s="77"/>
      <c r="G555" s="250"/>
      <c r="H555" s="250"/>
      <c r="I555" s="250"/>
      <c r="J555" s="250"/>
      <c r="K555" s="250"/>
      <c r="L555" s="250"/>
      <c r="M555" s="250"/>
      <c r="N555" s="250"/>
      <c r="O555" s="250"/>
      <c r="P555" s="250"/>
      <c r="Q555" s="250"/>
      <c r="R555" s="250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</row>
    <row r="556" spans="1:29" s="930" customFormat="1" ht="12.75">
      <c r="A556" s="67" t="s">
        <v>215</v>
      </c>
      <c r="B556" s="189">
        <v>6700</v>
      </c>
      <c r="C556" s="189">
        <v>6700</v>
      </c>
      <c r="D556" s="189">
        <v>0</v>
      </c>
      <c r="E556" s="245">
        <v>0</v>
      </c>
      <c r="F556" s="77">
        <v>0</v>
      </c>
      <c r="G556" s="910"/>
      <c r="H556" s="910"/>
      <c r="I556" s="910"/>
      <c r="J556" s="910"/>
      <c r="K556" s="910"/>
      <c r="L556" s="910"/>
      <c r="M556" s="910"/>
      <c r="N556" s="910"/>
      <c r="O556" s="910"/>
      <c r="P556" s="910"/>
      <c r="Q556" s="910"/>
      <c r="R556" s="910"/>
      <c r="S556" s="911"/>
      <c r="T556" s="911"/>
      <c r="U556" s="911"/>
      <c r="V556" s="911"/>
      <c r="W556" s="911"/>
      <c r="X556" s="911"/>
      <c r="Y556" s="911"/>
      <c r="Z556" s="911"/>
      <c r="AA556" s="911"/>
      <c r="AB556" s="911"/>
      <c r="AC556" s="911"/>
    </row>
    <row r="557" spans="1:29" s="910" customFormat="1" ht="12.75">
      <c r="A557" s="927" t="s">
        <v>812</v>
      </c>
      <c r="B557" s="189">
        <v>6700</v>
      </c>
      <c r="C557" s="189">
        <v>6700</v>
      </c>
      <c r="D557" s="189">
        <v>0</v>
      </c>
      <c r="E557" s="245">
        <v>0</v>
      </c>
      <c r="F557" s="77">
        <v>0</v>
      </c>
      <c r="S557" s="911"/>
      <c r="T557" s="911"/>
      <c r="U557" s="911"/>
      <c r="V557" s="911"/>
      <c r="W557" s="911"/>
      <c r="X557" s="911"/>
      <c r="Y557" s="911"/>
      <c r="Z557" s="911"/>
      <c r="AA557" s="911"/>
      <c r="AB557" s="911"/>
      <c r="AC557" s="911"/>
    </row>
    <row r="558" spans="1:29" s="910" customFormat="1" ht="12.75">
      <c r="A558" s="67" t="s">
        <v>153</v>
      </c>
      <c r="B558" s="189">
        <v>6700</v>
      </c>
      <c r="C558" s="189">
        <v>6700</v>
      </c>
      <c r="D558" s="189">
        <v>0</v>
      </c>
      <c r="E558" s="245">
        <v>0</v>
      </c>
      <c r="F558" s="77">
        <v>0</v>
      </c>
      <c r="S558" s="911"/>
      <c r="T558" s="911"/>
      <c r="U558" s="911"/>
      <c r="V558" s="911"/>
      <c r="W558" s="911"/>
      <c r="X558" s="911"/>
      <c r="Y558" s="911"/>
      <c r="Z558" s="911"/>
      <c r="AA558" s="911"/>
      <c r="AB558" s="911"/>
      <c r="AC558" s="911"/>
    </row>
    <row r="559" spans="1:29" s="910" customFormat="1" ht="12.75">
      <c r="A559" s="917" t="s">
        <v>170</v>
      </c>
      <c r="B559" s="189">
        <v>6700</v>
      </c>
      <c r="C559" s="189">
        <v>6700</v>
      </c>
      <c r="D559" s="189">
        <v>0</v>
      </c>
      <c r="E559" s="245">
        <v>0</v>
      </c>
      <c r="F559" s="77">
        <v>0</v>
      </c>
      <c r="S559" s="911"/>
      <c r="T559" s="911"/>
      <c r="U559" s="911"/>
      <c r="V559" s="911"/>
      <c r="W559" s="911"/>
      <c r="X559" s="911"/>
      <c r="Y559" s="911"/>
      <c r="Z559" s="911"/>
      <c r="AA559" s="911"/>
      <c r="AB559" s="911"/>
      <c r="AC559" s="911"/>
    </row>
    <row r="560" spans="1:29" s="910" customFormat="1" ht="12.75">
      <c r="A560" s="927" t="s">
        <v>123</v>
      </c>
      <c r="B560" s="189">
        <v>6700</v>
      </c>
      <c r="C560" s="189">
        <v>6700</v>
      </c>
      <c r="D560" s="189">
        <v>0</v>
      </c>
      <c r="E560" s="245">
        <v>0</v>
      </c>
      <c r="F560" s="77">
        <v>0</v>
      </c>
      <c r="S560" s="911"/>
      <c r="T560" s="911"/>
      <c r="U560" s="911"/>
      <c r="V560" s="911"/>
      <c r="W560" s="911"/>
      <c r="X560" s="911"/>
      <c r="Y560" s="911"/>
      <c r="Z560" s="911"/>
      <c r="AA560" s="911"/>
      <c r="AB560" s="911"/>
      <c r="AC560" s="911"/>
    </row>
    <row r="561" spans="1:29" s="910" customFormat="1" ht="12.75">
      <c r="A561" s="929" t="s">
        <v>864</v>
      </c>
      <c r="B561" s="189">
        <v>6700</v>
      </c>
      <c r="C561" s="189">
        <v>6700</v>
      </c>
      <c r="D561" s="189">
        <v>0</v>
      </c>
      <c r="E561" s="245">
        <v>0</v>
      </c>
      <c r="F561" s="77">
        <v>0</v>
      </c>
      <c r="S561" s="911"/>
      <c r="T561" s="911"/>
      <c r="U561" s="911"/>
      <c r="V561" s="911"/>
      <c r="W561" s="911"/>
      <c r="X561" s="911"/>
      <c r="Y561" s="911"/>
      <c r="Z561" s="911"/>
      <c r="AA561" s="911"/>
      <c r="AB561" s="911"/>
      <c r="AC561" s="911"/>
    </row>
    <row r="562" spans="1:29" s="910" customFormat="1" ht="12.75">
      <c r="A562" s="90" t="s">
        <v>189</v>
      </c>
      <c r="B562" s="189"/>
      <c r="C562" s="189"/>
      <c r="D562" s="189"/>
      <c r="E562" s="245"/>
      <c r="F562" s="77"/>
      <c r="S562" s="911"/>
      <c r="T562" s="911"/>
      <c r="U562" s="911"/>
      <c r="V562" s="911"/>
      <c r="W562" s="911"/>
      <c r="X562" s="911"/>
      <c r="Y562" s="911"/>
      <c r="Z562" s="911"/>
      <c r="AA562" s="911"/>
      <c r="AB562" s="911"/>
      <c r="AC562" s="911"/>
    </row>
    <row r="563" spans="1:29" s="910" customFormat="1" ht="12.75">
      <c r="A563" s="917" t="s">
        <v>149</v>
      </c>
      <c r="B563" s="189">
        <v>5913490</v>
      </c>
      <c r="C563" s="189">
        <v>0</v>
      </c>
      <c r="D563" s="189">
        <v>0</v>
      </c>
      <c r="E563" s="245">
        <v>0</v>
      </c>
      <c r="F563" s="77">
        <v>0</v>
      </c>
      <c r="S563" s="911"/>
      <c r="T563" s="911"/>
      <c r="U563" s="911"/>
      <c r="V563" s="911"/>
      <c r="W563" s="911"/>
      <c r="X563" s="911"/>
      <c r="Y563" s="911"/>
      <c r="Z563" s="911"/>
      <c r="AA563" s="911"/>
      <c r="AB563" s="911"/>
      <c r="AC563" s="911"/>
    </row>
    <row r="564" spans="1:29" s="910" customFormat="1" ht="12.75">
      <c r="A564" s="927" t="s">
        <v>191</v>
      </c>
      <c r="B564" s="189">
        <v>5913490</v>
      </c>
      <c r="C564" s="189">
        <v>0</v>
      </c>
      <c r="D564" s="189">
        <v>0</v>
      </c>
      <c r="E564" s="245">
        <v>0</v>
      </c>
      <c r="F564" s="77">
        <v>0</v>
      </c>
      <c r="S564" s="911"/>
      <c r="T564" s="911"/>
      <c r="U564" s="911"/>
      <c r="V564" s="911"/>
      <c r="W564" s="911"/>
      <c r="X564" s="911"/>
      <c r="Y564" s="911"/>
      <c r="Z564" s="911"/>
      <c r="AA564" s="911"/>
      <c r="AB564" s="911"/>
      <c r="AC564" s="911"/>
    </row>
    <row r="565" spans="1:29" s="910" customFormat="1" ht="12.75">
      <c r="A565" s="64" t="s">
        <v>153</v>
      </c>
      <c r="B565" s="189">
        <v>5913490</v>
      </c>
      <c r="C565" s="189">
        <v>0</v>
      </c>
      <c r="D565" s="189">
        <v>0</v>
      </c>
      <c r="E565" s="245">
        <v>0</v>
      </c>
      <c r="F565" s="77">
        <v>0</v>
      </c>
      <c r="S565" s="911"/>
      <c r="T565" s="911"/>
      <c r="U565" s="911"/>
      <c r="V565" s="911"/>
      <c r="W565" s="911"/>
      <c r="X565" s="911"/>
      <c r="Y565" s="911"/>
      <c r="Z565" s="911"/>
      <c r="AA565" s="911"/>
      <c r="AB565" s="911"/>
      <c r="AC565" s="911"/>
    </row>
    <row r="566" spans="1:29" s="910" customFormat="1" ht="12.75">
      <c r="A566" s="917" t="s">
        <v>192</v>
      </c>
      <c r="B566" s="189">
        <v>5913490</v>
      </c>
      <c r="C566" s="189">
        <v>0</v>
      </c>
      <c r="D566" s="189">
        <v>0</v>
      </c>
      <c r="E566" s="245">
        <v>0</v>
      </c>
      <c r="F566" s="77">
        <v>0</v>
      </c>
      <c r="S566" s="911"/>
      <c r="T566" s="911"/>
      <c r="U566" s="911"/>
      <c r="V566" s="911"/>
      <c r="W566" s="911"/>
      <c r="X566" s="911"/>
      <c r="Y566" s="911"/>
      <c r="Z566" s="911"/>
      <c r="AA566" s="911"/>
      <c r="AB566" s="911"/>
      <c r="AC566" s="911"/>
    </row>
    <row r="567" spans="1:29" s="910" customFormat="1" ht="12.75">
      <c r="A567" s="929" t="s">
        <v>20</v>
      </c>
      <c r="B567" s="189">
        <v>4583937</v>
      </c>
      <c r="C567" s="189">
        <v>0</v>
      </c>
      <c r="D567" s="189">
        <v>0</v>
      </c>
      <c r="E567" s="245">
        <v>0</v>
      </c>
      <c r="F567" s="77">
        <v>0</v>
      </c>
      <c r="S567" s="911"/>
      <c r="T567" s="911"/>
      <c r="U567" s="911"/>
      <c r="V567" s="911"/>
      <c r="W567" s="911"/>
      <c r="X567" s="911"/>
      <c r="Y567" s="911"/>
      <c r="Z567" s="911"/>
      <c r="AA567" s="911"/>
      <c r="AB567" s="911"/>
      <c r="AC567" s="911"/>
    </row>
    <row r="568" spans="1:29" s="910" customFormat="1" ht="12.75">
      <c r="A568" s="929" t="s">
        <v>1633</v>
      </c>
      <c r="B568" s="189">
        <v>1217800</v>
      </c>
      <c r="C568" s="189">
        <v>0</v>
      </c>
      <c r="D568" s="189">
        <v>0</v>
      </c>
      <c r="E568" s="245">
        <v>0</v>
      </c>
      <c r="F568" s="77">
        <v>0</v>
      </c>
      <c r="S568" s="911"/>
      <c r="T568" s="911"/>
      <c r="U568" s="911"/>
      <c r="V568" s="911"/>
      <c r="W568" s="911"/>
      <c r="X568" s="911"/>
      <c r="Y568" s="911"/>
      <c r="Z568" s="911"/>
      <c r="AA568" s="911"/>
      <c r="AB568" s="911"/>
      <c r="AC568" s="911"/>
    </row>
    <row r="569" spans="1:29" s="910" customFormat="1" ht="12.75">
      <c r="A569" s="929" t="s">
        <v>123</v>
      </c>
      <c r="B569" s="189">
        <v>111753</v>
      </c>
      <c r="C569" s="189">
        <v>0</v>
      </c>
      <c r="D569" s="189">
        <v>0</v>
      </c>
      <c r="E569" s="245">
        <v>0</v>
      </c>
      <c r="F569" s="77">
        <v>0</v>
      </c>
      <c r="S569" s="911"/>
      <c r="T569" s="911"/>
      <c r="U569" s="911"/>
      <c r="V569" s="911"/>
      <c r="W569" s="911"/>
      <c r="X569" s="911"/>
      <c r="Y569" s="911"/>
      <c r="Z569" s="911"/>
      <c r="AA569" s="911"/>
      <c r="AB569" s="911"/>
      <c r="AC569" s="911"/>
    </row>
    <row r="570" spans="1:29" s="910" customFormat="1" ht="12.75">
      <c r="A570" s="936" t="s">
        <v>186</v>
      </c>
      <c r="B570" s="189">
        <v>111753</v>
      </c>
      <c r="C570" s="189">
        <v>0</v>
      </c>
      <c r="D570" s="189">
        <v>0</v>
      </c>
      <c r="E570" s="245">
        <v>0</v>
      </c>
      <c r="F570" s="77">
        <v>0</v>
      </c>
      <c r="S570" s="911"/>
      <c r="T570" s="911"/>
      <c r="U570" s="911"/>
      <c r="V570" s="911"/>
      <c r="W570" s="911"/>
      <c r="X570" s="911"/>
      <c r="Y570" s="911"/>
      <c r="Z570" s="911"/>
      <c r="AA570" s="911"/>
      <c r="AB570" s="911"/>
      <c r="AC570" s="911"/>
    </row>
    <row r="571" spans="1:13" s="922" customFormat="1" ht="12.75">
      <c r="A571" s="68" t="s">
        <v>216</v>
      </c>
      <c r="B571" s="77"/>
      <c r="C571" s="77"/>
      <c r="D571" s="77"/>
      <c r="E571" s="245"/>
      <c r="F571" s="77"/>
      <c r="G571" s="736"/>
      <c r="H571" s="736"/>
      <c r="I571" s="736"/>
      <c r="J571" s="736"/>
      <c r="K571" s="736"/>
      <c r="L571" s="736"/>
      <c r="M571" s="736"/>
    </row>
    <row r="572" spans="1:13" s="921" customFormat="1" ht="12.75">
      <c r="A572" s="68" t="s">
        <v>166</v>
      </c>
      <c r="B572" s="77"/>
      <c r="C572" s="77"/>
      <c r="D572" s="77"/>
      <c r="E572" s="245"/>
      <c r="F572" s="77"/>
      <c r="G572" s="920"/>
      <c r="H572" s="920"/>
      <c r="I572" s="920"/>
      <c r="J572" s="920"/>
      <c r="K572" s="920"/>
      <c r="L572" s="920"/>
      <c r="M572" s="920"/>
    </row>
    <row r="573" spans="1:13" s="926" customFormat="1" ht="12.75">
      <c r="A573" s="916" t="s">
        <v>149</v>
      </c>
      <c r="B573" s="77">
        <v>1325237</v>
      </c>
      <c r="C573" s="77">
        <v>403694</v>
      </c>
      <c r="D573" s="77">
        <v>70046</v>
      </c>
      <c r="E573" s="245">
        <v>5.2855451515464775</v>
      </c>
      <c r="F573" s="77">
        <v>39565</v>
      </c>
      <c r="G573" s="920"/>
      <c r="H573" s="920"/>
      <c r="I573" s="920"/>
      <c r="J573" s="920"/>
      <c r="K573" s="920"/>
      <c r="L573" s="920"/>
      <c r="M573" s="920"/>
    </row>
    <row r="574" spans="1:13" s="926" customFormat="1" ht="12.75">
      <c r="A574" s="67" t="s">
        <v>150</v>
      </c>
      <c r="B574" s="77">
        <v>294147</v>
      </c>
      <c r="C574" s="77">
        <v>47168</v>
      </c>
      <c r="D574" s="77">
        <v>47168</v>
      </c>
      <c r="E574" s="245">
        <v>16.035519655138415</v>
      </c>
      <c r="F574" s="77">
        <v>37668</v>
      </c>
      <c r="G574" s="920"/>
      <c r="H574" s="920"/>
      <c r="I574" s="920"/>
      <c r="J574" s="920"/>
      <c r="K574" s="920"/>
      <c r="L574" s="920"/>
      <c r="M574" s="920"/>
    </row>
    <row r="575" spans="1:13" s="926" customFormat="1" ht="12.75">
      <c r="A575" s="67" t="s">
        <v>152</v>
      </c>
      <c r="B575" s="77">
        <v>1031090</v>
      </c>
      <c r="C575" s="77">
        <v>356526</v>
      </c>
      <c r="D575" s="77">
        <v>22878</v>
      </c>
      <c r="E575" s="245">
        <v>2.218816980089032</v>
      </c>
      <c r="F575" s="77">
        <v>1897</v>
      </c>
      <c r="G575" s="920"/>
      <c r="H575" s="920"/>
      <c r="I575" s="920"/>
      <c r="J575" s="920"/>
      <c r="K575" s="920"/>
      <c r="L575" s="920"/>
      <c r="M575" s="920"/>
    </row>
    <row r="576" spans="1:13" s="926" customFormat="1" ht="12.75">
      <c r="A576" s="67" t="s">
        <v>153</v>
      </c>
      <c r="B576" s="77">
        <v>1325237</v>
      </c>
      <c r="C576" s="77">
        <v>403694</v>
      </c>
      <c r="D576" s="77">
        <v>32973</v>
      </c>
      <c r="E576" s="245">
        <v>2.488083263597379</v>
      </c>
      <c r="F576" s="77">
        <v>10715</v>
      </c>
      <c r="G576" s="920"/>
      <c r="H576" s="920"/>
      <c r="I576" s="920"/>
      <c r="J576" s="920"/>
      <c r="K576" s="920"/>
      <c r="L576" s="920"/>
      <c r="M576" s="920"/>
    </row>
    <row r="577" spans="1:13" s="928" customFormat="1" ht="12.75">
      <c r="A577" s="917" t="s">
        <v>192</v>
      </c>
      <c r="B577" s="77">
        <v>448419</v>
      </c>
      <c r="C577" s="77">
        <v>279226</v>
      </c>
      <c r="D577" s="77">
        <v>29295</v>
      </c>
      <c r="E577" s="245">
        <v>6.532952439571026</v>
      </c>
      <c r="F577" s="77">
        <v>7037</v>
      </c>
      <c r="G577" s="920"/>
      <c r="H577" s="920"/>
      <c r="I577" s="920"/>
      <c r="J577" s="920"/>
      <c r="K577" s="920"/>
      <c r="L577" s="920"/>
      <c r="M577" s="920"/>
    </row>
    <row r="578" spans="1:13" s="928" customFormat="1" ht="12.75">
      <c r="A578" s="67" t="s">
        <v>155</v>
      </c>
      <c r="B578" s="77">
        <v>448419</v>
      </c>
      <c r="C578" s="77">
        <v>279226</v>
      </c>
      <c r="D578" s="77">
        <v>29295</v>
      </c>
      <c r="E578" s="245">
        <v>6.532952439571026</v>
      </c>
      <c r="F578" s="77">
        <v>7037</v>
      </c>
      <c r="G578" s="920"/>
      <c r="H578" s="920"/>
      <c r="I578" s="920"/>
      <c r="J578" s="920"/>
      <c r="K578" s="920"/>
      <c r="L578" s="920"/>
      <c r="M578" s="920"/>
    </row>
    <row r="579" spans="1:13" s="921" customFormat="1" ht="12.75">
      <c r="A579" s="67" t="s">
        <v>160</v>
      </c>
      <c r="B579" s="77">
        <v>876818</v>
      </c>
      <c r="C579" s="77">
        <v>124468</v>
      </c>
      <c r="D579" s="77">
        <v>3678</v>
      </c>
      <c r="E579" s="245">
        <v>0.41947131559799183</v>
      </c>
      <c r="F579" s="77">
        <v>3678</v>
      </c>
      <c r="G579" s="920"/>
      <c r="H579" s="920"/>
      <c r="I579" s="920"/>
      <c r="J579" s="920"/>
      <c r="K579" s="920"/>
      <c r="L579" s="920"/>
      <c r="M579" s="920"/>
    </row>
    <row r="580" spans="1:13" s="921" customFormat="1" ht="12" customHeight="1">
      <c r="A580" s="67" t="s">
        <v>161</v>
      </c>
      <c r="B580" s="77">
        <v>735068</v>
      </c>
      <c r="C580" s="77">
        <v>89050</v>
      </c>
      <c r="D580" s="77">
        <v>3678</v>
      </c>
      <c r="E580" s="245">
        <v>0.5003618712826569</v>
      </c>
      <c r="F580" s="77">
        <v>3678</v>
      </c>
      <c r="G580" s="920"/>
      <c r="H580" s="920"/>
      <c r="I580" s="920"/>
      <c r="J580" s="920"/>
      <c r="K580" s="920"/>
      <c r="L580" s="920"/>
      <c r="M580" s="920"/>
    </row>
    <row r="581" spans="1:13" s="921" customFormat="1" ht="12" customHeight="1">
      <c r="A581" s="67" t="s">
        <v>162</v>
      </c>
      <c r="B581" s="77">
        <v>141750</v>
      </c>
      <c r="C581" s="77">
        <v>35418</v>
      </c>
      <c r="D581" s="77">
        <v>0</v>
      </c>
      <c r="E581" s="245">
        <v>0</v>
      </c>
      <c r="F581" s="77">
        <v>0</v>
      </c>
      <c r="G581" s="920"/>
      <c r="H581" s="920"/>
      <c r="I581" s="920"/>
      <c r="J581" s="920"/>
      <c r="K581" s="920"/>
      <c r="L581" s="920"/>
      <c r="M581" s="920"/>
    </row>
    <row r="582" spans="1:13" s="921" customFormat="1" ht="12" customHeight="1">
      <c r="A582" s="90" t="s">
        <v>168</v>
      </c>
      <c r="B582" s="77"/>
      <c r="C582" s="77"/>
      <c r="D582" s="77"/>
      <c r="E582" s="245"/>
      <c r="F582" s="77"/>
      <c r="G582" s="920"/>
      <c r="H582" s="920"/>
      <c r="I582" s="920"/>
      <c r="J582" s="920"/>
      <c r="K582" s="920"/>
      <c r="L582" s="920"/>
      <c r="M582" s="920"/>
    </row>
    <row r="583" spans="1:13" s="921" customFormat="1" ht="12" customHeight="1">
      <c r="A583" s="916" t="s">
        <v>149</v>
      </c>
      <c r="B583" s="77">
        <v>390119</v>
      </c>
      <c r="C583" s="77">
        <v>18301</v>
      </c>
      <c r="D583" s="77">
        <v>18301</v>
      </c>
      <c r="E583" s="245">
        <v>4.691132705661605</v>
      </c>
      <c r="F583" s="77">
        <v>1859</v>
      </c>
      <c r="G583" s="920"/>
      <c r="H583" s="920"/>
      <c r="I583" s="920"/>
      <c r="J583" s="920"/>
      <c r="K583" s="920"/>
      <c r="L583" s="920"/>
      <c r="M583" s="920"/>
    </row>
    <row r="584" spans="1:13" s="921" customFormat="1" ht="12" customHeight="1">
      <c r="A584" s="210" t="s">
        <v>191</v>
      </c>
      <c r="B584" s="77">
        <v>31319</v>
      </c>
      <c r="C584" s="77">
        <v>18301</v>
      </c>
      <c r="D584" s="77">
        <v>18301</v>
      </c>
      <c r="E584" s="245">
        <v>58.43417733644114</v>
      </c>
      <c r="F584" s="77">
        <v>1859</v>
      </c>
      <c r="G584" s="920"/>
      <c r="H584" s="920"/>
      <c r="I584" s="920"/>
      <c r="J584" s="920"/>
      <c r="K584" s="920"/>
      <c r="L584" s="920"/>
      <c r="M584" s="920"/>
    </row>
    <row r="585" spans="1:13" s="921" customFormat="1" ht="12" customHeight="1">
      <c r="A585" s="210" t="s">
        <v>812</v>
      </c>
      <c r="B585" s="77">
        <v>358800</v>
      </c>
      <c r="C585" s="77">
        <v>0</v>
      </c>
      <c r="D585" s="77">
        <v>0</v>
      </c>
      <c r="E585" s="245">
        <v>0</v>
      </c>
      <c r="F585" s="77">
        <v>0</v>
      </c>
      <c r="G585" s="920"/>
      <c r="H585" s="920"/>
      <c r="I585" s="920"/>
      <c r="J585" s="920"/>
      <c r="K585" s="920"/>
      <c r="L585" s="920"/>
      <c r="M585" s="920"/>
    </row>
    <row r="586" spans="1:13" s="921" customFormat="1" ht="12" customHeight="1">
      <c r="A586" s="67" t="s">
        <v>153</v>
      </c>
      <c r="B586" s="77">
        <v>390119</v>
      </c>
      <c r="C586" s="77">
        <v>18301</v>
      </c>
      <c r="D586" s="77">
        <v>10480</v>
      </c>
      <c r="E586" s="245">
        <v>2.686359803034459</v>
      </c>
      <c r="F586" s="77">
        <v>10480</v>
      </c>
      <c r="G586" s="920"/>
      <c r="H586" s="920"/>
      <c r="I586" s="920"/>
      <c r="J586" s="920"/>
      <c r="K586" s="920"/>
      <c r="L586" s="920"/>
      <c r="M586" s="920"/>
    </row>
    <row r="587" spans="1:13" s="921" customFormat="1" ht="12" customHeight="1">
      <c r="A587" s="927" t="s">
        <v>170</v>
      </c>
      <c r="B587" s="77">
        <v>377661</v>
      </c>
      <c r="C587" s="77">
        <v>5843</v>
      </c>
      <c r="D587" s="77">
        <v>0</v>
      </c>
      <c r="E587" s="245">
        <v>0</v>
      </c>
      <c r="F587" s="77">
        <v>0</v>
      </c>
      <c r="G587" s="920"/>
      <c r="H587" s="920"/>
      <c r="I587" s="920"/>
      <c r="J587" s="920"/>
      <c r="K587" s="920"/>
      <c r="L587" s="920"/>
      <c r="M587" s="920"/>
    </row>
    <row r="588" spans="1:13" s="921" customFormat="1" ht="12" customHeight="1">
      <c r="A588" s="936" t="s">
        <v>20</v>
      </c>
      <c r="B588" s="77">
        <v>377661</v>
      </c>
      <c r="C588" s="77">
        <v>5843</v>
      </c>
      <c r="D588" s="77">
        <v>0</v>
      </c>
      <c r="E588" s="245">
        <v>0</v>
      </c>
      <c r="F588" s="77">
        <v>0</v>
      </c>
      <c r="G588" s="920"/>
      <c r="H588" s="920"/>
      <c r="I588" s="920"/>
      <c r="J588" s="920"/>
      <c r="K588" s="920"/>
      <c r="L588" s="920"/>
      <c r="M588" s="920"/>
    </row>
    <row r="589" spans="1:13" s="921" customFormat="1" ht="12" customHeight="1">
      <c r="A589" s="917" t="s">
        <v>160</v>
      </c>
      <c r="B589" s="77">
        <v>12458</v>
      </c>
      <c r="C589" s="77">
        <v>12458</v>
      </c>
      <c r="D589" s="77">
        <v>10480</v>
      </c>
      <c r="E589" s="245">
        <v>84.12265211109327</v>
      </c>
      <c r="F589" s="77">
        <v>10480</v>
      </c>
      <c r="G589" s="920"/>
      <c r="H589" s="920"/>
      <c r="I589" s="920"/>
      <c r="J589" s="920"/>
      <c r="K589" s="920"/>
      <c r="L589" s="920"/>
      <c r="M589" s="920"/>
    </row>
    <row r="590" spans="1:13" s="921" customFormat="1" ht="12" customHeight="1">
      <c r="A590" s="936" t="s">
        <v>1660</v>
      </c>
      <c r="B590" s="77">
        <v>12458</v>
      </c>
      <c r="C590" s="77">
        <v>12458</v>
      </c>
      <c r="D590" s="77">
        <v>10480</v>
      </c>
      <c r="E590" s="245">
        <v>84.12265211109327</v>
      </c>
      <c r="F590" s="77">
        <v>10480</v>
      </c>
      <c r="G590" s="920"/>
      <c r="H590" s="920"/>
      <c r="I590" s="920"/>
      <c r="J590" s="920"/>
      <c r="K590" s="920"/>
      <c r="L590" s="920"/>
      <c r="M590" s="920"/>
    </row>
    <row r="591" spans="1:18" s="37" customFormat="1" ht="12" customHeight="1">
      <c r="A591" s="68" t="s">
        <v>178</v>
      </c>
      <c r="B591" s="77"/>
      <c r="C591" s="77"/>
      <c r="D591" s="77"/>
      <c r="E591" s="245"/>
      <c r="F591" s="77"/>
      <c r="G591" s="250"/>
      <c r="H591" s="250"/>
      <c r="I591" s="250"/>
      <c r="J591" s="250"/>
      <c r="K591" s="250"/>
      <c r="L591" s="250"/>
      <c r="M591" s="250"/>
      <c r="N591" s="250"/>
      <c r="O591" s="250"/>
      <c r="P591" s="250"/>
      <c r="Q591" s="250"/>
      <c r="R591" s="250"/>
    </row>
    <row r="592" spans="1:18" s="37" customFormat="1" ht="12" customHeight="1">
      <c r="A592" s="67" t="s">
        <v>215</v>
      </c>
      <c r="B592" s="77">
        <v>4434897</v>
      </c>
      <c r="C592" s="77">
        <v>1022345</v>
      </c>
      <c r="D592" s="77">
        <v>1022345</v>
      </c>
      <c r="E592" s="245">
        <v>23.052282837684842</v>
      </c>
      <c r="F592" s="77">
        <v>165525</v>
      </c>
      <c r="G592" s="250"/>
      <c r="H592" s="250"/>
      <c r="I592" s="250"/>
      <c r="J592" s="250"/>
      <c r="K592" s="250"/>
      <c r="L592" s="250"/>
      <c r="M592" s="250"/>
      <c r="N592" s="250"/>
      <c r="O592" s="250"/>
      <c r="P592" s="250"/>
      <c r="Q592" s="250"/>
      <c r="R592" s="250"/>
    </row>
    <row r="593" spans="1:18" s="37" customFormat="1" ht="12" customHeight="1">
      <c r="A593" s="67" t="s">
        <v>150</v>
      </c>
      <c r="B593" s="77">
        <v>4434897</v>
      </c>
      <c r="C593" s="77">
        <v>1022345</v>
      </c>
      <c r="D593" s="77">
        <v>1022345</v>
      </c>
      <c r="E593" s="245">
        <v>23.052282837684842</v>
      </c>
      <c r="F593" s="77">
        <v>165525</v>
      </c>
      <c r="G593" s="250"/>
      <c r="H593" s="250"/>
      <c r="I593" s="250"/>
      <c r="J593" s="250"/>
      <c r="K593" s="250"/>
      <c r="L593" s="250"/>
      <c r="M593" s="250"/>
      <c r="N593" s="250"/>
      <c r="O593" s="250"/>
      <c r="P593" s="250"/>
      <c r="Q593" s="250"/>
      <c r="R593" s="250"/>
    </row>
    <row r="594" spans="1:18" s="37" customFormat="1" ht="12" customHeight="1">
      <c r="A594" s="67" t="s">
        <v>153</v>
      </c>
      <c r="B594" s="77">
        <v>4434897</v>
      </c>
      <c r="C594" s="77">
        <v>1022345</v>
      </c>
      <c r="D594" s="77">
        <v>458845</v>
      </c>
      <c r="E594" s="245">
        <v>10.346238029879837</v>
      </c>
      <c r="F594" s="77">
        <v>287406</v>
      </c>
      <c r="G594" s="250"/>
      <c r="H594" s="250"/>
      <c r="I594" s="250"/>
      <c r="J594" s="250"/>
      <c r="K594" s="250"/>
      <c r="L594" s="250"/>
      <c r="M594" s="250"/>
      <c r="N594" s="250"/>
      <c r="O594" s="250"/>
      <c r="P594" s="250"/>
      <c r="Q594" s="250"/>
      <c r="R594" s="250"/>
    </row>
    <row r="595" spans="1:18" s="37" customFormat="1" ht="12" customHeight="1">
      <c r="A595" s="927" t="s">
        <v>170</v>
      </c>
      <c r="B595" s="77">
        <v>529346</v>
      </c>
      <c r="C595" s="77">
        <v>219478</v>
      </c>
      <c r="D595" s="77">
        <v>28208</v>
      </c>
      <c r="E595" s="245">
        <v>5.32883973809191</v>
      </c>
      <c r="F595" s="77">
        <v>7734</v>
      </c>
      <c r="G595" s="250"/>
      <c r="H595" s="250"/>
      <c r="I595" s="250"/>
      <c r="J595" s="250"/>
      <c r="K595" s="250"/>
      <c r="L595" s="250"/>
      <c r="M595" s="250"/>
      <c r="N595" s="250"/>
      <c r="O595" s="250"/>
      <c r="P595" s="250"/>
      <c r="Q595" s="250"/>
      <c r="R595" s="250"/>
    </row>
    <row r="596" spans="1:18" s="37" customFormat="1" ht="12" customHeight="1">
      <c r="A596" s="929" t="s">
        <v>20</v>
      </c>
      <c r="B596" s="77">
        <v>529346</v>
      </c>
      <c r="C596" s="77">
        <v>219478</v>
      </c>
      <c r="D596" s="77">
        <v>28208</v>
      </c>
      <c r="E596" s="245">
        <v>5.32883973809191</v>
      </c>
      <c r="F596" s="77">
        <v>7734</v>
      </c>
      <c r="G596" s="250"/>
      <c r="H596" s="250"/>
      <c r="I596" s="250"/>
      <c r="J596" s="250"/>
      <c r="K596" s="250"/>
      <c r="L596" s="250"/>
      <c r="M596" s="250"/>
      <c r="N596" s="250"/>
      <c r="O596" s="250"/>
      <c r="P596" s="250"/>
      <c r="Q596" s="250"/>
      <c r="R596" s="250"/>
    </row>
    <row r="597" spans="1:18" s="37" customFormat="1" ht="12" customHeight="1">
      <c r="A597" s="67" t="s">
        <v>160</v>
      </c>
      <c r="B597" s="77">
        <v>3905551</v>
      </c>
      <c r="C597" s="77">
        <v>802867</v>
      </c>
      <c r="D597" s="77">
        <v>430637</v>
      </c>
      <c r="E597" s="245">
        <v>11.026280286699624</v>
      </c>
      <c r="F597" s="77">
        <v>279672</v>
      </c>
      <c r="G597" s="250"/>
      <c r="H597" s="250"/>
      <c r="I597" s="250"/>
      <c r="J597" s="250"/>
      <c r="K597" s="250"/>
      <c r="L597" s="250"/>
      <c r="M597" s="250"/>
      <c r="N597" s="250"/>
      <c r="O597" s="250"/>
      <c r="P597" s="250"/>
      <c r="Q597" s="250"/>
      <c r="R597" s="250"/>
    </row>
    <row r="598" spans="1:18" s="37" customFormat="1" ht="12" customHeight="1">
      <c r="A598" s="927" t="s">
        <v>177</v>
      </c>
      <c r="B598" s="77">
        <v>52718</v>
      </c>
      <c r="C598" s="77">
        <v>40418</v>
      </c>
      <c r="D598" s="77">
        <v>3936</v>
      </c>
      <c r="E598" s="245">
        <v>7.466140597139496</v>
      </c>
      <c r="F598" s="77">
        <v>2937</v>
      </c>
      <c r="G598" s="250"/>
      <c r="H598" s="250"/>
      <c r="I598" s="250"/>
      <c r="J598" s="250"/>
      <c r="K598" s="250"/>
      <c r="L598" s="250"/>
      <c r="M598" s="250"/>
      <c r="N598" s="250"/>
      <c r="O598" s="250"/>
      <c r="P598" s="250"/>
      <c r="Q598" s="250"/>
      <c r="R598" s="250"/>
    </row>
    <row r="599" spans="1:18" s="37" customFormat="1" ht="12" customHeight="1">
      <c r="A599" s="67" t="s">
        <v>162</v>
      </c>
      <c r="B599" s="77">
        <v>3852833</v>
      </c>
      <c r="C599" s="77">
        <v>762449</v>
      </c>
      <c r="D599" s="77">
        <v>426701</v>
      </c>
      <c r="E599" s="245">
        <v>11.074993387982298</v>
      </c>
      <c r="F599" s="77">
        <v>276735</v>
      </c>
      <c r="G599" s="250"/>
      <c r="H599" s="250"/>
      <c r="I599" s="250"/>
      <c r="J599" s="250"/>
      <c r="K599" s="250"/>
      <c r="L599" s="250"/>
      <c r="M599" s="250"/>
      <c r="N599" s="250"/>
      <c r="O599" s="250"/>
      <c r="P599" s="250"/>
      <c r="Q599" s="250"/>
      <c r="R599" s="250"/>
    </row>
    <row r="600" spans="1:18" s="37" customFormat="1" ht="12" customHeight="1">
      <c r="A600" s="68" t="s">
        <v>180</v>
      </c>
      <c r="B600" s="77"/>
      <c r="C600" s="77"/>
      <c r="D600" s="77"/>
      <c r="E600" s="245"/>
      <c r="F600" s="77"/>
      <c r="G600" s="250"/>
      <c r="H600" s="250"/>
      <c r="I600" s="250"/>
      <c r="J600" s="250"/>
      <c r="K600" s="250"/>
      <c r="L600" s="250"/>
      <c r="M600" s="250"/>
      <c r="N600" s="250"/>
      <c r="O600" s="250"/>
      <c r="P600" s="250"/>
      <c r="Q600" s="250"/>
      <c r="R600" s="250"/>
    </row>
    <row r="601" spans="1:18" s="37" customFormat="1" ht="12" customHeight="1">
      <c r="A601" s="67" t="s">
        <v>215</v>
      </c>
      <c r="B601" s="77">
        <v>25150456</v>
      </c>
      <c r="C601" s="77">
        <v>7732093</v>
      </c>
      <c r="D601" s="77">
        <v>7732097</v>
      </c>
      <c r="E601" s="245">
        <v>30.743367038752694</v>
      </c>
      <c r="F601" s="77">
        <v>3305082</v>
      </c>
      <c r="G601" s="250"/>
      <c r="H601" s="250"/>
      <c r="I601" s="250"/>
      <c r="J601" s="250"/>
      <c r="K601" s="250"/>
      <c r="L601" s="250"/>
      <c r="M601" s="250"/>
      <c r="N601" s="250"/>
      <c r="O601" s="250"/>
      <c r="P601" s="250"/>
      <c r="Q601" s="250"/>
      <c r="R601" s="250"/>
    </row>
    <row r="602" spans="1:18" s="37" customFormat="1" ht="12" customHeight="1">
      <c r="A602" s="67" t="s">
        <v>150</v>
      </c>
      <c r="B602" s="77">
        <v>25150456</v>
      </c>
      <c r="C602" s="77">
        <v>7732093</v>
      </c>
      <c r="D602" s="77">
        <v>7732093</v>
      </c>
      <c r="E602" s="245">
        <v>30.743351134468494</v>
      </c>
      <c r="F602" s="77">
        <v>3305164</v>
      </c>
      <c r="G602" s="250"/>
      <c r="H602" s="250"/>
      <c r="I602" s="250"/>
      <c r="J602" s="250"/>
      <c r="K602" s="250"/>
      <c r="L602" s="250"/>
      <c r="M602" s="250"/>
      <c r="N602" s="250"/>
      <c r="O602" s="250"/>
      <c r="P602" s="250"/>
      <c r="Q602" s="250"/>
      <c r="R602" s="250"/>
    </row>
    <row r="603" spans="1:18" s="37" customFormat="1" ht="12" customHeight="1">
      <c r="A603" s="210" t="s">
        <v>746</v>
      </c>
      <c r="B603" s="189">
        <v>0</v>
      </c>
      <c r="C603" s="189">
        <v>0</v>
      </c>
      <c r="D603" s="189">
        <v>4</v>
      </c>
      <c r="E603" s="245">
        <v>0</v>
      </c>
      <c r="F603" s="77">
        <v>-82</v>
      </c>
      <c r="G603" s="250"/>
      <c r="H603" s="250"/>
      <c r="I603" s="250"/>
      <c r="J603" s="250"/>
      <c r="K603" s="250"/>
      <c r="L603" s="250"/>
      <c r="M603" s="250"/>
      <c r="N603" s="250"/>
      <c r="O603" s="250"/>
      <c r="P603" s="250"/>
      <c r="Q603" s="250"/>
      <c r="R603" s="250"/>
    </row>
    <row r="604" spans="1:18" s="37" customFormat="1" ht="12" customHeight="1">
      <c r="A604" s="67" t="s">
        <v>217</v>
      </c>
      <c r="B604" s="77">
        <v>25150456</v>
      </c>
      <c r="C604" s="77">
        <v>7732093</v>
      </c>
      <c r="D604" s="189">
        <v>4262239.57</v>
      </c>
      <c r="E604" s="245">
        <v>16.946967363136476</v>
      </c>
      <c r="F604" s="77">
        <v>810950.5699999994</v>
      </c>
      <c r="G604" s="250"/>
      <c r="H604" s="250"/>
      <c r="I604" s="250"/>
      <c r="J604" s="250"/>
      <c r="K604" s="250"/>
      <c r="L604" s="250"/>
      <c r="M604" s="250"/>
      <c r="N604" s="250"/>
      <c r="O604" s="250"/>
      <c r="P604" s="250"/>
      <c r="Q604" s="250"/>
      <c r="R604" s="250"/>
    </row>
    <row r="605" spans="1:18" s="37" customFormat="1" ht="12" customHeight="1">
      <c r="A605" s="927" t="s">
        <v>170</v>
      </c>
      <c r="B605" s="77">
        <v>25150456</v>
      </c>
      <c r="C605" s="77">
        <v>7732093</v>
      </c>
      <c r="D605" s="77">
        <v>4262239.57</v>
      </c>
      <c r="E605" s="245">
        <v>16.946967363136476</v>
      </c>
      <c r="F605" s="77">
        <v>810950.5699999994</v>
      </c>
      <c r="G605" s="250"/>
      <c r="H605" s="250"/>
      <c r="I605" s="250"/>
      <c r="J605" s="250"/>
      <c r="K605" s="250"/>
      <c r="L605" s="250"/>
      <c r="M605" s="250"/>
      <c r="N605" s="250"/>
      <c r="O605" s="250"/>
      <c r="P605" s="250"/>
      <c r="Q605" s="250"/>
      <c r="R605" s="250"/>
    </row>
    <row r="606" spans="1:18" s="37" customFormat="1" ht="12" customHeight="1">
      <c r="A606" s="929" t="s">
        <v>20</v>
      </c>
      <c r="B606" s="77">
        <v>22175235</v>
      </c>
      <c r="C606" s="77">
        <v>7135589</v>
      </c>
      <c r="D606" s="77">
        <v>3902049.28</v>
      </c>
      <c r="E606" s="245">
        <v>17.596428087458822</v>
      </c>
      <c r="F606" s="77">
        <v>649430.28</v>
      </c>
      <c r="G606" s="250"/>
      <c r="H606" s="250"/>
      <c r="I606" s="250"/>
      <c r="J606" s="250"/>
      <c r="K606" s="250"/>
      <c r="L606" s="250"/>
      <c r="M606" s="250"/>
      <c r="N606" s="250"/>
      <c r="O606" s="250"/>
      <c r="P606" s="250"/>
      <c r="Q606" s="250"/>
      <c r="R606" s="250"/>
    </row>
    <row r="607" spans="1:18" s="37" customFormat="1" ht="12" customHeight="1">
      <c r="A607" s="929" t="s">
        <v>201</v>
      </c>
      <c r="B607" s="77">
        <v>2975221</v>
      </c>
      <c r="C607" s="77">
        <v>596504</v>
      </c>
      <c r="D607" s="77">
        <v>360190.29</v>
      </c>
      <c r="E607" s="245">
        <v>12.10633731074095</v>
      </c>
      <c r="F607" s="77">
        <v>161521.7</v>
      </c>
      <c r="G607" s="250"/>
      <c r="H607" s="250"/>
      <c r="I607" s="250"/>
      <c r="J607" s="250"/>
      <c r="K607" s="250"/>
      <c r="L607" s="250"/>
      <c r="M607" s="250"/>
      <c r="N607" s="250"/>
      <c r="O607" s="250"/>
      <c r="P607" s="250"/>
      <c r="Q607" s="250"/>
      <c r="R607" s="250"/>
    </row>
    <row r="608" spans="1:18" s="37" customFormat="1" ht="12" customHeight="1">
      <c r="A608" s="936" t="s">
        <v>182</v>
      </c>
      <c r="B608" s="77">
        <v>610008</v>
      </c>
      <c r="C608" s="77">
        <v>343698</v>
      </c>
      <c r="D608" s="77">
        <v>285932</v>
      </c>
      <c r="E608" s="245">
        <v>46.87348362644425</v>
      </c>
      <c r="F608" s="77">
        <v>90587</v>
      </c>
      <c r="G608" s="250"/>
      <c r="H608" s="250"/>
      <c r="I608" s="250"/>
      <c r="J608" s="250"/>
      <c r="K608" s="250"/>
      <c r="L608" s="250"/>
      <c r="M608" s="250"/>
      <c r="N608" s="250"/>
      <c r="O608" s="250"/>
      <c r="P608" s="250"/>
      <c r="Q608" s="250"/>
      <c r="R608" s="250"/>
    </row>
    <row r="609" spans="1:18" s="37" customFormat="1" ht="12" customHeight="1">
      <c r="A609" s="936" t="s">
        <v>218</v>
      </c>
      <c r="B609" s="77">
        <v>0</v>
      </c>
      <c r="C609" s="77">
        <v>0</v>
      </c>
      <c r="D609" s="77">
        <v>5386</v>
      </c>
      <c r="E609" s="245">
        <v>0</v>
      </c>
      <c r="F609" s="77">
        <v>2061.7</v>
      </c>
      <c r="G609" s="250"/>
      <c r="H609" s="250"/>
      <c r="I609" s="250"/>
      <c r="J609" s="250"/>
      <c r="K609" s="250"/>
      <c r="L609" s="250"/>
      <c r="M609" s="250"/>
      <c r="N609" s="250"/>
      <c r="O609" s="250"/>
      <c r="P609" s="250"/>
      <c r="Q609" s="250"/>
      <c r="R609" s="250"/>
    </row>
    <row r="610" spans="1:18" s="37" customFormat="1" ht="12" customHeight="1">
      <c r="A610" s="936" t="s">
        <v>864</v>
      </c>
      <c r="B610" s="77">
        <v>2365213</v>
      </c>
      <c r="C610" s="77">
        <v>252806</v>
      </c>
      <c r="D610" s="77">
        <v>68873</v>
      </c>
      <c r="E610" s="245">
        <v>2.911915332783982</v>
      </c>
      <c r="F610" s="77">
        <v>68873</v>
      </c>
      <c r="G610" s="250"/>
      <c r="H610" s="250"/>
      <c r="I610" s="250"/>
      <c r="J610" s="250"/>
      <c r="K610" s="250"/>
      <c r="L610" s="250"/>
      <c r="M610" s="250"/>
      <c r="N610" s="250"/>
      <c r="O610" s="250"/>
      <c r="P610" s="250"/>
      <c r="Q610" s="250"/>
      <c r="R610" s="250"/>
    </row>
    <row r="611" spans="1:18" s="37" customFormat="1" ht="12" customHeight="1">
      <c r="A611" s="68" t="s">
        <v>219</v>
      </c>
      <c r="B611" s="77"/>
      <c r="C611" s="77"/>
      <c r="D611" s="77"/>
      <c r="E611" s="245"/>
      <c r="F611" s="77"/>
      <c r="G611" s="250"/>
      <c r="H611" s="250"/>
      <c r="I611" s="250"/>
      <c r="J611" s="250"/>
      <c r="K611" s="250"/>
      <c r="L611" s="250"/>
      <c r="M611" s="250"/>
      <c r="N611" s="250"/>
      <c r="O611" s="250"/>
      <c r="P611" s="250"/>
      <c r="Q611" s="250"/>
      <c r="R611" s="250"/>
    </row>
    <row r="612" spans="1:18" s="37" customFormat="1" ht="12" customHeight="1">
      <c r="A612" s="67" t="s">
        <v>215</v>
      </c>
      <c r="B612" s="77">
        <v>4288426</v>
      </c>
      <c r="C612" s="77">
        <v>386628</v>
      </c>
      <c r="D612" s="77">
        <v>386628</v>
      </c>
      <c r="E612" s="245">
        <v>9.015615519540269</v>
      </c>
      <c r="F612" s="77">
        <v>91509</v>
      </c>
      <c r="G612" s="250"/>
      <c r="H612" s="250"/>
      <c r="I612" s="250"/>
      <c r="J612" s="250"/>
      <c r="K612" s="250"/>
      <c r="L612" s="250"/>
      <c r="M612" s="250"/>
      <c r="N612" s="250"/>
      <c r="O612" s="250"/>
      <c r="P612" s="250"/>
      <c r="Q612" s="250"/>
      <c r="R612" s="250"/>
    </row>
    <row r="613" spans="1:18" s="37" customFormat="1" ht="12" customHeight="1">
      <c r="A613" s="67" t="s">
        <v>150</v>
      </c>
      <c r="B613" s="77">
        <v>4288426</v>
      </c>
      <c r="C613" s="77">
        <v>386628</v>
      </c>
      <c r="D613" s="77">
        <v>386628</v>
      </c>
      <c r="E613" s="245">
        <v>9.015615519540269</v>
      </c>
      <c r="F613" s="77">
        <v>91509</v>
      </c>
      <c r="G613" s="250"/>
      <c r="H613" s="250"/>
      <c r="I613" s="250"/>
      <c r="J613" s="250"/>
      <c r="K613" s="250"/>
      <c r="L613" s="250"/>
      <c r="M613" s="250"/>
      <c r="N613" s="250"/>
      <c r="O613" s="250"/>
      <c r="P613" s="250"/>
      <c r="Q613" s="250"/>
      <c r="R613" s="250"/>
    </row>
    <row r="614" spans="1:18" s="37" customFormat="1" ht="12" customHeight="1">
      <c r="A614" s="67" t="s">
        <v>153</v>
      </c>
      <c r="B614" s="77">
        <v>4288426</v>
      </c>
      <c r="C614" s="77">
        <v>386628</v>
      </c>
      <c r="D614" s="77">
        <v>233645</v>
      </c>
      <c r="E614" s="245">
        <v>5.448269365030433</v>
      </c>
      <c r="F614" s="77">
        <v>86766</v>
      </c>
      <c r="G614" s="250"/>
      <c r="H614" s="250"/>
      <c r="I614" s="250"/>
      <c r="J614" s="250"/>
      <c r="K614" s="250"/>
      <c r="L614" s="250"/>
      <c r="M614" s="250"/>
      <c r="N614" s="250"/>
      <c r="O614" s="250"/>
      <c r="P614" s="250"/>
      <c r="Q614" s="250"/>
      <c r="R614" s="250"/>
    </row>
    <row r="615" spans="1:18" s="37" customFormat="1" ht="12" customHeight="1">
      <c r="A615" s="917" t="s">
        <v>170</v>
      </c>
      <c r="B615" s="77">
        <v>4288426</v>
      </c>
      <c r="C615" s="77">
        <v>386628</v>
      </c>
      <c r="D615" s="77">
        <v>233645</v>
      </c>
      <c r="E615" s="245">
        <v>5.448269365030433</v>
      </c>
      <c r="F615" s="77">
        <v>86766</v>
      </c>
      <c r="G615" s="250"/>
      <c r="H615" s="250"/>
      <c r="I615" s="250"/>
      <c r="J615" s="250"/>
      <c r="K615" s="250"/>
      <c r="L615" s="250"/>
      <c r="M615" s="250"/>
      <c r="N615" s="250"/>
      <c r="O615" s="250"/>
      <c r="P615" s="250"/>
      <c r="Q615" s="250"/>
      <c r="R615" s="250"/>
    </row>
    <row r="616" spans="1:18" s="37" customFormat="1" ht="12" customHeight="1">
      <c r="A616" s="67" t="s">
        <v>155</v>
      </c>
      <c r="B616" s="77">
        <v>1425617</v>
      </c>
      <c r="C616" s="77">
        <v>214626</v>
      </c>
      <c r="D616" s="77">
        <v>114932</v>
      </c>
      <c r="E616" s="245">
        <v>8.061912841948434</v>
      </c>
      <c r="F616" s="77">
        <v>32600</v>
      </c>
      <c r="G616" s="250"/>
      <c r="H616" s="250"/>
      <c r="I616" s="250"/>
      <c r="J616" s="250"/>
      <c r="K616" s="250"/>
      <c r="L616" s="250"/>
      <c r="M616" s="250"/>
      <c r="N616" s="250"/>
      <c r="O616" s="250"/>
      <c r="P616" s="250"/>
      <c r="Q616" s="250"/>
      <c r="R616" s="250"/>
    </row>
    <row r="617" spans="1:18" s="37" customFormat="1" ht="12" customHeight="1">
      <c r="A617" s="927" t="s">
        <v>201</v>
      </c>
      <c r="B617" s="77">
        <v>2862809</v>
      </c>
      <c r="C617" s="77">
        <v>172002</v>
      </c>
      <c r="D617" s="77">
        <v>118713</v>
      </c>
      <c r="E617" s="245">
        <v>4.146731409605041</v>
      </c>
      <c r="F617" s="77">
        <v>54166</v>
      </c>
      <c r="G617" s="250"/>
      <c r="H617" s="250"/>
      <c r="I617" s="250"/>
      <c r="J617" s="250"/>
      <c r="K617" s="250"/>
      <c r="L617" s="250"/>
      <c r="M617" s="250"/>
      <c r="N617" s="250"/>
      <c r="O617" s="250"/>
      <c r="P617" s="250"/>
      <c r="Q617" s="250"/>
      <c r="R617" s="250"/>
    </row>
    <row r="618" spans="1:18" s="37" customFormat="1" ht="12" customHeight="1">
      <c r="A618" s="929" t="s">
        <v>182</v>
      </c>
      <c r="B618" s="77">
        <v>1565368</v>
      </c>
      <c r="C618" s="77">
        <v>171577</v>
      </c>
      <c r="D618" s="77">
        <v>118713</v>
      </c>
      <c r="E618" s="245">
        <v>7.583711945050621</v>
      </c>
      <c r="F618" s="77">
        <v>54166</v>
      </c>
      <c r="G618" s="250"/>
      <c r="H618" s="250"/>
      <c r="I618" s="250"/>
      <c r="J618" s="250"/>
      <c r="K618" s="250"/>
      <c r="L618" s="250"/>
      <c r="M618" s="250"/>
      <c r="N618" s="250"/>
      <c r="O618" s="250"/>
      <c r="P618" s="250"/>
      <c r="Q618" s="250"/>
      <c r="R618" s="250"/>
    </row>
    <row r="619" spans="1:18" s="37" customFormat="1" ht="12" customHeight="1">
      <c r="A619" s="929" t="s">
        <v>864</v>
      </c>
      <c r="B619" s="77">
        <v>1297441</v>
      </c>
      <c r="C619" s="77">
        <v>425</v>
      </c>
      <c r="D619" s="77">
        <v>0</v>
      </c>
      <c r="E619" s="245">
        <v>0</v>
      </c>
      <c r="F619" s="77">
        <v>0</v>
      </c>
      <c r="G619" s="250"/>
      <c r="H619" s="250"/>
      <c r="I619" s="250"/>
      <c r="J619" s="250"/>
      <c r="K619" s="250"/>
      <c r="L619" s="250"/>
      <c r="M619" s="250"/>
      <c r="N619" s="250"/>
      <c r="O619" s="250"/>
      <c r="P619" s="250"/>
      <c r="Q619" s="250"/>
      <c r="R619" s="250"/>
    </row>
    <row r="620" spans="1:18" s="37" customFormat="1" ht="12" customHeight="1">
      <c r="A620" s="90" t="s">
        <v>189</v>
      </c>
      <c r="B620" s="77"/>
      <c r="C620" s="77"/>
      <c r="D620" s="77"/>
      <c r="E620" s="245"/>
      <c r="F620" s="77"/>
      <c r="G620" s="250"/>
      <c r="H620" s="250"/>
      <c r="I620" s="250"/>
      <c r="J620" s="250"/>
      <c r="K620" s="250"/>
      <c r="L620" s="250"/>
      <c r="M620" s="250"/>
      <c r="N620" s="250"/>
      <c r="O620" s="250"/>
      <c r="P620" s="250"/>
      <c r="Q620" s="250"/>
      <c r="R620" s="250"/>
    </row>
    <row r="621" spans="1:18" s="37" customFormat="1" ht="12" customHeight="1">
      <c r="A621" s="916" t="s">
        <v>149</v>
      </c>
      <c r="B621" s="77">
        <v>285743</v>
      </c>
      <c r="C621" s="77">
        <v>0</v>
      </c>
      <c r="D621" s="77">
        <v>0</v>
      </c>
      <c r="E621" s="245">
        <v>0</v>
      </c>
      <c r="F621" s="77">
        <v>0</v>
      </c>
      <c r="G621" s="250"/>
      <c r="H621" s="250"/>
      <c r="I621" s="250"/>
      <c r="J621" s="250"/>
      <c r="K621" s="250"/>
      <c r="L621" s="250"/>
      <c r="M621" s="250"/>
      <c r="N621" s="250"/>
      <c r="O621" s="250"/>
      <c r="P621" s="250"/>
      <c r="Q621" s="250"/>
      <c r="R621" s="250"/>
    </row>
    <row r="622" spans="1:18" s="37" customFormat="1" ht="12" customHeight="1">
      <c r="A622" s="210" t="s">
        <v>191</v>
      </c>
      <c r="B622" s="77">
        <v>285743</v>
      </c>
      <c r="C622" s="77">
        <v>0</v>
      </c>
      <c r="D622" s="77">
        <v>0</v>
      </c>
      <c r="E622" s="245">
        <v>0</v>
      </c>
      <c r="F622" s="77">
        <v>0</v>
      </c>
      <c r="G622" s="250"/>
      <c r="H622" s="250"/>
      <c r="I622" s="250"/>
      <c r="J622" s="250"/>
      <c r="K622" s="250"/>
      <c r="L622" s="250"/>
      <c r="M622" s="250"/>
      <c r="N622" s="250"/>
      <c r="O622" s="250"/>
      <c r="P622" s="250"/>
      <c r="Q622" s="250"/>
      <c r="R622" s="250"/>
    </row>
    <row r="623" spans="1:18" s="37" customFormat="1" ht="12" customHeight="1">
      <c r="A623" s="916" t="s">
        <v>769</v>
      </c>
      <c r="B623" s="77">
        <v>285743</v>
      </c>
      <c r="C623" s="77">
        <v>0</v>
      </c>
      <c r="D623" s="77">
        <v>0</v>
      </c>
      <c r="E623" s="245">
        <v>0</v>
      </c>
      <c r="F623" s="77">
        <v>0</v>
      </c>
      <c r="G623" s="250"/>
      <c r="H623" s="250"/>
      <c r="I623" s="250"/>
      <c r="J623" s="250"/>
      <c r="K623" s="250"/>
      <c r="L623" s="250"/>
      <c r="M623" s="250"/>
      <c r="N623" s="250"/>
      <c r="O623" s="250"/>
      <c r="P623" s="250"/>
      <c r="Q623" s="250"/>
      <c r="R623" s="250"/>
    </row>
    <row r="624" spans="1:18" s="37" customFormat="1" ht="12" customHeight="1">
      <c r="A624" s="917" t="s">
        <v>192</v>
      </c>
      <c r="B624" s="77">
        <v>285743</v>
      </c>
      <c r="C624" s="77">
        <v>0</v>
      </c>
      <c r="D624" s="77">
        <v>0</v>
      </c>
      <c r="E624" s="245">
        <v>0</v>
      </c>
      <c r="F624" s="77">
        <v>0</v>
      </c>
      <c r="G624" s="250"/>
      <c r="H624" s="250"/>
      <c r="I624" s="250"/>
      <c r="J624" s="250"/>
      <c r="K624" s="250"/>
      <c r="L624" s="250"/>
      <c r="M624" s="250"/>
      <c r="N624" s="250"/>
      <c r="O624" s="250"/>
      <c r="P624" s="250"/>
      <c r="Q624" s="250"/>
      <c r="R624" s="250"/>
    </row>
    <row r="625" spans="1:18" s="37" customFormat="1" ht="12" customHeight="1">
      <c r="A625" s="918" t="s">
        <v>1633</v>
      </c>
      <c r="B625" s="77">
        <v>19963</v>
      </c>
      <c r="C625" s="77">
        <v>0</v>
      </c>
      <c r="D625" s="77">
        <v>0</v>
      </c>
      <c r="E625" s="245">
        <v>0</v>
      </c>
      <c r="F625" s="77">
        <v>0</v>
      </c>
      <c r="G625" s="250"/>
      <c r="H625" s="250"/>
      <c r="I625" s="250"/>
      <c r="J625" s="250"/>
      <c r="K625" s="250"/>
      <c r="L625" s="250"/>
      <c r="M625" s="250"/>
      <c r="N625" s="250"/>
      <c r="O625" s="250"/>
      <c r="P625" s="250"/>
      <c r="Q625" s="250"/>
      <c r="R625" s="250"/>
    </row>
    <row r="626" spans="1:18" s="37" customFormat="1" ht="12" customHeight="1">
      <c r="A626" s="918" t="s">
        <v>123</v>
      </c>
      <c r="B626" s="77">
        <v>265780</v>
      </c>
      <c r="C626" s="77">
        <v>0</v>
      </c>
      <c r="D626" s="77">
        <v>0</v>
      </c>
      <c r="E626" s="245">
        <v>0</v>
      </c>
      <c r="F626" s="77">
        <v>0</v>
      </c>
      <c r="G626" s="250"/>
      <c r="H626" s="250"/>
      <c r="I626" s="250"/>
      <c r="J626" s="250"/>
      <c r="K626" s="250"/>
      <c r="L626" s="250"/>
      <c r="M626" s="250"/>
      <c r="N626" s="250"/>
      <c r="O626" s="250"/>
      <c r="P626" s="250"/>
      <c r="Q626" s="250"/>
      <c r="R626" s="250"/>
    </row>
    <row r="627" spans="1:18" s="37" customFormat="1" ht="12" customHeight="1">
      <c r="A627" s="919" t="s">
        <v>186</v>
      </c>
      <c r="B627" s="77">
        <v>265780</v>
      </c>
      <c r="C627" s="77">
        <v>0</v>
      </c>
      <c r="D627" s="77">
        <v>0</v>
      </c>
      <c r="E627" s="245">
        <v>0</v>
      </c>
      <c r="F627" s="77">
        <v>0</v>
      </c>
      <c r="G627" s="250"/>
      <c r="H627" s="250"/>
      <c r="I627" s="250"/>
      <c r="J627" s="250"/>
      <c r="K627" s="250"/>
      <c r="L627" s="250"/>
      <c r="M627" s="250"/>
      <c r="N627" s="250"/>
      <c r="O627" s="250"/>
      <c r="P627" s="250"/>
      <c r="Q627" s="250"/>
      <c r="R627" s="250"/>
    </row>
    <row r="628" spans="1:13" s="922" customFormat="1" ht="12.75">
      <c r="A628" s="68" t="s">
        <v>220</v>
      </c>
      <c r="B628" s="77"/>
      <c r="C628" s="77"/>
      <c r="D628" s="77"/>
      <c r="E628" s="245"/>
      <c r="F628" s="77"/>
      <c r="G628" s="736"/>
      <c r="H628" s="736"/>
      <c r="I628" s="736"/>
      <c r="J628" s="736"/>
      <c r="K628" s="736"/>
      <c r="L628" s="736"/>
      <c r="M628" s="736"/>
    </row>
    <row r="629" spans="1:13" s="921" customFormat="1" ht="12.75">
      <c r="A629" s="68" t="s">
        <v>166</v>
      </c>
      <c r="B629" s="77"/>
      <c r="C629" s="189"/>
      <c r="D629" s="189"/>
      <c r="E629" s="245"/>
      <c r="F629" s="77"/>
      <c r="G629" s="920"/>
      <c r="H629" s="920"/>
      <c r="I629" s="920"/>
      <c r="J629" s="920"/>
      <c r="K629" s="920"/>
      <c r="L629" s="920"/>
      <c r="M629" s="920"/>
    </row>
    <row r="630" spans="1:13" s="926" customFormat="1" ht="12.75">
      <c r="A630" s="916" t="s">
        <v>149</v>
      </c>
      <c r="B630" s="77">
        <v>1758628</v>
      </c>
      <c r="C630" s="189">
        <v>691492</v>
      </c>
      <c r="D630" s="189">
        <v>200179</v>
      </c>
      <c r="E630" s="245">
        <v>11.3826801347414</v>
      </c>
      <c r="F630" s="77">
        <v>29239</v>
      </c>
      <c r="G630" s="920"/>
      <c r="H630" s="920"/>
      <c r="I630" s="920"/>
      <c r="J630" s="920"/>
      <c r="K630" s="920"/>
      <c r="L630" s="920"/>
      <c r="M630" s="920"/>
    </row>
    <row r="631" spans="1:13" s="926" customFormat="1" ht="12.75">
      <c r="A631" s="67" t="s">
        <v>208</v>
      </c>
      <c r="B631" s="77">
        <v>202938</v>
      </c>
      <c r="C631" s="77">
        <v>115534</v>
      </c>
      <c r="D631" s="77">
        <v>115534</v>
      </c>
      <c r="E631" s="245">
        <v>56.930688190481824</v>
      </c>
      <c r="F631" s="77">
        <v>10266</v>
      </c>
      <c r="G631" s="920"/>
      <c r="H631" s="920"/>
      <c r="I631" s="920"/>
      <c r="J631" s="920"/>
      <c r="K631" s="920"/>
      <c r="L631" s="920"/>
      <c r="M631" s="920"/>
    </row>
    <row r="632" spans="1:13" s="926" customFormat="1" ht="12.75">
      <c r="A632" s="927" t="s">
        <v>943</v>
      </c>
      <c r="B632" s="77">
        <v>11710</v>
      </c>
      <c r="C632" s="77">
        <v>11710</v>
      </c>
      <c r="D632" s="77">
        <v>8895</v>
      </c>
      <c r="E632" s="245">
        <v>75.9607173356106</v>
      </c>
      <c r="F632" s="77">
        <v>0</v>
      </c>
      <c r="G632" s="920"/>
      <c r="H632" s="920"/>
      <c r="I632" s="920"/>
      <c r="J632" s="920"/>
      <c r="K632" s="920"/>
      <c r="L632" s="920"/>
      <c r="M632" s="920"/>
    </row>
    <row r="633" spans="1:13" s="926" customFormat="1" ht="12.75">
      <c r="A633" s="67" t="s">
        <v>194</v>
      </c>
      <c r="B633" s="77">
        <v>1543980</v>
      </c>
      <c r="C633" s="77">
        <v>564248</v>
      </c>
      <c r="D633" s="77">
        <v>75750</v>
      </c>
      <c r="E633" s="245">
        <v>4.906151634088524</v>
      </c>
      <c r="F633" s="77">
        <v>18973</v>
      </c>
      <c r="G633" s="920"/>
      <c r="H633" s="920"/>
      <c r="I633" s="920"/>
      <c r="J633" s="920"/>
      <c r="K633" s="920"/>
      <c r="L633" s="920"/>
      <c r="M633" s="920"/>
    </row>
    <row r="634" spans="1:13" s="926" customFormat="1" ht="12.75">
      <c r="A634" s="67" t="s">
        <v>153</v>
      </c>
      <c r="B634" s="77">
        <v>1758628</v>
      </c>
      <c r="C634" s="77">
        <v>691492</v>
      </c>
      <c r="D634" s="77">
        <v>86850</v>
      </c>
      <c r="E634" s="245">
        <v>4.938508883061114</v>
      </c>
      <c r="F634" s="77">
        <v>24112</v>
      </c>
      <c r="G634" s="920"/>
      <c r="H634" s="920"/>
      <c r="I634" s="920"/>
      <c r="J634" s="920"/>
      <c r="K634" s="920"/>
      <c r="L634" s="920"/>
      <c r="M634" s="920"/>
    </row>
    <row r="635" spans="1:13" s="928" customFormat="1" ht="12.75">
      <c r="A635" s="917" t="s">
        <v>192</v>
      </c>
      <c r="B635" s="77">
        <v>734707</v>
      </c>
      <c r="C635" s="77">
        <v>307724</v>
      </c>
      <c r="D635" s="77">
        <v>49203</v>
      </c>
      <c r="E635" s="245">
        <v>6.696955384935764</v>
      </c>
      <c r="F635" s="77">
        <v>1833</v>
      </c>
      <c r="G635" s="920"/>
      <c r="H635" s="920"/>
      <c r="I635" s="920"/>
      <c r="J635" s="920"/>
      <c r="K635" s="920"/>
      <c r="L635" s="920"/>
      <c r="M635" s="920"/>
    </row>
    <row r="636" spans="1:13" s="928" customFormat="1" ht="12.75">
      <c r="A636" s="67" t="s">
        <v>155</v>
      </c>
      <c r="B636" s="77">
        <v>734707</v>
      </c>
      <c r="C636" s="77">
        <v>307724</v>
      </c>
      <c r="D636" s="77">
        <v>49203</v>
      </c>
      <c r="E636" s="245">
        <v>6.696955384935764</v>
      </c>
      <c r="F636" s="77">
        <v>1833</v>
      </c>
      <c r="G636" s="920"/>
      <c r="H636" s="920"/>
      <c r="I636" s="920"/>
      <c r="J636" s="920"/>
      <c r="K636" s="920"/>
      <c r="L636" s="920"/>
      <c r="M636" s="920"/>
    </row>
    <row r="637" spans="1:13" s="921" customFormat="1" ht="12.75">
      <c r="A637" s="67" t="s">
        <v>160</v>
      </c>
      <c r="B637" s="77">
        <v>1023921</v>
      </c>
      <c r="C637" s="77">
        <v>383768</v>
      </c>
      <c r="D637" s="77">
        <v>37647</v>
      </c>
      <c r="E637" s="245">
        <v>3.67674849915179</v>
      </c>
      <c r="F637" s="77">
        <v>22279</v>
      </c>
      <c r="G637" s="920"/>
      <c r="H637" s="920"/>
      <c r="I637" s="920"/>
      <c r="J637" s="920"/>
      <c r="K637" s="920"/>
      <c r="L637" s="920"/>
      <c r="M637" s="920"/>
    </row>
    <row r="638" spans="1:13" s="921" customFormat="1" ht="12.75">
      <c r="A638" s="67" t="s">
        <v>161</v>
      </c>
      <c r="B638" s="77">
        <v>1023921</v>
      </c>
      <c r="C638" s="77">
        <v>383768</v>
      </c>
      <c r="D638" s="77">
        <v>37647</v>
      </c>
      <c r="E638" s="245">
        <v>3.67674849915179</v>
      </c>
      <c r="F638" s="77">
        <v>22279</v>
      </c>
      <c r="G638" s="920"/>
      <c r="H638" s="920"/>
      <c r="I638" s="920"/>
      <c r="J638" s="920"/>
      <c r="K638" s="920"/>
      <c r="L638" s="920"/>
      <c r="M638" s="920"/>
    </row>
    <row r="639" spans="1:13" s="921" customFormat="1" ht="12.75">
      <c r="A639" s="90" t="s">
        <v>168</v>
      </c>
      <c r="B639" s="77"/>
      <c r="C639" s="77"/>
      <c r="D639" s="77"/>
      <c r="E639" s="245"/>
      <c r="F639" s="77"/>
      <c r="G639" s="920"/>
      <c r="H639" s="920"/>
      <c r="I639" s="920"/>
      <c r="J639" s="920"/>
      <c r="K639" s="920"/>
      <c r="L639" s="920"/>
      <c r="M639" s="920"/>
    </row>
    <row r="640" spans="1:13" s="921" customFormat="1" ht="12.75">
      <c r="A640" s="916" t="s">
        <v>149</v>
      </c>
      <c r="B640" s="77">
        <v>1206206</v>
      </c>
      <c r="C640" s="77">
        <v>131848</v>
      </c>
      <c r="D640" s="77">
        <v>6287</v>
      </c>
      <c r="E640" s="245">
        <v>0.5212210849556378</v>
      </c>
      <c r="F640" s="77">
        <v>3309</v>
      </c>
      <c r="G640" s="920"/>
      <c r="H640" s="920"/>
      <c r="I640" s="920"/>
      <c r="J640" s="920"/>
      <c r="K640" s="920"/>
      <c r="L640" s="920"/>
      <c r="M640" s="920"/>
    </row>
    <row r="641" spans="1:13" s="921" customFormat="1" ht="12.75">
      <c r="A641" s="927" t="s">
        <v>191</v>
      </c>
      <c r="B641" s="77">
        <v>53252</v>
      </c>
      <c r="C641" s="77">
        <v>6287</v>
      </c>
      <c r="D641" s="77">
        <v>6287</v>
      </c>
      <c r="E641" s="245">
        <v>11.806129347254563</v>
      </c>
      <c r="F641" s="77">
        <v>3309</v>
      </c>
      <c r="G641" s="920"/>
      <c r="H641" s="920"/>
      <c r="I641" s="920"/>
      <c r="J641" s="920"/>
      <c r="K641" s="920"/>
      <c r="L641" s="920"/>
      <c r="M641" s="920"/>
    </row>
    <row r="642" spans="1:13" s="921" customFormat="1" ht="12.75">
      <c r="A642" s="927" t="s">
        <v>812</v>
      </c>
      <c r="B642" s="77">
        <v>1152954</v>
      </c>
      <c r="C642" s="77">
        <v>125561</v>
      </c>
      <c r="D642" s="77">
        <v>0</v>
      </c>
      <c r="E642" s="245">
        <v>0</v>
      </c>
      <c r="F642" s="77">
        <v>0</v>
      </c>
      <c r="G642" s="920"/>
      <c r="H642" s="920"/>
      <c r="I642" s="920"/>
      <c r="J642" s="920"/>
      <c r="K642" s="920"/>
      <c r="L642" s="920"/>
      <c r="M642" s="920"/>
    </row>
    <row r="643" spans="1:13" s="921" customFormat="1" ht="12.75">
      <c r="A643" s="67" t="s">
        <v>153</v>
      </c>
      <c r="B643" s="77">
        <v>1206206</v>
      </c>
      <c r="C643" s="77">
        <v>131848</v>
      </c>
      <c r="D643" s="77">
        <v>4368</v>
      </c>
      <c r="E643" s="245">
        <v>0.36212719883668293</v>
      </c>
      <c r="F643" s="77">
        <v>1880</v>
      </c>
      <c r="G643" s="920"/>
      <c r="H643" s="920"/>
      <c r="I643" s="920"/>
      <c r="J643" s="920"/>
      <c r="K643" s="920"/>
      <c r="L643" s="920"/>
      <c r="M643" s="920"/>
    </row>
    <row r="644" spans="1:13" s="921" customFormat="1" ht="12.75">
      <c r="A644" s="927" t="s">
        <v>170</v>
      </c>
      <c r="B644" s="77">
        <v>1206206</v>
      </c>
      <c r="C644" s="77">
        <v>131848</v>
      </c>
      <c r="D644" s="77">
        <v>4368</v>
      </c>
      <c r="E644" s="245">
        <v>0.36212719883668293</v>
      </c>
      <c r="F644" s="77">
        <v>1880</v>
      </c>
      <c r="G644" s="920"/>
      <c r="H644" s="920"/>
      <c r="I644" s="920"/>
      <c r="J644" s="920"/>
      <c r="K644" s="920"/>
      <c r="L644" s="920"/>
      <c r="M644" s="920"/>
    </row>
    <row r="645" spans="1:13" s="921" customFormat="1" ht="12.75">
      <c r="A645" s="929" t="s">
        <v>20</v>
      </c>
      <c r="B645" s="77">
        <v>1206206</v>
      </c>
      <c r="C645" s="77">
        <v>131848</v>
      </c>
      <c r="D645" s="77">
        <v>4368</v>
      </c>
      <c r="E645" s="245">
        <v>0.36212719883668293</v>
      </c>
      <c r="F645" s="77">
        <v>1880</v>
      </c>
      <c r="G645" s="920"/>
      <c r="H645" s="920"/>
      <c r="I645" s="920"/>
      <c r="J645" s="920"/>
      <c r="K645" s="920"/>
      <c r="L645" s="920"/>
      <c r="M645" s="920"/>
    </row>
    <row r="646" spans="1:13" s="921" customFormat="1" ht="25.5">
      <c r="A646" s="887" t="s">
        <v>197</v>
      </c>
      <c r="B646" s="22"/>
      <c r="C646" s="22"/>
      <c r="D646" s="22"/>
      <c r="E646" s="245"/>
      <c r="F646" s="77"/>
      <c r="G646" s="920"/>
      <c r="H646" s="920"/>
      <c r="I646" s="920"/>
      <c r="J646" s="920"/>
      <c r="K646" s="920"/>
      <c r="L646" s="920"/>
      <c r="M646" s="920"/>
    </row>
    <row r="647" spans="1:13" s="926" customFormat="1" ht="12.75">
      <c r="A647" s="916" t="s">
        <v>149</v>
      </c>
      <c r="B647" s="77">
        <v>2615385</v>
      </c>
      <c r="C647" s="77">
        <v>175930</v>
      </c>
      <c r="D647" s="77">
        <v>175930</v>
      </c>
      <c r="E647" s="245">
        <v>6.726734304892014</v>
      </c>
      <c r="F647" s="77">
        <v>18032</v>
      </c>
      <c r="G647" s="920"/>
      <c r="H647" s="920"/>
      <c r="I647" s="920"/>
      <c r="J647" s="920"/>
      <c r="K647" s="920"/>
      <c r="L647" s="920"/>
      <c r="M647" s="920"/>
    </row>
    <row r="648" spans="1:13" s="926" customFormat="1" ht="12.75">
      <c r="A648" s="67" t="s">
        <v>150</v>
      </c>
      <c r="B648" s="77">
        <v>2615385</v>
      </c>
      <c r="C648" s="77">
        <v>175930</v>
      </c>
      <c r="D648" s="77">
        <v>175930</v>
      </c>
      <c r="E648" s="245">
        <v>6.726734304892014</v>
      </c>
      <c r="F648" s="77">
        <v>18032</v>
      </c>
      <c r="G648" s="920"/>
      <c r="H648" s="920"/>
      <c r="I648" s="920"/>
      <c r="J648" s="920"/>
      <c r="K648" s="920"/>
      <c r="L648" s="920"/>
      <c r="M648" s="920"/>
    </row>
    <row r="649" spans="1:13" s="926" customFormat="1" ht="12.75">
      <c r="A649" s="67" t="s">
        <v>153</v>
      </c>
      <c r="B649" s="77">
        <v>2615385</v>
      </c>
      <c r="C649" s="77">
        <v>175930</v>
      </c>
      <c r="D649" s="77">
        <v>27400</v>
      </c>
      <c r="E649" s="245">
        <v>1.047646904757808</v>
      </c>
      <c r="F649" s="77">
        <v>16200</v>
      </c>
      <c r="G649" s="920"/>
      <c r="H649" s="920"/>
      <c r="I649" s="920"/>
      <c r="J649" s="920"/>
      <c r="K649" s="920"/>
      <c r="L649" s="920"/>
      <c r="M649" s="920"/>
    </row>
    <row r="650" spans="1:13" s="921" customFormat="1" ht="12.75">
      <c r="A650" s="67" t="s">
        <v>160</v>
      </c>
      <c r="B650" s="77">
        <v>2615385</v>
      </c>
      <c r="C650" s="77">
        <v>175930</v>
      </c>
      <c r="D650" s="77">
        <v>27400</v>
      </c>
      <c r="E650" s="245">
        <v>1.047646904757808</v>
      </c>
      <c r="F650" s="77">
        <v>16200</v>
      </c>
      <c r="G650" s="920"/>
      <c r="H650" s="920"/>
      <c r="I650" s="920"/>
      <c r="J650" s="920"/>
      <c r="K650" s="920"/>
      <c r="L650" s="920"/>
      <c r="M650" s="920"/>
    </row>
    <row r="651" spans="1:13" s="921" customFormat="1" ht="12.75">
      <c r="A651" s="67" t="s">
        <v>162</v>
      </c>
      <c r="B651" s="77">
        <v>2615385</v>
      </c>
      <c r="C651" s="77">
        <v>175930</v>
      </c>
      <c r="D651" s="77">
        <v>27400</v>
      </c>
      <c r="E651" s="245">
        <v>1.047646904757808</v>
      </c>
      <c r="F651" s="77">
        <v>16200</v>
      </c>
      <c r="G651" s="920"/>
      <c r="H651" s="920"/>
      <c r="I651" s="920"/>
      <c r="J651" s="920"/>
      <c r="K651" s="920"/>
      <c r="L651" s="920"/>
      <c r="M651" s="920"/>
    </row>
    <row r="652" spans="1:13" s="867" customFormat="1" ht="12.75">
      <c r="A652" s="90" t="s">
        <v>189</v>
      </c>
      <c r="B652" s="77"/>
      <c r="C652" s="77"/>
      <c r="D652" s="77"/>
      <c r="E652" s="245"/>
      <c r="F652" s="77"/>
      <c r="G652" s="736"/>
      <c r="H652" s="736"/>
      <c r="I652" s="736"/>
      <c r="J652" s="736"/>
      <c r="K652" s="736"/>
      <c r="L652" s="736"/>
      <c r="M652" s="736"/>
    </row>
    <row r="653" spans="1:13" s="867" customFormat="1" ht="12.75">
      <c r="A653" s="917" t="s">
        <v>149</v>
      </c>
      <c r="B653" s="77">
        <v>157047</v>
      </c>
      <c r="C653" s="77">
        <v>0</v>
      </c>
      <c r="D653" s="77">
        <v>0</v>
      </c>
      <c r="E653" s="245">
        <v>0</v>
      </c>
      <c r="F653" s="77">
        <v>0</v>
      </c>
      <c r="G653" s="736"/>
      <c r="H653" s="736"/>
      <c r="I653" s="736"/>
      <c r="J653" s="736"/>
      <c r="K653" s="736"/>
      <c r="L653" s="736"/>
      <c r="M653" s="736"/>
    </row>
    <row r="654" spans="1:13" s="867" customFormat="1" ht="12.75">
      <c r="A654" s="927" t="s">
        <v>191</v>
      </c>
      <c r="B654" s="77">
        <v>30602</v>
      </c>
      <c r="C654" s="77">
        <v>0</v>
      </c>
      <c r="D654" s="77">
        <v>0</v>
      </c>
      <c r="E654" s="245">
        <v>0</v>
      </c>
      <c r="F654" s="77">
        <v>0</v>
      </c>
      <c r="G654" s="736"/>
      <c r="H654" s="736"/>
      <c r="I654" s="736"/>
      <c r="J654" s="736"/>
      <c r="K654" s="736"/>
      <c r="L654" s="736"/>
      <c r="M654" s="736"/>
    </row>
    <row r="655" spans="1:13" s="867" customFormat="1" ht="12.75">
      <c r="A655" s="927" t="s">
        <v>943</v>
      </c>
      <c r="B655" s="77">
        <v>126445</v>
      </c>
      <c r="C655" s="77">
        <v>0</v>
      </c>
      <c r="D655" s="77">
        <v>0</v>
      </c>
      <c r="E655" s="245">
        <v>0</v>
      </c>
      <c r="F655" s="77">
        <v>0</v>
      </c>
      <c r="G655" s="736"/>
      <c r="H655" s="736"/>
      <c r="I655" s="736"/>
      <c r="J655" s="736"/>
      <c r="K655" s="736"/>
      <c r="L655" s="736"/>
      <c r="M655" s="736"/>
    </row>
    <row r="656" spans="1:13" s="867" customFormat="1" ht="12.75">
      <c r="A656" s="64" t="s">
        <v>153</v>
      </c>
      <c r="B656" s="77">
        <v>157047</v>
      </c>
      <c r="C656" s="77">
        <v>0</v>
      </c>
      <c r="D656" s="77">
        <v>0</v>
      </c>
      <c r="E656" s="245">
        <v>0</v>
      </c>
      <c r="F656" s="77">
        <v>0</v>
      </c>
      <c r="G656" s="736"/>
      <c r="H656" s="736"/>
      <c r="I656" s="736"/>
      <c r="J656" s="736"/>
      <c r="K656" s="736"/>
      <c r="L656" s="736"/>
      <c r="M656" s="736"/>
    </row>
    <row r="657" spans="1:13" s="867" customFormat="1" ht="12.75">
      <c r="A657" s="917" t="s">
        <v>192</v>
      </c>
      <c r="B657" s="77">
        <v>157047</v>
      </c>
      <c r="C657" s="77">
        <v>0</v>
      </c>
      <c r="D657" s="77">
        <v>0</v>
      </c>
      <c r="E657" s="245">
        <v>0</v>
      </c>
      <c r="F657" s="77">
        <v>0</v>
      </c>
      <c r="G657" s="736"/>
      <c r="H657" s="736"/>
      <c r="I657" s="736"/>
      <c r="J657" s="736"/>
      <c r="K657" s="736"/>
      <c r="L657" s="736"/>
      <c r="M657" s="736"/>
    </row>
    <row r="658" spans="1:13" s="867" customFormat="1" ht="12.75">
      <c r="A658" s="929" t="s">
        <v>20</v>
      </c>
      <c r="B658" s="77">
        <v>89400</v>
      </c>
      <c r="C658" s="77">
        <v>0</v>
      </c>
      <c r="D658" s="77">
        <v>0</v>
      </c>
      <c r="E658" s="245">
        <v>0</v>
      </c>
      <c r="F658" s="77">
        <v>0</v>
      </c>
      <c r="G658" s="736"/>
      <c r="H658" s="736"/>
      <c r="I658" s="736"/>
      <c r="J658" s="736"/>
      <c r="K658" s="736"/>
      <c r="L658" s="736"/>
      <c r="M658" s="736"/>
    </row>
    <row r="659" spans="1:13" s="867" customFormat="1" ht="12.75">
      <c r="A659" s="929" t="s">
        <v>1633</v>
      </c>
      <c r="B659" s="77">
        <v>37045</v>
      </c>
      <c r="C659" s="77">
        <v>0</v>
      </c>
      <c r="D659" s="77">
        <v>0</v>
      </c>
      <c r="E659" s="245">
        <v>0</v>
      </c>
      <c r="F659" s="77">
        <v>0</v>
      </c>
      <c r="G659" s="736"/>
      <c r="H659" s="736"/>
      <c r="I659" s="736"/>
      <c r="J659" s="736"/>
      <c r="K659" s="736"/>
      <c r="L659" s="736"/>
      <c r="M659" s="736"/>
    </row>
    <row r="660" spans="1:13" s="867" customFormat="1" ht="12.75">
      <c r="A660" s="929" t="s">
        <v>123</v>
      </c>
      <c r="B660" s="77">
        <v>30602</v>
      </c>
      <c r="C660" s="77">
        <v>0</v>
      </c>
      <c r="D660" s="77">
        <v>0</v>
      </c>
      <c r="E660" s="245">
        <v>0</v>
      </c>
      <c r="F660" s="77">
        <v>0</v>
      </c>
      <c r="G660" s="736"/>
      <c r="H660" s="736"/>
      <c r="I660" s="736"/>
      <c r="J660" s="736"/>
      <c r="K660" s="736"/>
      <c r="L660" s="736"/>
      <c r="M660" s="736"/>
    </row>
    <row r="661" spans="1:13" s="867" customFormat="1" ht="12.75">
      <c r="A661" s="936" t="s">
        <v>186</v>
      </c>
      <c r="B661" s="77">
        <v>30602</v>
      </c>
      <c r="C661" s="77">
        <v>0</v>
      </c>
      <c r="D661" s="77">
        <v>0</v>
      </c>
      <c r="E661" s="245">
        <v>0</v>
      </c>
      <c r="F661" s="77">
        <v>0</v>
      </c>
      <c r="G661" s="736"/>
      <c r="H661" s="736"/>
      <c r="I661" s="736"/>
      <c r="J661" s="736"/>
      <c r="K661" s="736"/>
      <c r="L661" s="736"/>
      <c r="M661" s="736"/>
    </row>
    <row r="662" spans="1:6" ht="12.75">
      <c r="A662" s="68" t="s">
        <v>221</v>
      </c>
      <c r="B662" s="937"/>
      <c r="C662" s="937"/>
      <c r="D662" s="937"/>
      <c r="E662" s="245"/>
      <c r="F662" s="77"/>
    </row>
    <row r="663" spans="1:13" s="867" customFormat="1" ht="12.75">
      <c r="A663" s="68" t="s">
        <v>166</v>
      </c>
      <c r="B663" s="77"/>
      <c r="C663" s="77"/>
      <c r="D663" s="77"/>
      <c r="E663" s="245"/>
      <c r="F663" s="77"/>
      <c r="G663" s="736"/>
      <c r="H663" s="736"/>
      <c r="I663" s="736"/>
      <c r="J663" s="736"/>
      <c r="K663" s="736"/>
      <c r="L663" s="736"/>
      <c r="M663" s="736"/>
    </row>
    <row r="664" spans="1:13" s="922" customFormat="1" ht="12.75">
      <c r="A664" s="916" t="s">
        <v>149</v>
      </c>
      <c r="B664" s="77">
        <v>2285619</v>
      </c>
      <c r="C664" s="77">
        <v>1995310</v>
      </c>
      <c r="D664" s="77">
        <v>463000</v>
      </c>
      <c r="E664" s="245">
        <v>20.25709446762562</v>
      </c>
      <c r="F664" s="77">
        <v>10000</v>
      </c>
      <c r="G664" s="736"/>
      <c r="H664" s="736"/>
      <c r="I664" s="736"/>
      <c r="J664" s="736"/>
      <c r="K664" s="736"/>
      <c r="L664" s="736"/>
      <c r="M664" s="736"/>
    </row>
    <row r="665" spans="1:13" s="922" customFormat="1" ht="12.75">
      <c r="A665" s="64" t="s">
        <v>150</v>
      </c>
      <c r="B665" s="77">
        <v>406984</v>
      </c>
      <c r="C665" s="77">
        <v>384986</v>
      </c>
      <c r="D665" s="77">
        <v>384986</v>
      </c>
      <c r="E665" s="245">
        <v>94.59487350854087</v>
      </c>
      <c r="F665" s="77">
        <v>10000</v>
      </c>
      <c r="G665" s="736"/>
      <c r="H665" s="736"/>
      <c r="I665" s="736"/>
      <c r="J665" s="736"/>
      <c r="K665" s="736"/>
      <c r="L665" s="736"/>
      <c r="M665" s="736"/>
    </row>
    <row r="666" spans="1:13" s="922" customFormat="1" ht="12.75">
      <c r="A666" s="64" t="s">
        <v>152</v>
      </c>
      <c r="B666" s="77">
        <v>1878635</v>
      </c>
      <c r="C666" s="77">
        <v>1610324</v>
      </c>
      <c r="D666" s="77">
        <v>78014</v>
      </c>
      <c r="E666" s="245">
        <v>4.152695973406223</v>
      </c>
      <c r="F666" s="77">
        <v>0</v>
      </c>
      <c r="G666" s="736"/>
      <c r="H666" s="736"/>
      <c r="I666" s="736"/>
      <c r="J666" s="736"/>
      <c r="K666" s="736"/>
      <c r="L666" s="736"/>
      <c r="M666" s="736"/>
    </row>
    <row r="667" spans="1:13" s="922" customFormat="1" ht="12.75">
      <c r="A667" s="64" t="s">
        <v>153</v>
      </c>
      <c r="B667" s="77">
        <v>2285619</v>
      </c>
      <c r="C667" s="77">
        <v>1995310</v>
      </c>
      <c r="D667" s="77">
        <v>94413</v>
      </c>
      <c r="E667" s="245">
        <v>4.130740950263364</v>
      </c>
      <c r="F667" s="77">
        <v>0</v>
      </c>
      <c r="G667" s="736"/>
      <c r="H667" s="736"/>
      <c r="I667" s="736"/>
      <c r="J667" s="736"/>
      <c r="K667" s="736"/>
      <c r="L667" s="736"/>
      <c r="M667" s="736"/>
    </row>
    <row r="668" spans="1:13" s="923" customFormat="1" ht="12.75">
      <c r="A668" s="917" t="s">
        <v>192</v>
      </c>
      <c r="B668" s="77">
        <v>786121</v>
      </c>
      <c r="C668" s="77">
        <v>606000</v>
      </c>
      <c r="D668" s="77">
        <v>0</v>
      </c>
      <c r="E668" s="245">
        <v>0</v>
      </c>
      <c r="F668" s="77">
        <v>0</v>
      </c>
      <c r="G668" s="736"/>
      <c r="H668" s="736"/>
      <c r="I668" s="736"/>
      <c r="J668" s="736"/>
      <c r="K668" s="736"/>
      <c r="L668" s="736"/>
      <c r="M668" s="736"/>
    </row>
    <row r="669" spans="1:13" s="923" customFormat="1" ht="12.75">
      <c r="A669" s="64" t="s">
        <v>155</v>
      </c>
      <c r="B669" s="77">
        <v>786121</v>
      </c>
      <c r="C669" s="77">
        <v>606000</v>
      </c>
      <c r="D669" s="77">
        <v>0</v>
      </c>
      <c r="E669" s="245">
        <v>0</v>
      </c>
      <c r="F669" s="77">
        <v>0</v>
      </c>
      <c r="G669" s="736"/>
      <c r="H669" s="736"/>
      <c r="I669" s="736"/>
      <c r="J669" s="736"/>
      <c r="K669" s="736"/>
      <c r="L669" s="736"/>
      <c r="M669" s="736"/>
    </row>
    <row r="670" spans="1:13" s="867" customFormat="1" ht="12.75">
      <c r="A670" s="64" t="s">
        <v>160</v>
      </c>
      <c r="B670" s="77">
        <v>1499498</v>
      </c>
      <c r="C670" s="77">
        <v>1389310</v>
      </c>
      <c r="D670" s="77">
        <v>94413</v>
      </c>
      <c r="E670" s="245">
        <v>6.296307164130929</v>
      </c>
      <c r="F670" s="77">
        <v>0</v>
      </c>
      <c r="G670" s="736"/>
      <c r="H670" s="736"/>
      <c r="I670" s="736"/>
      <c r="J670" s="736"/>
      <c r="K670" s="736"/>
      <c r="L670" s="736"/>
      <c r="M670" s="736"/>
    </row>
    <row r="671" spans="1:13" s="867" customFormat="1" ht="12.75">
      <c r="A671" s="64" t="s">
        <v>161</v>
      </c>
      <c r="B671" s="77">
        <v>1499498</v>
      </c>
      <c r="C671" s="77">
        <v>1389310</v>
      </c>
      <c r="D671" s="77">
        <v>94413</v>
      </c>
      <c r="E671" s="245">
        <v>6.296307164130929</v>
      </c>
      <c r="F671" s="77">
        <v>0</v>
      </c>
      <c r="G671" s="736"/>
      <c r="H671" s="736"/>
      <c r="I671" s="736"/>
      <c r="J671" s="736"/>
      <c r="K671" s="736"/>
      <c r="L671" s="736"/>
      <c r="M671" s="736"/>
    </row>
    <row r="672" spans="1:13" s="921" customFormat="1" ht="25.5">
      <c r="A672" s="887" t="s">
        <v>197</v>
      </c>
      <c r="B672" s="22"/>
      <c r="C672" s="22"/>
      <c r="D672" s="22"/>
      <c r="E672" s="245"/>
      <c r="F672" s="77"/>
      <c r="G672" s="920"/>
      <c r="H672" s="920"/>
      <c r="I672" s="920"/>
      <c r="J672" s="920"/>
      <c r="K672" s="920"/>
      <c r="L672" s="920"/>
      <c r="M672" s="920"/>
    </row>
    <row r="673" spans="1:13" s="926" customFormat="1" ht="12.75">
      <c r="A673" s="916" t="s">
        <v>149</v>
      </c>
      <c r="B673" s="77">
        <v>1270000</v>
      </c>
      <c r="C673" s="77">
        <v>457000</v>
      </c>
      <c r="D673" s="77">
        <v>457000</v>
      </c>
      <c r="E673" s="245">
        <v>35.98425196850394</v>
      </c>
      <c r="F673" s="77">
        <v>215000</v>
      </c>
      <c r="G673" s="920"/>
      <c r="H673" s="920"/>
      <c r="I673" s="920"/>
      <c r="J673" s="920"/>
      <c r="K673" s="920"/>
      <c r="L673" s="920"/>
      <c r="M673" s="920"/>
    </row>
    <row r="674" spans="1:13" s="926" customFormat="1" ht="12.75">
      <c r="A674" s="67" t="s">
        <v>150</v>
      </c>
      <c r="B674" s="77">
        <v>1270000</v>
      </c>
      <c r="C674" s="77">
        <v>457000</v>
      </c>
      <c r="D674" s="77">
        <v>457000</v>
      </c>
      <c r="E674" s="245">
        <v>35.98425196850394</v>
      </c>
      <c r="F674" s="77">
        <v>215000</v>
      </c>
      <c r="G674" s="920"/>
      <c r="H674" s="920"/>
      <c r="I674" s="920"/>
      <c r="J674" s="920"/>
      <c r="K674" s="920"/>
      <c r="L674" s="920"/>
      <c r="M674" s="920"/>
    </row>
    <row r="675" spans="1:13" s="926" customFormat="1" ht="12.75">
      <c r="A675" s="67" t="s">
        <v>153</v>
      </c>
      <c r="B675" s="77">
        <v>1270000</v>
      </c>
      <c r="C675" s="77">
        <v>457000</v>
      </c>
      <c r="D675" s="77">
        <v>25120</v>
      </c>
      <c r="E675" s="245">
        <v>1.977952755905512</v>
      </c>
      <c r="F675" s="77">
        <v>8023</v>
      </c>
      <c r="G675" s="920"/>
      <c r="H675" s="920"/>
      <c r="I675" s="920"/>
      <c r="J675" s="920"/>
      <c r="K675" s="920"/>
      <c r="L675" s="920"/>
      <c r="M675" s="920"/>
    </row>
    <row r="676" spans="1:13" s="921" customFormat="1" ht="12.75">
      <c r="A676" s="67" t="s">
        <v>160</v>
      </c>
      <c r="B676" s="77">
        <v>1270000</v>
      </c>
      <c r="C676" s="77">
        <v>457000</v>
      </c>
      <c r="D676" s="77">
        <v>25120</v>
      </c>
      <c r="E676" s="245">
        <v>1.977952755905512</v>
      </c>
      <c r="F676" s="77">
        <v>8023</v>
      </c>
      <c r="G676" s="920"/>
      <c r="H676" s="920"/>
      <c r="I676" s="920"/>
      <c r="J676" s="920"/>
      <c r="K676" s="920"/>
      <c r="L676" s="920"/>
      <c r="M676" s="920"/>
    </row>
    <row r="677" spans="1:13" s="921" customFormat="1" ht="12.75">
      <c r="A677" s="67" t="s">
        <v>162</v>
      </c>
      <c r="B677" s="77">
        <v>1270000</v>
      </c>
      <c r="C677" s="77">
        <v>457000</v>
      </c>
      <c r="D677" s="77">
        <v>25120</v>
      </c>
      <c r="E677" s="245">
        <v>1.977952755905512</v>
      </c>
      <c r="F677" s="77">
        <v>8023</v>
      </c>
      <c r="G677" s="920"/>
      <c r="H677" s="920"/>
      <c r="I677" s="920"/>
      <c r="J677" s="920"/>
      <c r="K677" s="920"/>
      <c r="L677" s="920"/>
      <c r="M677" s="920"/>
    </row>
    <row r="678" spans="1:13" s="921" customFormat="1" ht="12.75">
      <c r="A678" s="887" t="s">
        <v>176</v>
      </c>
      <c r="B678" s="22"/>
      <c r="C678" s="22"/>
      <c r="D678" s="22"/>
      <c r="E678" s="245"/>
      <c r="F678" s="77"/>
      <c r="G678" s="920"/>
      <c r="H678" s="920"/>
      <c r="I678" s="920"/>
      <c r="J678" s="920"/>
      <c r="K678" s="920"/>
      <c r="L678" s="920"/>
      <c r="M678" s="920"/>
    </row>
    <row r="679" spans="1:13" s="926" customFormat="1" ht="12.75">
      <c r="A679" s="916" t="s">
        <v>149</v>
      </c>
      <c r="B679" s="77">
        <v>33129260</v>
      </c>
      <c r="C679" s="77">
        <v>10183897</v>
      </c>
      <c r="D679" s="77">
        <v>9891125</v>
      </c>
      <c r="E679" s="245">
        <v>29.85616038510972</v>
      </c>
      <c r="F679" s="77">
        <v>3136624</v>
      </c>
      <c r="G679" s="920"/>
      <c r="H679" s="920"/>
      <c r="I679" s="920"/>
      <c r="J679" s="920"/>
      <c r="K679" s="920"/>
      <c r="L679" s="920"/>
      <c r="M679" s="920"/>
    </row>
    <row r="680" spans="1:13" s="926" customFormat="1" ht="12.75">
      <c r="A680" s="210" t="s">
        <v>169</v>
      </c>
      <c r="B680" s="77">
        <v>7646295</v>
      </c>
      <c r="C680" s="77">
        <v>3299384</v>
      </c>
      <c r="D680" s="77">
        <v>3299384</v>
      </c>
      <c r="E680" s="245">
        <v>43.15010080045303</v>
      </c>
      <c r="F680" s="77">
        <v>945817</v>
      </c>
      <c r="G680" s="920"/>
      <c r="H680" s="920"/>
      <c r="I680" s="920"/>
      <c r="J680" s="920"/>
      <c r="K680" s="920"/>
      <c r="L680" s="920"/>
      <c r="M680" s="920"/>
    </row>
    <row r="681" spans="1:13" s="926" customFormat="1" ht="12.75">
      <c r="A681" s="927" t="s">
        <v>175</v>
      </c>
      <c r="B681" s="77">
        <v>0</v>
      </c>
      <c r="C681" s="77">
        <v>0</v>
      </c>
      <c r="D681" s="77">
        <v>-12</v>
      </c>
      <c r="E681" s="245">
        <v>0</v>
      </c>
      <c r="F681" s="77">
        <v>0</v>
      </c>
      <c r="G681" s="920"/>
      <c r="H681" s="920"/>
      <c r="I681" s="920"/>
      <c r="J681" s="920"/>
      <c r="K681" s="920"/>
      <c r="L681" s="920"/>
      <c r="M681" s="920"/>
    </row>
    <row r="682" spans="1:13" s="926" customFormat="1" ht="12.75">
      <c r="A682" s="67" t="s">
        <v>152</v>
      </c>
      <c r="B682" s="77">
        <v>25482965</v>
      </c>
      <c r="C682" s="77">
        <v>6884513</v>
      </c>
      <c r="D682" s="77">
        <v>6591753</v>
      </c>
      <c r="E682" s="245">
        <v>25.867292130252505</v>
      </c>
      <c r="F682" s="77">
        <v>2190807</v>
      </c>
      <c r="G682" s="920"/>
      <c r="H682" s="920"/>
      <c r="I682" s="920"/>
      <c r="J682" s="920"/>
      <c r="K682" s="920"/>
      <c r="L682" s="920"/>
      <c r="M682" s="920"/>
    </row>
    <row r="683" spans="1:13" s="926" customFormat="1" ht="12.75">
      <c r="A683" s="67" t="s">
        <v>153</v>
      </c>
      <c r="B683" s="77">
        <v>40622075</v>
      </c>
      <c r="C683" s="77">
        <v>16784042</v>
      </c>
      <c r="D683" s="77">
        <v>6185676</v>
      </c>
      <c r="E683" s="245">
        <v>15.227375755669792</v>
      </c>
      <c r="F683" s="77">
        <v>2300409</v>
      </c>
      <c r="G683" s="920"/>
      <c r="H683" s="920"/>
      <c r="I683" s="920"/>
      <c r="J683" s="920"/>
      <c r="K683" s="920"/>
      <c r="L683" s="920"/>
      <c r="M683" s="920"/>
    </row>
    <row r="684" spans="1:18" s="37" customFormat="1" ht="12" customHeight="1">
      <c r="A684" s="917" t="s">
        <v>192</v>
      </c>
      <c r="B684" s="77">
        <v>9459200</v>
      </c>
      <c r="C684" s="77">
        <v>4392409</v>
      </c>
      <c r="D684" s="77">
        <v>1119629</v>
      </c>
      <c r="E684" s="245">
        <v>11.836402655615696</v>
      </c>
      <c r="F684" s="77">
        <v>759346</v>
      </c>
      <c r="G684" s="250"/>
      <c r="H684" s="250"/>
      <c r="I684" s="250"/>
      <c r="J684" s="250"/>
      <c r="K684" s="250"/>
      <c r="L684" s="250"/>
      <c r="M684" s="250"/>
      <c r="N684" s="250"/>
      <c r="O684" s="250"/>
      <c r="P684" s="250"/>
      <c r="Q684" s="250"/>
      <c r="R684" s="250"/>
    </row>
    <row r="685" spans="1:18" s="37" customFormat="1" ht="12" customHeight="1">
      <c r="A685" s="927" t="s">
        <v>771</v>
      </c>
      <c r="B685" s="77">
        <v>8577039</v>
      </c>
      <c r="C685" s="77">
        <v>4392409</v>
      </c>
      <c r="D685" s="77">
        <v>1119629</v>
      </c>
      <c r="E685" s="245">
        <v>13.053793972488641</v>
      </c>
      <c r="F685" s="77">
        <v>759346</v>
      </c>
      <c r="G685" s="250"/>
      <c r="H685" s="250"/>
      <c r="I685" s="250"/>
      <c r="J685" s="250"/>
      <c r="K685" s="250"/>
      <c r="L685" s="250"/>
      <c r="M685" s="250"/>
      <c r="N685" s="250"/>
      <c r="O685" s="250"/>
      <c r="P685" s="250"/>
      <c r="Q685" s="250"/>
      <c r="R685" s="250"/>
    </row>
    <row r="686" spans="1:18" s="37" customFormat="1" ht="12" customHeight="1">
      <c r="A686" s="927" t="s">
        <v>201</v>
      </c>
      <c r="B686" s="77">
        <v>882161</v>
      </c>
      <c r="C686" s="77">
        <v>0</v>
      </c>
      <c r="D686" s="77">
        <v>0</v>
      </c>
      <c r="E686" s="245">
        <v>0</v>
      </c>
      <c r="F686" s="77">
        <v>0</v>
      </c>
      <c r="G686" s="250"/>
      <c r="H686" s="250"/>
      <c r="I686" s="250"/>
      <c r="J686" s="250"/>
      <c r="K686" s="250"/>
      <c r="L686" s="250"/>
      <c r="M686" s="250"/>
      <c r="N686" s="250"/>
      <c r="O686" s="250"/>
      <c r="P686" s="250"/>
      <c r="Q686" s="250"/>
      <c r="R686" s="250"/>
    </row>
    <row r="687" spans="1:13" s="921" customFormat="1" ht="12.75">
      <c r="A687" s="67" t="s">
        <v>160</v>
      </c>
      <c r="B687" s="77">
        <v>31162875</v>
      </c>
      <c r="C687" s="77">
        <v>12391633</v>
      </c>
      <c r="D687" s="77">
        <v>5066047</v>
      </c>
      <c r="E687" s="245">
        <v>16.25667400713188</v>
      </c>
      <c r="F687" s="77">
        <v>1541063</v>
      </c>
      <c r="G687" s="920"/>
      <c r="H687" s="920"/>
      <c r="I687" s="920"/>
      <c r="J687" s="920"/>
      <c r="K687" s="920"/>
      <c r="L687" s="920"/>
      <c r="M687" s="920"/>
    </row>
    <row r="688" spans="1:13" s="921" customFormat="1" ht="12.75">
      <c r="A688" s="67" t="s">
        <v>162</v>
      </c>
      <c r="B688" s="77">
        <v>31162875</v>
      </c>
      <c r="C688" s="77">
        <v>12391633</v>
      </c>
      <c r="D688" s="77">
        <v>5066047</v>
      </c>
      <c r="E688" s="245">
        <v>16.25667400713188</v>
      </c>
      <c r="F688" s="77">
        <v>1541063</v>
      </c>
      <c r="G688" s="920"/>
      <c r="H688" s="920"/>
      <c r="I688" s="920"/>
      <c r="J688" s="920"/>
      <c r="K688" s="920"/>
      <c r="L688" s="920"/>
      <c r="M688" s="920"/>
    </row>
    <row r="689" spans="1:13" s="921" customFormat="1" ht="12.75">
      <c r="A689" s="67" t="s">
        <v>163</v>
      </c>
      <c r="B689" s="77">
        <v>-7492815</v>
      </c>
      <c r="C689" s="77">
        <v>-6600145</v>
      </c>
      <c r="D689" s="77">
        <v>3705449</v>
      </c>
      <c r="E689" s="244" t="s">
        <v>399</v>
      </c>
      <c r="F689" s="77">
        <v>836215</v>
      </c>
      <c r="G689" s="920"/>
      <c r="H689" s="920"/>
      <c r="I689" s="920"/>
      <c r="J689" s="920"/>
      <c r="K689" s="920"/>
      <c r="L689" s="920"/>
      <c r="M689" s="920"/>
    </row>
    <row r="690" spans="1:13" s="921" customFormat="1" ht="38.25">
      <c r="A690" s="938" t="s">
        <v>878</v>
      </c>
      <c r="B690" s="77">
        <v>39584</v>
      </c>
      <c r="C690" s="77">
        <v>0</v>
      </c>
      <c r="D690" s="77" t="s">
        <v>399</v>
      </c>
      <c r="E690" s="244" t="s">
        <v>399</v>
      </c>
      <c r="F690" s="77" t="s">
        <v>399</v>
      </c>
      <c r="G690" s="920"/>
      <c r="H690" s="920"/>
      <c r="I690" s="920"/>
      <c r="J690" s="920"/>
      <c r="K690" s="920"/>
      <c r="L690" s="920"/>
      <c r="M690" s="920"/>
    </row>
    <row r="691" spans="1:13" s="921" customFormat="1" ht="24.75" customHeight="1">
      <c r="A691" s="258" t="s">
        <v>165</v>
      </c>
      <c r="B691" s="77">
        <v>7453231</v>
      </c>
      <c r="C691" s="77">
        <v>6600145</v>
      </c>
      <c r="D691" s="77" t="s">
        <v>399</v>
      </c>
      <c r="E691" s="244" t="s">
        <v>399</v>
      </c>
      <c r="F691" s="77" t="s">
        <v>399</v>
      </c>
      <c r="G691" s="920"/>
      <c r="H691" s="920"/>
      <c r="I691" s="920"/>
      <c r="J691" s="920"/>
      <c r="K691" s="920"/>
      <c r="L691" s="920"/>
      <c r="M691" s="920"/>
    </row>
    <row r="692" spans="1:18" s="37" customFormat="1" ht="12.75" customHeight="1">
      <c r="A692" s="887" t="s">
        <v>178</v>
      </c>
      <c r="B692" s="77"/>
      <c r="C692" s="77"/>
      <c r="D692" s="77"/>
      <c r="E692" s="245"/>
      <c r="F692" s="77"/>
      <c r="G692" s="250"/>
      <c r="H692" s="250"/>
      <c r="I692" s="250"/>
      <c r="J692" s="250"/>
      <c r="K692" s="250"/>
      <c r="L692" s="250"/>
      <c r="M692" s="250"/>
      <c r="N692" s="250"/>
      <c r="O692" s="250"/>
      <c r="P692" s="250"/>
      <c r="Q692" s="250"/>
      <c r="R692" s="250"/>
    </row>
    <row r="693" spans="1:18" s="37" customFormat="1" ht="12.75" customHeight="1">
      <c r="A693" s="916" t="s">
        <v>149</v>
      </c>
      <c r="B693" s="77">
        <v>2110931</v>
      </c>
      <c r="C693" s="77">
        <v>534498</v>
      </c>
      <c r="D693" s="77">
        <v>534498</v>
      </c>
      <c r="E693" s="245">
        <v>25.320486553089612</v>
      </c>
      <c r="F693" s="77">
        <v>49431</v>
      </c>
      <c r="G693" s="250"/>
      <c r="H693" s="250"/>
      <c r="I693" s="250"/>
      <c r="J693" s="250"/>
      <c r="K693" s="250"/>
      <c r="L693" s="250"/>
      <c r="M693" s="250"/>
      <c r="N693" s="250"/>
      <c r="O693" s="250"/>
      <c r="P693" s="250"/>
      <c r="Q693" s="250"/>
      <c r="R693" s="250"/>
    </row>
    <row r="694" spans="1:18" s="37" customFormat="1" ht="12" customHeight="1">
      <c r="A694" s="67" t="s">
        <v>150</v>
      </c>
      <c r="B694" s="77">
        <v>2110931</v>
      </c>
      <c r="C694" s="77">
        <v>534498</v>
      </c>
      <c r="D694" s="77">
        <v>534498</v>
      </c>
      <c r="E694" s="245">
        <v>25.320486553089612</v>
      </c>
      <c r="F694" s="77">
        <v>49431</v>
      </c>
      <c r="G694" s="250"/>
      <c r="H694" s="250"/>
      <c r="I694" s="250"/>
      <c r="J694" s="250"/>
      <c r="K694" s="250"/>
      <c r="L694" s="250"/>
      <c r="M694" s="250"/>
      <c r="N694" s="250"/>
      <c r="O694" s="250"/>
      <c r="P694" s="250"/>
      <c r="Q694" s="250"/>
      <c r="R694" s="250"/>
    </row>
    <row r="695" spans="1:18" s="37" customFormat="1" ht="12" customHeight="1">
      <c r="A695" s="67" t="s">
        <v>153</v>
      </c>
      <c r="B695" s="77">
        <v>2110931</v>
      </c>
      <c r="C695" s="77">
        <v>534498</v>
      </c>
      <c r="D695" s="77">
        <v>119170</v>
      </c>
      <c r="E695" s="245">
        <v>5.64537637658455</v>
      </c>
      <c r="F695" s="77">
        <v>41773</v>
      </c>
      <c r="G695" s="250"/>
      <c r="H695" s="250"/>
      <c r="I695" s="250"/>
      <c r="J695" s="250"/>
      <c r="K695" s="250"/>
      <c r="L695" s="250"/>
      <c r="M695" s="250"/>
      <c r="N695" s="250"/>
      <c r="O695" s="250"/>
      <c r="P695" s="250"/>
      <c r="Q695" s="250"/>
      <c r="R695" s="250"/>
    </row>
    <row r="696" spans="1:18" s="37" customFormat="1" ht="12" customHeight="1">
      <c r="A696" s="927" t="s">
        <v>170</v>
      </c>
      <c r="B696" s="77">
        <v>122503</v>
      </c>
      <c r="C696" s="77">
        <v>66225</v>
      </c>
      <c r="D696" s="77">
        <v>0</v>
      </c>
      <c r="E696" s="245">
        <v>0</v>
      </c>
      <c r="F696" s="77">
        <v>0</v>
      </c>
      <c r="G696" s="250"/>
      <c r="H696" s="250"/>
      <c r="I696" s="250"/>
      <c r="J696" s="250"/>
      <c r="K696" s="250"/>
      <c r="L696" s="250"/>
      <c r="M696" s="250"/>
      <c r="N696" s="250"/>
      <c r="O696" s="250"/>
      <c r="P696" s="250"/>
      <c r="Q696" s="250"/>
      <c r="R696" s="250"/>
    </row>
    <row r="697" spans="1:18" s="37" customFormat="1" ht="12" customHeight="1">
      <c r="A697" s="929" t="s">
        <v>20</v>
      </c>
      <c r="B697" s="77">
        <v>122503</v>
      </c>
      <c r="C697" s="77">
        <v>66225</v>
      </c>
      <c r="D697" s="77">
        <v>0</v>
      </c>
      <c r="E697" s="245">
        <v>0</v>
      </c>
      <c r="F697" s="77">
        <v>0</v>
      </c>
      <c r="G697" s="250"/>
      <c r="H697" s="250"/>
      <c r="I697" s="250"/>
      <c r="J697" s="250"/>
      <c r="K697" s="250"/>
      <c r="L697" s="250"/>
      <c r="M697" s="250"/>
      <c r="N697" s="250"/>
      <c r="O697" s="250"/>
      <c r="P697" s="250"/>
      <c r="Q697" s="250"/>
      <c r="R697" s="250"/>
    </row>
    <row r="698" spans="1:18" s="37" customFormat="1" ht="12" customHeight="1">
      <c r="A698" s="67" t="s">
        <v>160</v>
      </c>
      <c r="B698" s="77">
        <v>1988428</v>
      </c>
      <c r="C698" s="77">
        <v>468273</v>
      </c>
      <c r="D698" s="77">
        <v>119170</v>
      </c>
      <c r="E698" s="245">
        <v>5.993176519340906</v>
      </c>
      <c r="F698" s="77">
        <v>41773</v>
      </c>
      <c r="G698" s="250"/>
      <c r="H698" s="250"/>
      <c r="I698" s="250"/>
      <c r="J698" s="250"/>
      <c r="K698" s="250"/>
      <c r="L698" s="250"/>
      <c r="M698" s="250"/>
      <c r="N698" s="250"/>
      <c r="O698" s="250"/>
      <c r="P698" s="250"/>
      <c r="Q698" s="250"/>
      <c r="R698" s="250"/>
    </row>
    <row r="699" spans="1:18" s="37" customFormat="1" ht="12" customHeight="1">
      <c r="A699" s="927" t="s">
        <v>1660</v>
      </c>
      <c r="B699" s="77">
        <v>30400</v>
      </c>
      <c r="C699" s="77">
        <v>30400</v>
      </c>
      <c r="D699" s="77">
        <v>0</v>
      </c>
      <c r="E699" s="245">
        <v>0</v>
      </c>
      <c r="F699" s="77">
        <v>0</v>
      </c>
      <c r="G699" s="250"/>
      <c r="H699" s="250"/>
      <c r="I699" s="250"/>
      <c r="J699" s="250"/>
      <c r="K699" s="250"/>
      <c r="L699" s="250"/>
      <c r="M699" s="250"/>
      <c r="N699" s="250"/>
      <c r="O699" s="250"/>
      <c r="P699" s="250"/>
      <c r="Q699" s="250"/>
      <c r="R699" s="250"/>
    </row>
    <row r="700" spans="1:18" s="37" customFormat="1" ht="12" customHeight="1">
      <c r="A700" s="67" t="s">
        <v>222</v>
      </c>
      <c r="B700" s="77">
        <v>1958028</v>
      </c>
      <c r="C700" s="77">
        <v>437873</v>
      </c>
      <c r="D700" s="77">
        <v>119170</v>
      </c>
      <c r="E700" s="245">
        <v>6.086225528950556</v>
      </c>
      <c r="F700" s="77">
        <v>41773</v>
      </c>
      <c r="G700" s="250"/>
      <c r="H700" s="250"/>
      <c r="I700" s="250"/>
      <c r="J700" s="250"/>
      <c r="K700" s="250"/>
      <c r="L700" s="250"/>
      <c r="M700" s="250"/>
      <c r="N700" s="250"/>
      <c r="O700" s="250"/>
      <c r="P700" s="250"/>
      <c r="Q700" s="250"/>
      <c r="R700" s="250"/>
    </row>
    <row r="701" spans="1:18" s="37" customFormat="1" ht="12" customHeight="1">
      <c r="A701" s="90" t="s">
        <v>187</v>
      </c>
      <c r="B701" s="77"/>
      <c r="C701" s="77"/>
      <c r="D701" s="77"/>
      <c r="E701" s="245"/>
      <c r="F701" s="77"/>
      <c r="G701" s="250"/>
      <c r="H701" s="250"/>
      <c r="I701" s="250"/>
      <c r="J701" s="250"/>
      <c r="K701" s="250"/>
      <c r="L701" s="250"/>
      <c r="M701" s="250"/>
      <c r="N701" s="250"/>
      <c r="O701" s="250"/>
      <c r="P701" s="250"/>
      <c r="Q701" s="250"/>
      <c r="R701" s="250"/>
    </row>
    <row r="702" spans="1:18" s="37" customFormat="1" ht="12" customHeight="1">
      <c r="A702" s="916" t="s">
        <v>149</v>
      </c>
      <c r="B702" s="77">
        <v>150000</v>
      </c>
      <c r="C702" s="77">
        <v>78055</v>
      </c>
      <c r="D702" s="77">
        <v>78055</v>
      </c>
      <c r="E702" s="245">
        <v>52.03666666666666</v>
      </c>
      <c r="F702" s="77">
        <v>18447</v>
      </c>
      <c r="G702" s="250"/>
      <c r="H702" s="250"/>
      <c r="I702" s="250"/>
      <c r="J702" s="250"/>
      <c r="K702" s="250"/>
      <c r="L702" s="250"/>
      <c r="M702" s="250"/>
      <c r="N702" s="250"/>
      <c r="O702" s="250"/>
      <c r="P702" s="250"/>
      <c r="Q702" s="250"/>
      <c r="R702" s="250"/>
    </row>
    <row r="703" spans="1:18" s="37" customFormat="1" ht="12" customHeight="1">
      <c r="A703" s="927" t="s">
        <v>191</v>
      </c>
      <c r="B703" s="77">
        <v>150000</v>
      </c>
      <c r="C703" s="77">
        <v>78055</v>
      </c>
      <c r="D703" s="77">
        <v>78055</v>
      </c>
      <c r="E703" s="245">
        <v>52.03666666666666</v>
      </c>
      <c r="F703" s="77">
        <v>18447</v>
      </c>
      <c r="G703" s="250"/>
      <c r="H703" s="250"/>
      <c r="I703" s="250"/>
      <c r="J703" s="250"/>
      <c r="K703" s="250"/>
      <c r="L703" s="250"/>
      <c r="M703" s="250"/>
      <c r="N703" s="250"/>
      <c r="O703" s="250"/>
      <c r="P703" s="250"/>
      <c r="Q703" s="250"/>
      <c r="R703" s="250"/>
    </row>
    <row r="704" spans="1:18" s="37" customFormat="1" ht="12" customHeight="1">
      <c r="A704" s="917" t="s">
        <v>775</v>
      </c>
      <c r="B704" s="77">
        <v>150000</v>
      </c>
      <c r="C704" s="77">
        <v>78055</v>
      </c>
      <c r="D704" s="77">
        <v>43498</v>
      </c>
      <c r="E704" s="245">
        <v>28.99866666666667</v>
      </c>
      <c r="F704" s="77">
        <v>5052</v>
      </c>
      <c r="G704" s="250"/>
      <c r="H704" s="250"/>
      <c r="I704" s="250"/>
      <c r="J704" s="250"/>
      <c r="K704" s="250"/>
      <c r="L704" s="250"/>
      <c r="M704" s="250"/>
      <c r="N704" s="250"/>
      <c r="O704" s="250"/>
      <c r="P704" s="250"/>
      <c r="Q704" s="250"/>
      <c r="R704" s="250"/>
    </row>
    <row r="705" spans="1:18" s="37" customFormat="1" ht="12" customHeight="1">
      <c r="A705" s="927" t="s">
        <v>170</v>
      </c>
      <c r="B705" s="77">
        <v>141100</v>
      </c>
      <c r="C705" s="77">
        <v>69155</v>
      </c>
      <c r="D705" s="77">
        <v>43498</v>
      </c>
      <c r="E705" s="245">
        <v>30.827781715095675</v>
      </c>
      <c r="F705" s="77">
        <v>5052</v>
      </c>
      <c r="G705" s="250"/>
      <c r="H705" s="250"/>
      <c r="I705" s="250"/>
      <c r="J705" s="250"/>
      <c r="K705" s="250"/>
      <c r="L705" s="250"/>
      <c r="M705" s="250"/>
      <c r="N705" s="250"/>
      <c r="O705" s="250"/>
      <c r="P705" s="250"/>
      <c r="Q705" s="250"/>
      <c r="R705" s="250"/>
    </row>
    <row r="706" spans="1:18" s="37" customFormat="1" ht="12" customHeight="1">
      <c r="A706" s="929" t="s">
        <v>20</v>
      </c>
      <c r="B706" s="77">
        <v>21100</v>
      </c>
      <c r="C706" s="77">
        <v>8155</v>
      </c>
      <c r="D706" s="77">
        <v>4963</v>
      </c>
      <c r="E706" s="245">
        <v>23.52132701421801</v>
      </c>
      <c r="F706" s="77">
        <v>992.5</v>
      </c>
      <c r="G706" s="250"/>
      <c r="H706" s="250"/>
      <c r="I706" s="250"/>
      <c r="J706" s="250"/>
      <c r="K706" s="250"/>
      <c r="L706" s="250"/>
      <c r="M706" s="250"/>
      <c r="N706" s="250"/>
      <c r="O706" s="250"/>
      <c r="P706" s="250"/>
      <c r="Q706" s="250"/>
      <c r="R706" s="250"/>
    </row>
    <row r="707" spans="1:18" s="37" customFormat="1" ht="12" customHeight="1">
      <c r="A707" s="929" t="s">
        <v>123</v>
      </c>
      <c r="B707" s="77">
        <v>120000</v>
      </c>
      <c r="C707" s="77">
        <v>61000</v>
      </c>
      <c r="D707" s="77">
        <v>38535</v>
      </c>
      <c r="E707" s="245">
        <v>32.1125</v>
      </c>
      <c r="F707" s="77">
        <v>4060</v>
      </c>
      <c r="G707" s="250"/>
      <c r="H707" s="250"/>
      <c r="I707" s="250"/>
      <c r="J707" s="250"/>
      <c r="K707" s="250"/>
      <c r="L707" s="250"/>
      <c r="M707" s="250"/>
      <c r="N707" s="250"/>
      <c r="O707" s="250"/>
      <c r="P707" s="250"/>
      <c r="Q707" s="250"/>
      <c r="R707" s="250"/>
    </row>
    <row r="708" spans="1:18" s="37" customFormat="1" ht="12" customHeight="1">
      <c r="A708" s="936" t="s">
        <v>182</v>
      </c>
      <c r="B708" s="77">
        <v>120000</v>
      </c>
      <c r="C708" s="77">
        <v>61000</v>
      </c>
      <c r="D708" s="77">
        <v>38535</v>
      </c>
      <c r="E708" s="245">
        <v>32.1125</v>
      </c>
      <c r="F708" s="77">
        <v>4060</v>
      </c>
      <c r="G708" s="250"/>
      <c r="H708" s="250"/>
      <c r="I708" s="250"/>
      <c r="J708" s="250"/>
      <c r="K708" s="250"/>
      <c r="L708" s="250"/>
      <c r="M708" s="250"/>
      <c r="N708" s="250"/>
      <c r="O708" s="250"/>
      <c r="P708" s="250"/>
      <c r="Q708" s="250"/>
      <c r="R708" s="250"/>
    </row>
    <row r="709" spans="1:18" s="37" customFormat="1" ht="12" customHeight="1">
      <c r="A709" s="927" t="s">
        <v>759</v>
      </c>
      <c r="B709" s="77">
        <v>8900</v>
      </c>
      <c r="C709" s="77">
        <v>8900</v>
      </c>
      <c r="D709" s="77">
        <v>0</v>
      </c>
      <c r="E709" s="245">
        <v>0</v>
      </c>
      <c r="F709" s="77">
        <v>0</v>
      </c>
      <c r="G709" s="250"/>
      <c r="H709" s="250"/>
      <c r="I709" s="250"/>
      <c r="J709" s="250"/>
      <c r="K709" s="250"/>
      <c r="L709" s="250"/>
      <c r="M709" s="250"/>
      <c r="N709" s="250"/>
      <c r="O709" s="250"/>
      <c r="P709" s="250"/>
      <c r="Q709" s="250"/>
      <c r="R709" s="250"/>
    </row>
    <row r="710" spans="1:18" s="37" customFormat="1" ht="12" customHeight="1">
      <c r="A710" s="929" t="s">
        <v>1660</v>
      </c>
      <c r="B710" s="77">
        <v>8900</v>
      </c>
      <c r="C710" s="77">
        <v>8900</v>
      </c>
      <c r="D710" s="77">
        <v>0</v>
      </c>
      <c r="E710" s="245">
        <v>0</v>
      </c>
      <c r="F710" s="77">
        <v>0</v>
      </c>
      <c r="G710" s="250"/>
      <c r="H710" s="250"/>
      <c r="I710" s="250"/>
      <c r="J710" s="250"/>
      <c r="K710" s="250"/>
      <c r="L710" s="250"/>
      <c r="M710" s="250"/>
      <c r="N710" s="250"/>
      <c r="O710" s="250"/>
      <c r="P710" s="250"/>
      <c r="Q710" s="250"/>
      <c r="R710" s="250"/>
    </row>
    <row r="711" spans="1:18" s="37" customFormat="1" ht="12" customHeight="1">
      <c r="A711" s="90" t="s">
        <v>189</v>
      </c>
      <c r="B711" s="77"/>
      <c r="C711" s="77"/>
      <c r="D711" s="77"/>
      <c r="E711" s="245"/>
      <c r="F711" s="77"/>
      <c r="G711" s="250"/>
      <c r="H711" s="250"/>
      <c r="I711" s="250"/>
      <c r="J711" s="250"/>
      <c r="K711" s="250"/>
      <c r="L711" s="250"/>
      <c r="M711" s="250"/>
      <c r="N711" s="250"/>
      <c r="O711" s="250"/>
      <c r="P711" s="250"/>
      <c r="Q711" s="250"/>
      <c r="R711" s="250"/>
    </row>
    <row r="712" spans="1:18" s="37" customFormat="1" ht="12" customHeight="1">
      <c r="A712" s="917" t="s">
        <v>149</v>
      </c>
      <c r="B712" s="77">
        <v>293375</v>
      </c>
      <c r="C712" s="77">
        <v>0</v>
      </c>
      <c r="D712" s="77">
        <v>0</v>
      </c>
      <c r="E712" s="245">
        <v>0</v>
      </c>
      <c r="F712" s="77">
        <v>0</v>
      </c>
      <c r="G712" s="250"/>
      <c r="H712" s="250"/>
      <c r="I712" s="250"/>
      <c r="J712" s="250"/>
      <c r="K712" s="250"/>
      <c r="L712" s="250"/>
      <c r="M712" s="250"/>
      <c r="N712" s="250"/>
      <c r="O712" s="250"/>
      <c r="P712" s="250"/>
      <c r="Q712" s="250"/>
      <c r="R712" s="250"/>
    </row>
    <row r="713" spans="1:18" s="37" customFormat="1" ht="12" customHeight="1">
      <c r="A713" s="927" t="s">
        <v>191</v>
      </c>
      <c r="B713" s="77">
        <v>293375</v>
      </c>
      <c r="C713" s="77">
        <v>0</v>
      </c>
      <c r="D713" s="77">
        <v>0</v>
      </c>
      <c r="E713" s="245">
        <v>0</v>
      </c>
      <c r="F713" s="77">
        <v>0</v>
      </c>
      <c r="G713" s="250"/>
      <c r="H713" s="250"/>
      <c r="I713" s="250"/>
      <c r="J713" s="250"/>
      <c r="K713" s="250"/>
      <c r="L713" s="250"/>
      <c r="M713" s="250"/>
      <c r="N713" s="250"/>
      <c r="O713" s="250"/>
      <c r="P713" s="250"/>
      <c r="Q713" s="250"/>
      <c r="R713" s="250"/>
    </row>
    <row r="714" spans="1:18" s="37" customFormat="1" ht="12" customHeight="1">
      <c r="A714" s="917" t="s">
        <v>769</v>
      </c>
      <c r="B714" s="77">
        <v>293375</v>
      </c>
      <c r="C714" s="77">
        <v>0</v>
      </c>
      <c r="D714" s="77">
        <v>0</v>
      </c>
      <c r="E714" s="245">
        <v>0</v>
      </c>
      <c r="F714" s="77">
        <v>0</v>
      </c>
      <c r="G714" s="250"/>
      <c r="H714" s="250"/>
      <c r="I714" s="250"/>
      <c r="J714" s="250"/>
      <c r="K714" s="250"/>
      <c r="L714" s="250"/>
      <c r="M714" s="250"/>
      <c r="N714" s="250"/>
      <c r="O714" s="250"/>
      <c r="P714" s="250"/>
      <c r="Q714" s="250"/>
      <c r="R714" s="250"/>
    </row>
    <row r="715" spans="1:18" s="37" customFormat="1" ht="12" customHeight="1">
      <c r="A715" s="917" t="s">
        <v>192</v>
      </c>
      <c r="B715" s="77">
        <v>293375</v>
      </c>
      <c r="C715" s="77">
        <v>0</v>
      </c>
      <c r="D715" s="77">
        <v>0</v>
      </c>
      <c r="E715" s="245">
        <v>0</v>
      </c>
      <c r="F715" s="77">
        <v>0</v>
      </c>
      <c r="G715" s="250"/>
      <c r="H715" s="250"/>
      <c r="I715" s="250"/>
      <c r="J715" s="250"/>
      <c r="K715" s="250"/>
      <c r="L715" s="250"/>
      <c r="M715" s="250"/>
      <c r="N715" s="250"/>
      <c r="O715" s="250"/>
      <c r="P715" s="250"/>
      <c r="Q715" s="250"/>
      <c r="R715" s="250"/>
    </row>
    <row r="716" spans="1:18" s="37" customFormat="1" ht="12" customHeight="1">
      <c r="A716" s="929" t="s">
        <v>123</v>
      </c>
      <c r="B716" s="77">
        <v>293375</v>
      </c>
      <c r="C716" s="77">
        <v>0</v>
      </c>
      <c r="D716" s="77">
        <v>0</v>
      </c>
      <c r="E716" s="245">
        <v>0</v>
      </c>
      <c r="F716" s="77">
        <v>0</v>
      </c>
      <c r="G716" s="250"/>
      <c r="H716" s="250"/>
      <c r="I716" s="250"/>
      <c r="J716" s="250"/>
      <c r="K716" s="250"/>
      <c r="L716" s="250"/>
      <c r="M716" s="250"/>
      <c r="N716" s="250"/>
      <c r="O716" s="250"/>
      <c r="P716" s="250"/>
      <c r="Q716" s="250"/>
      <c r="R716" s="250"/>
    </row>
    <row r="717" spans="1:18" s="37" customFormat="1" ht="12" customHeight="1">
      <c r="A717" s="936" t="s">
        <v>186</v>
      </c>
      <c r="B717" s="77">
        <v>293375</v>
      </c>
      <c r="C717" s="77">
        <v>0</v>
      </c>
      <c r="D717" s="77">
        <v>0</v>
      </c>
      <c r="E717" s="245">
        <v>0</v>
      </c>
      <c r="F717" s="77">
        <v>0</v>
      </c>
      <c r="G717" s="250"/>
      <c r="H717" s="250"/>
      <c r="I717" s="250"/>
      <c r="J717" s="250"/>
      <c r="K717" s="250"/>
      <c r="L717" s="250"/>
      <c r="M717" s="250"/>
      <c r="N717" s="250"/>
      <c r="O717" s="250"/>
      <c r="P717" s="250"/>
      <c r="Q717" s="250"/>
      <c r="R717" s="250"/>
    </row>
    <row r="718" spans="1:6" ht="12.75">
      <c r="A718" s="925" t="s">
        <v>223</v>
      </c>
      <c r="B718" s="22"/>
      <c r="C718" s="22"/>
      <c r="D718" s="22"/>
      <c r="E718" s="245"/>
      <c r="F718" s="77"/>
    </row>
    <row r="719" spans="1:13" s="921" customFormat="1" ht="12.75">
      <c r="A719" s="68" t="s">
        <v>166</v>
      </c>
      <c r="B719" s="77"/>
      <c r="C719" s="77"/>
      <c r="D719" s="77"/>
      <c r="E719" s="245"/>
      <c r="F719" s="77"/>
      <c r="G719" s="920"/>
      <c r="H719" s="920"/>
      <c r="I719" s="920"/>
      <c r="J719" s="920"/>
      <c r="K719" s="920"/>
      <c r="L719" s="920"/>
      <c r="M719" s="920"/>
    </row>
    <row r="720" spans="1:13" s="926" customFormat="1" ht="12.75">
      <c r="A720" s="916" t="s">
        <v>149</v>
      </c>
      <c r="B720" s="77">
        <v>157452</v>
      </c>
      <c r="C720" s="77">
        <v>82223</v>
      </c>
      <c r="D720" s="77">
        <v>5820</v>
      </c>
      <c r="E720" s="245">
        <v>3.696364606356223</v>
      </c>
      <c r="F720" s="77">
        <v>950</v>
      </c>
      <c r="G720" s="920"/>
      <c r="H720" s="920"/>
      <c r="I720" s="920"/>
      <c r="J720" s="920"/>
      <c r="K720" s="920"/>
      <c r="L720" s="920"/>
      <c r="M720" s="920"/>
    </row>
    <row r="721" spans="1:13" s="926" customFormat="1" ht="12.75">
      <c r="A721" s="67" t="s">
        <v>150</v>
      </c>
      <c r="B721" s="77">
        <v>15514</v>
      </c>
      <c r="C721" s="77">
        <v>5820</v>
      </c>
      <c r="D721" s="77">
        <v>5820</v>
      </c>
      <c r="E721" s="245">
        <v>37.51450302952172</v>
      </c>
      <c r="F721" s="77">
        <v>950</v>
      </c>
      <c r="G721" s="920"/>
      <c r="H721" s="920"/>
      <c r="I721" s="920"/>
      <c r="J721" s="920"/>
      <c r="K721" s="920"/>
      <c r="L721" s="920"/>
      <c r="M721" s="920"/>
    </row>
    <row r="722" spans="1:13" s="926" customFormat="1" ht="12.75">
      <c r="A722" s="67" t="s">
        <v>152</v>
      </c>
      <c r="B722" s="77">
        <v>141938</v>
      </c>
      <c r="C722" s="77">
        <v>76403</v>
      </c>
      <c r="D722" s="77">
        <v>0</v>
      </c>
      <c r="E722" s="245">
        <v>0</v>
      </c>
      <c r="F722" s="77">
        <v>0</v>
      </c>
      <c r="G722" s="920"/>
      <c r="H722" s="920"/>
      <c r="I722" s="920"/>
      <c r="J722" s="920"/>
      <c r="K722" s="920"/>
      <c r="L722" s="920"/>
      <c r="M722" s="920"/>
    </row>
    <row r="723" spans="1:13" s="926" customFormat="1" ht="12.75">
      <c r="A723" s="67" t="s">
        <v>153</v>
      </c>
      <c r="B723" s="77">
        <v>157452</v>
      </c>
      <c r="C723" s="77">
        <v>82223</v>
      </c>
      <c r="D723" s="77">
        <v>451</v>
      </c>
      <c r="E723" s="245">
        <v>0.2864365012829307</v>
      </c>
      <c r="F723" s="77">
        <v>136</v>
      </c>
      <c r="G723" s="920"/>
      <c r="H723" s="920"/>
      <c r="I723" s="920"/>
      <c r="J723" s="920"/>
      <c r="K723" s="920"/>
      <c r="L723" s="920"/>
      <c r="M723" s="920"/>
    </row>
    <row r="724" spans="1:13" s="928" customFormat="1" ht="12.75">
      <c r="A724" s="917" t="s">
        <v>192</v>
      </c>
      <c r="B724" s="77">
        <v>156370</v>
      </c>
      <c r="C724" s="77">
        <v>81141</v>
      </c>
      <c r="D724" s="77">
        <v>451</v>
      </c>
      <c r="E724" s="245">
        <v>0.28841849459615015</v>
      </c>
      <c r="F724" s="77">
        <v>136</v>
      </c>
      <c r="G724" s="920"/>
      <c r="H724" s="920"/>
      <c r="I724" s="920"/>
      <c r="J724" s="920"/>
      <c r="K724" s="920"/>
      <c r="L724" s="920"/>
      <c r="M724" s="920"/>
    </row>
    <row r="725" spans="1:13" s="867" customFormat="1" ht="12.75">
      <c r="A725" s="64" t="s">
        <v>195</v>
      </c>
      <c r="B725" s="77">
        <v>156370</v>
      </c>
      <c r="C725" s="77">
        <v>81141</v>
      </c>
      <c r="D725" s="77">
        <v>451</v>
      </c>
      <c r="E725" s="245">
        <v>0.28841849459615015</v>
      </c>
      <c r="F725" s="77">
        <v>136</v>
      </c>
      <c r="G725" s="736"/>
      <c r="H725" s="736"/>
      <c r="I725" s="736"/>
      <c r="J725" s="736"/>
      <c r="K725" s="736"/>
      <c r="L725" s="736"/>
      <c r="M725" s="736"/>
    </row>
    <row r="726" spans="1:13" s="921" customFormat="1" ht="12.75">
      <c r="A726" s="64" t="s">
        <v>160</v>
      </c>
      <c r="B726" s="77">
        <v>1082</v>
      </c>
      <c r="C726" s="77">
        <v>1082</v>
      </c>
      <c r="D726" s="77">
        <v>0</v>
      </c>
      <c r="E726" s="245">
        <v>0</v>
      </c>
      <c r="F726" s="77">
        <v>0</v>
      </c>
      <c r="G726" s="920"/>
      <c r="H726" s="920"/>
      <c r="I726" s="920"/>
      <c r="J726" s="920"/>
      <c r="K726" s="920"/>
      <c r="L726" s="920"/>
      <c r="M726" s="920"/>
    </row>
    <row r="727" spans="1:13" s="867" customFormat="1" ht="12.75">
      <c r="A727" s="64" t="s">
        <v>161</v>
      </c>
      <c r="B727" s="77">
        <v>1082</v>
      </c>
      <c r="C727" s="77">
        <v>1082</v>
      </c>
      <c r="D727" s="77">
        <v>0</v>
      </c>
      <c r="E727" s="245">
        <v>0</v>
      </c>
      <c r="F727" s="77">
        <v>0</v>
      </c>
      <c r="G727" s="736"/>
      <c r="H727" s="736"/>
      <c r="I727" s="736"/>
      <c r="J727" s="736"/>
      <c r="K727" s="736"/>
      <c r="L727" s="736"/>
      <c r="M727" s="736"/>
    </row>
    <row r="728" spans="1:13" s="867" customFormat="1" ht="12.75">
      <c r="A728" s="90" t="s">
        <v>178</v>
      </c>
      <c r="B728" s="77"/>
      <c r="C728" s="77"/>
      <c r="D728" s="77"/>
      <c r="E728" s="245"/>
      <c r="F728" s="77"/>
      <c r="G728" s="736"/>
      <c r="H728" s="736"/>
      <c r="I728" s="736"/>
      <c r="J728" s="736"/>
      <c r="K728" s="736"/>
      <c r="L728" s="736"/>
      <c r="M728" s="736"/>
    </row>
    <row r="729" spans="1:13" s="867" customFormat="1" ht="12.75">
      <c r="A729" s="916" t="s">
        <v>149</v>
      </c>
      <c r="B729" s="77">
        <v>1894716</v>
      </c>
      <c r="C729" s="77">
        <v>796441</v>
      </c>
      <c r="D729" s="77">
        <v>796441</v>
      </c>
      <c r="E729" s="245">
        <v>42.034848494444546</v>
      </c>
      <c r="F729" s="77">
        <v>141416</v>
      </c>
      <c r="G729" s="736"/>
      <c r="H729" s="736"/>
      <c r="I729" s="736"/>
      <c r="J729" s="736"/>
      <c r="K729" s="736"/>
      <c r="L729" s="736"/>
      <c r="M729" s="736"/>
    </row>
    <row r="730" spans="1:13" s="867" customFormat="1" ht="12.75">
      <c r="A730" s="210" t="s">
        <v>191</v>
      </c>
      <c r="B730" s="77">
        <v>1894716</v>
      </c>
      <c r="C730" s="77">
        <v>796441</v>
      </c>
      <c r="D730" s="77">
        <v>796441</v>
      </c>
      <c r="E730" s="245">
        <v>42.034848494444546</v>
      </c>
      <c r="F730" s="77">
        <v>141416</v>
      </c>
      <c r="G730" s="736"/>
      <c r="H730" s="736"/>
      <c r="I730" s="736"/>
      <c r="J730" s="736"/>
      <c r="K730" s="736"/>
      <c r="L730" s="736"/>
      <c r="M730" s="736"/>
    </row>
    <row r="731" spans="1:13" s="867" customFormat="1" ht="12.75">
      <c r="A731" s="916" t="s">
        <v>775</v>
      </c>
      <c r="B731" s="77">
        <v>1894716</v>
      </c>
      <c r="C731" s="77">
        <v>796441</v>
      </c>
      <c r="D731" s="77">
        <v>1106</v>
      </c>
      <c r="E731" s="245">
        <v>0.058372864323729776</v>
      </c>
      <c r="F731" s="77">
        <v>0</v>
      </c>
      <c r="G731" s="736"/>
      <c r="H731" s="736"/>
      <c r="I731" s="736"/>
      <c r="J731" s="736"/>
      <c r="K731" s="736"/>
      <c r="L731" s="736"/>
      <c r="M731" s="736"/>
    </row>
    <row r="732" spans="1:13" s="867" customFormat="1" ht="12.75">
      <c r="A732" s="210" t="s">
        <v>170</v>
      </c>
      <c r="B732" s="77">
        <v>11436</v>
      </c>
      <c r="C732" s="77">
        <v>5110</v>
      </c>
      <c r="D732" s="77">
        <v>1106</v>
      </c>
      <c r="E732" s="245">
        <v>9.671213711087793</v>
      </c>
      <c r="F732" s="77">
        <v>0</v>
      </c>
      <c r="G732" s="736"/>
      <c r="H732" s="736"/>
      <c r="I732" s="736"/>
      <c r="J732" s="736"/>
      <c r="K732" s="736"/>
      <c r="L732" s="736"/>
      <c r="M732" s="736"/>
    </row>
    <row r="733" spans="1:13" s="867" customFormat="1" ht="12.75">
      <c r="A733" s="918" t="s">
        <v>20</v>
      </c>
      <c r="B733" s="77">
        <v>11436</v>
      </c>
      <c r="C733" s="77">
        <v>5110</v>
      </c>
      <c r="D733" s="77">
        <v>1106</v>
      </c>
      <c r="E733" s="245">
        <v>9.671213711087793</v>
      </c>
      <c r="F733" s="77">
        <v>0</v>
      </c>
      <c r="G733" s="736"/>
      <c r="H733" s="736"/>
      <c r="I733" s="736"/>
      <c r="J733" s="736"/>
      <c r="K733" s="736"/>
      <c r="L733" s="736"/>
      <c r="M733" s="736"/>
    </row>
    <row r="734" spans="1:13" s="867" customFormat="1" ht="12.75">
      <c r="A734" s="916" t="s">
        <v>759</v>
      </c>
      <c r="B734" s="77">
        <v>1883280</v>
      </c>
      <c r="C734" s="77">
        <v>791331</v>
      </c>
      <c r="D734" s="77">
        <v>0</v>
      </c>
      <c r="E734" s="245">
        <v>0</v>
      </c>
      <c r="F734" s="77">
        <v>0</v>
      </c>
      <c r="G734" s="736"/>
      <c r="H734" s="736"/>
      <c r="I734" s="736"/>
      <c r="J734" s="736"/>
      <c r="K734" s="736"/>
      <c r="L734" s="736"/>
      <c r="M734" s="736"/>
    </row>
    <row r="735" spans="1:13" s="867" customFormat="1" ht="12.75">
      <c r="A735" s="210" t="s">
        <v>1664</v>
      </c>
      <c r="B735" s="77">
        <v>1883280</v>
      </c>
      <c r="C735" s="77">
        <v>791331</v>
      </c>
      <c r="D735" s="77">
        <v>0</v>
      </c>
      <c r="E735" s="245">
        <v>0</v>
      </c>
      <c r="F735" s="77">
        <v>0</v>
      </c>
      <c r="G735" s="736"/>
      <c r="H735" s="736"/>
      <c r="I735" s="736"/>
      <c r="J735" s="736"/>
      <c r="K735" s="736"/>
      <c r="L735" s="736"/>
      <c r="M735" s="736"/>
    </row>
    <row r="736" spans="1:13" s="921" customFormat="1" ht="25.5">
      <c r="A736" s="887" t="s">
        <v>197</v>
      </c>
      <c r="B736" s="22"/>
      <c r="C736" s="22"/>
      <c r="D736" s="22"/>
      <c r="E736" s="245"/>
      <c r="F736" s="77"/>
      <c r="G736" s="920"/>
      <c r="H736" s="920"/>
      <c r="I736" s="920"/>
      <c r="J736" s="920"/>
      <c r="K736" s="920"/>
      <c r="L736" s="920"/>
      <c r="M736" s="920"/>
    </row>
    <row r="737" spans="1:13" s="926" customFormat="1" ht="12.75">
      <c r="A737" s="916" t="s">
        <v>149</v>
      </c>
      <c r="B737" s="77">
        <v>90000</v>
      </c>
      <c r="C737" s="77">
        <v>20500</v>
      </c>
      <c r="D737" s="77">
        <v>20500</v>
      </c>
      <c r="E737" s="245">
        <v>22.77777777777778</v>
      </c>
      <c r="F737" s="77">
        <v>5000</v>
      </c>
      <c r="G737" s="920"/>
      <c r="H737" s="920"/>
      <c r="I737" s="920"/>
      <c r="J737" s="920"/>
      <c r="K737" s="920"/>
      <c r="L737" s="920"/>
      <c r="M737" s="920"/>
    </row>
    <row r="738" spans="1:13" s="926" customFormat="1" ht="12.75">
      <c r="A738" s="67" t="s">
        <v>150</v>
      </c>
      <c r="B738" s="77">
        <v>90000</v>
      </c>
      <c r="C738" s="77">
        <v>20500</v>
      </c>
      <c r="D738" s="77">
        <v>20500</v>
      </c>
      <c r="E738" s="245">
        <v>22.77777777777778</v>
      </c>
      <c r="F738" s="77">
        <v>5000</v>
      </c>
      <c r="G738" s="920"/>
      <c r="H738" s="920"/>
      <c r="I738" s="920"/>
      <c r="J738" s="920"/>
      <c r="K738" s="920"/>
      <c r="L738" s="920"/>
      <c r="M738" s="920"/>
    </row>
    <row r="739" spans="1:13" s="926" customFormat="1" ht="12.75">
      <c r="A739" s="67" t="s">
        <v>153</v>
      </c>
      <c r="B739" s="77">
        <v>90000</v>
      </c>
      <c r="C739" s="77">
        <v>20500</v>
      </c>
      <c r="D739" s="77">
        <v>578</v>
      </c>
      <c r="E739" s="245">
        <v>0.6422222222222222</v>
      </c>
      <c r="F739" s="77">
        <v>0</v>
      </c>
      <c r="G739" s="920"/>
      <c r="H739" s="920"/>
      <c r="I739" s="920"/>
      <c r="J739" s="920"/>
      <c r="K739" s="920"/>
      <c r="L739" s="920"/>
      <c r="M739" s="920"/>
    </row>
    <row r="740" spans="1:13" s="921" customFormat="1" ht="12.75">
      <c r="A740" s="67" t="s">
        <v>160</v>
      </c>
      <c r="B740" s="77">
        <v>90000</v>
      </c>
      <c r="C740" s="77">
        <v>20500</v>
      </c>
      <c r="D740" s="77">
        <v>578</v>
      </c>
      <c r="E740" s="245">
        <v>0.6422222222222222</v>
      </c>
      <c r="F740" s="77">
        <v>0</v>
      </c>
      <c r="G740" s="920"/>
      <c r="H740" s="920"/>
      <c r="I740" s="920"/>
      <c r="J740" s="920"/>
      <c r="K740" s="920"/>
      <c r="L740" s="920"/>
      <c r="M740" s="920"/>
    </row>
    <row r="741" spans="1:13" s="921" customFormat="1" ht="12.75">
      <c r="A741" s="67" t="s">
        <v>162</v>
      </c>
      <c r="B741" s="77">
        <v>90000</v>
      </c>
      <c r="C741" s="77">
        <v>20500</v>
      </c>
      <c r="D741" s="77">
        <v>578</v>
      </c>
      <c r="E741" s="245">
        <v>0.6422222222222222</v>
      </c>
      <c r="F741" s="77">
        <v>0</v>
      </c>
      <c r="G741" s="920"/>
      <c r="H741" s="920"/>
      <c r="I741" s="920"/>
      <c r="J741" s="920"/>
      <c r="K741" s="920"/>
      <c r="L741" s="920"/>
      <c r="M741" s="920"/>
    </row>
    <row r="742" spans="1:13" s="921" customFormat="1" ht="12.75">
      <c r="A742" s="90" t="s">
        <v>189</v>
      </c>
      <c r="B742" s="77"/>
      <c r="C742" s="77"/>
      <c r="D742" s="77"/>
      <c r="E742" s="245"/>
      <c r="F742" s="77"/>
      <c r="G742" s="920"/>
      <c r="H742" s="920"/>
      <c r="I742" s="920"/>
      <c r="J742" s="920"/>
      <c r="K742" s="920"/>
      <c r="L742" s="920"/>
      <c r="M742" s="920"/>
    </row>
    <row r="743" spans="1:13" s="921" customFormat="1" ht="12.75">
      <c r="A743" s="916" t="s">
        <v>149</v>
      </c>
      <c r="B743" s="77">
        <v>68863</v>
      </c>
      <c r="C743" s="77">
        <v>0</v>
      </c>
      <c r="D743" s="77">
        <v>0</v>
      </c>
      <c r="E743" s="245">
        <v>0</v>
      </c>
      <c r="F743" s="77">
        <v>0</v>
      </c>
      <c r="G743" s="920"/>
      <c r="H743" s="920"/>
      <c r="I743" s="920"/>
      <c r="J743" s="920"/>
      <c r="K743" s="920"/>
      <c r="L743" s="920"/>
      <c r="M743" s="920"/>
    </row>
    <row r="744" spans="1:13" s="921" customFormat="1" ht="12.75">
      <c r="A744" s="210" t="s">
        <v>169</v>
      </c>
      <c r="B744" s="77">
        <v>68863</v>
      </c>
      <c r="C744" s="77">
        <v>0</v>
      </c>
      <c r="D744" s="77">
        <v>0</v>
      </c>
      <c r="E744" s="245">
        <v>0</v>
      </c>
      <c r="F744" s="77">
        <v>0</v>
      </c>
      <c r="G744" s="920"/>
      <c r="H744" s="920"/>
      <c r="I744" s="920"/>
      <c r="J744" s="920"/>
      <c r="K744" s="920"/>
      <c r="L744" s="920"/>
      <c r="M744" s="920"/>
    </row>
    <row r="745" spans="1:13" s="921" customFormat="1" ht="12.75">
      <c r="A745" s="916" t="s">
        <v>769</v>
      </c>
      <c r="B745" s="77">
        <v>68863</v>
      </c>
      <c r="C745" s="77">
        <v>0</v>
      </c>
      <c r="D745" s="77">
        <v>0</v>
      </c>
      <c r="E745" s="245">
        <v>0</v>
      </c>
      <c r="F745" s="77">
        <v>0</v>
      </c>
      <c r="G745" s="920"/>
      <c r="H745" s="920"/>
      <c r="I745" s="920"/>
      <c r="J745" s="920"/>
      <c r="K745" s="920"/>
      <c r="L745" s="920"/>
      <c r="M745" s="920"/>
    </row>
    <row r="746" spans="1:13" s="921" customFormat="1" ht="12.75">
      <c r="A746" s="917" t="s">
        <v>192</v>
      </c>
      <c r="B746" s="77">
        <v>68863</v>
      </c>
      <c r="C746" s="77">
        <v>0</v>
      </c>
      <c r="D746" s="77">
        <v>0</v>
      </c>
      <c r="E746" s="245">
        <v>0</v>
      </c>
      <c r="F746" s="77">
        <v>0</v>
      </c>
      <c r="G746" s="920"/>
      <c r="H746" s="920"/>
      <c r="I746" s="920"/>
      <c r="J746" s="920"/>
      <c r="K746" s="920"/>
      <c r="L746" s="920"/>
      <c r="M746" s="920"/>
    </row>
    <row r="747" spans="1:13" s="921" customFormat="1" ht="12.75">
      <c r="A747" s="929" t="s">
        <v>123</v>
      </c>
      <c r="B747" s="77">
        <v>68863</v>
      </c>
      <c r="C747" s="77">
        <v>0</v>
      </c>
      <c r="D747" s="77">
        <v>0</v>
      </c>
      <c r="E747" s="245">
        <v>0</v>
      </c>
      <c r="F747" s="77">
        <v>0</v>
      </c>
      <c r="G747" s="920"/>
      <c r="H747" s="920"/>
      <c r="I747" s="920"/>
      <c r="J747" s="920"/>
      <c r="K747" s="920"/>
      <c r="L747" s="920"/>
      <c r="M747" s="920"/>
    </row>
    <row r="748" spans="1:13" s="921" customFormat="1" ht="12.75">
      <c r="A748" s="936" t="s">
        <v>186</v>
      </c>
      <c r="B748" s="77">
        <v>68863</v>
      </c>
      <c r="C748" s="77">
        <v>0</v>
      </c>
      <c r="D748" s="77">
        <v>0</v>
      </c>
      <c r="E748" s="245">
        <v>0</v>
      </c>
      <c r="F748" s="77">
        <v>0</v>
      </c>
      <c r="G748" s="920"/>
      <c r="H748" s="920"/>
      <c r="I748" s="920"/>
      <c r="J748" s="920"/>
      <c r="K748" s="920"/>
      <c r="L748" s="920"/>
      <c r="M748" s="920"/>
    </row>
    <row r="749" spans="1:6" ht="12.75">
      <c r="A749" s="925" t="s">
        <v>224</v>
      </c>
      <c r="B749" s="22"/>
      <c r="C749" s="22"/>
      <c r="D749" s="22"/>
      <c r="E749" s="245"/>
      <c r="F749" s="77"/>
    </row>
    <row r="750" spans="1:13" s="921" customFormat="1" ht="12.75">
      <c r="A750" s="68" t="s">
        <v>166</v>
      </c>
      <c r="B750" s="77"/>
      <c r="C750" s="77"/>
      <c r="D750" s="77"/>
      <c r="E750" s="245"/>
      <c r="F750" s="77"/>
      <c r="G750" s="920"/>
      <c r="H750" s="920"/>
      <c r="I750" s="920"/>
      <c r="J750" s="920"/>
      <c r="K750" s="920"/>
      <c r="L750" s="920"/>
      <c r="M750" s="920"/>
    </row>
    <row r="751" spans="1:13" s="926" customFormat="1" ht="12.75">
      <c r="A751" s="916" t="s">
        <v>149</v>
      </c>
      <c r="B751" s="77">
        <v>410305</v>
      </c>
      <c r="C751" s="77">
        <v>184220</v>
      </c>
      <c r="D751" s="77">
        <v>183256</v>
      </c>
      <c r="E751" s="245">
        <v>44.66336018327829</v>
      </c>
      <c r="F751" s="77">
        <v>183256</v>
      </c>
      <c r="G751" s="920"/>
      <c r="H751" s="920"/>
      <c r="I751" s="920"/>
      <c r="J751" s="920"/>
      <c r="K751" s="920"/>
      <c r="L751" s="920"/>
      <c r="M751" s="920"/>
    </row>
    <row r="752" spans="1:13" s="926" customFormat="1" ht="12.75">
      <c r="A752" s="67" t="s">
        <v>152</v>
      </c>
      <c r="B752" s="77">
        <v>410305</v>
      </c>
      <c r="C752" s="77">
        <v>184220</v>
      </c>
      <c r="D752" s="77">
        <v>183256</v>
      </c>
      <c r="E752" s="245">
        <v>44.66336018327829</v>
      </c>
      <c r="F752" s="77">
        <v>183256</v>
      </c>
      <c r="G752" s="920"/>
      <c r="H752" s="920"/>
      <c r="I752" s="920"/>
      <c r="J752" s="920"/>
      <c r="K752" s="920"/>
      <c r="L752" s="920"/>
      <c r="M752" s="920"/>
    </row>
    <row r="753" spans="1:13" s="926" customFormat="1" ht="12.75">
      <c r="A753" s="67" t="s">
        <v>153</v>
      </c>
      <c r="B753" s="77">
        <v>410305</v>
      </c>
      <c r="C753" s="77">
        <v>184220</v>
      </c>
      <c r="D753" s="77">
        <v>183256</v>
      </c>
      <c r="E753" s="245">
        <v>44.66336018327829</v>
      </c>
      <c r="F753" s="77">
        <v>183256</v>
      </c>
      <c r="G753" s="920"/>
      <c r="H753" s="920"/>
      <c r="I753" s="920"/>
      <c r="J753" s="920"/>
      <c r="K753" s="920"/>
      <c r="L753" s="920"/>
      <c r="M753" s="920"/>
    </row>
    <row r="754" spans="1:13" s="928" customFormat="1" ht="12.75">
      <c r="A754" s="917" t="s">
        <v>192</v>
      </c>
      <c r="B754" s="77">
        <v>357105</v>
      </c>
      <c r="C754" s="77">
        <v>184220</v>
      </c>
      <c r="D754" s="77">
        <v>183256</v>
      </c>
      <c r="E754" s="245">
        <v>51.31711961467915</v>
      </c>
      <c r="F754" s="77">
        <v>183256</v>
      </c>
      <c r="G754" s="920"/>
      <c r="H754" s="920"/>
      <c r="I754" s="920"/>
      <c r="J754" s="920"/>
      <c r="K754" s="920"/>
      <c r="L754" s="920"/>
      <c r="M754" s="920"/>
    </row>
    <row r="755" spans="1:13" s="921" customFormat="1" ht="12.75">
      <c r="A755" s="67" t="s">
        <v>155</v>
      </c>
      <c r="B755" s="77">
        <v>357105</v>
      </c>
      <c r="C755" s="77">
        <v>184220</v>
      </c>
      <c r="D755" s="77">
        <v>183256</v>
      </c>
      <c r="E755" s="245">
        <v>51.31711961467915</v>
      </c>
      <c r="F755" s="77">
        <v>183256</v>
      </c>
      <c r="G755" s="920"/>
      <c r="H755" s="920"/>
      <c r="I755" s="920"/>
      <c r="J755" s="920"/>
      <c r="K755" s="920"/>
      <c r="L755" s="920"/>
      <c r="M755" s="920"/>
    </row>
    <row r="756" spans="1:13" s="867" customFormat="1" ht="12.75">
      <c r="A756" s="64" t="s">
        <v>160</v>
      </c>
      <c r="B756" s="77">
        <v>53200</v>
      </c>
      <c r="C756" s="77">
        <v>0</v>
      </c>
      <c r="D756" s="77">
        <v>0</v>
      </c>
      <c r="E756" s="245">
        <v>0</v>
      </c>
      <c r="F756" s="77">
        <v>0</v>
      </c>
      <c r="G756" s="736"/>
      <c r="H756" s="736"/>
      <c r="I756" s="736"/>
      <c r="J756" s="736"/>
      <c r="K756" s="736"/>
      <c r="L756" s="736"/>
      <c r="M756" s="736"/>
    </row>
    <row r="757" spans="1:13" s="867" customFormat="1" ht="12.75">
      <c r="A757" s="64" t="s">
        <v>161</v>
      </c>
      <c r="B757" s="77">
        <v>53200</v>
      </c>
      <c r="C757" s="77">
        <v>0</v>
      </c>
      <c r="D757" s="77">
        <v>0</v>
      </c>
      <c r="E757" s="245">
        <v>0</v>
      </c>
      <c r="F757" s="77">
        <v>0</v>
      </c>
      <c r="G757" s="736"/>
      <c r="H757" s="736"/>
      <c r="I757" s="736"/>
      <c r="J757" s="736"/>
      <c r="K757" s="736"/>
      <c r="L757" s="736"/>
      <c r="M757" s="736"/>
    </row>
    <row r="758" spans="1:13" s="867" customFormat="1" ht="12.75">
      <c r="A758" s="90" t="s">
        <v>189</v>
      </c>
      <c r="B758" s="77"/>
      <c r="C758" s="77"/>
      <c r="D758" s="77"/>
      <c r="E758" s="245"/>
      <c r="F758" s="77"/>
      <c r="G758" s="736"/>
      <c r="H758" s="736"/>
      <c r="I758" s="736"/>
      <c r="J758" s="736"/>
      <c r="K758" s="736"/>
      <c r="L758" s="736"/>
      <c r="M758" s="736"/>
    </row>
    <row r="759" spans="1:13" s="867" customFormat="1" ht="12.75">
      <c r="A759" s="916" t="s">
        <v>149</v>
      </c>
      <c r="B759" s="77">
        <v>500</v>
      </c>
      <c r="C759" s="77">
        <v>0</v>
      </c>
      <c r="D759" s="77">
        <v>0</v>
      </c>
      <c r="E759" s="245">
        <v>0</v>
      </c>
      <c r="F759" s="77">
        <v>0</v>
      </c>
      <c r="G759" s="736"/>
      <c r="H759" s="736"/>
      <c r="I759" s="736"/>
      <c r="J759" s="736"/>
      <c r="K759" s="736"/>
      <c r="L759" s="736"/>
      <c r="M759" s="736"/>
    </row>
    <row r="760" spans="1:13" s="867" customFormat="1" ht="12.75">
      <c r="A760" s="210" t="s">
        <v>191</v>
      </c>
      <c r="B760" s="77">
        <v>500</v>
      </c>
      <c r="C760" s="77">
        <v>0</v>
      </c>
      <c r="D760" s="77">
        <v>0</v>
      </c>
      <c r="E760" s="245">
        <v>0</v>
      </c>
      <c r="F760" s="77">
        <v>0</v>
      </c>
      <c r="G760" s="736"/>
      <c r="H760" s="736"/>
      <c r="I760" s="736"/>
      <c r="J760" s="736"/>
      <c r="K760" s="736"/>
      <c r="L760" s="736"/>
      <c r="M760" s="736"/>
    </row>
    <row r="761" spans="1:13" s="867" customFormat="1" ht="12.75">
      <c r="A761" s="916" t="s">
        <v>775</v>
      </c>
      <c r="B761" s="77">
        <v>500</v>
      </c>
      <c r="C761" s="77">
        <v>0</v>
      </c>
      <c r="D761" s="77">
        <v>0</v>
      </c>
      <c r="E761" s="245">
        <v>0</v>
      </c>
      <c r="F761" s="77">
        <v>0</v>
      </c>
      <c r="G761" s="736"/>
      <c r="H761" s="736"/>
      <c r="I761" s="736"/>
      <c r="J761" s="736"/>
      <c r="K761" s="736"/>
      <c r="L761" s="736"/>
      <c r="M761" s="736"/>
    </row>
    <row r="762" spans="1:13" s="867" customFormat="1" ht="12.75">
      <c r="A762" s="917" t="s">
        <v>192</v>
      </c>
      <c r="B762" s="77">
        <v>500</v>
      </c>
      <c r="C762" s="77">
        <v>0</v>
      </c>
      <c r="D762" s="77">
        <v>0</v>
      </c>
      <c r="E762" s="245">
        <v>0</v>
      </c>
      <c r="F762" s="77">
        <v>0</v>
      </c>
      <c r="G762" s="736"/>
      <c r="H762" s="736"/>
      <c r="I762" s="736"/>
      <c r="J762" s="736"/>
      <c r="K762" s="736"/>
      <c r="L762" s="736"/>
      <c r="M762" s="736"/>
    </row>
    <row r="763" spans="1:13" s="867" customFormat="1" ht="12.75">
      <c r="A763" s="210" t="s">
        <v>123</v>
      </c>
      <c r="B763" s="77">
        <v>500</v>
      </c>
      <c r="C763" s="77">
        <v>0</v>
      </c>
      <c r="D763" s="77">
        <v>0</v>
      </c>
      <c r="E763" s="245">
        <v>0</v>
      </c>
      <c r="F763" s="77">
        <v>0</v>
      </c>
      <c r="G763" s="736"/>
      <c r="H763" s="736"/>
      <c r="I763" s="736"/>
      <c r="J763" s="736"/>
      <c r="K763" s="736"/>
      <c r="L763" s="736"/>
      <c r="M763" s="736"/>
    </row>
    <row r="764" spans="1:13" s="867" customFormat="1" ht="12.75">
      <c r="A764" s="918" t="s">
        <v>186</v>
      </c>
      <c r="B764" s="77">
        <v>500</v>
      </c>
      <c r="C764" s="77">
        <v>0</v>
      </c>
      <c r="D764" s="77">
        <v>0</v>
      </c>
      <c r="E764" s="245">
        <v>0</v>
      </c>
      <c r="F764" s="77">
        <v>0</v>
      </c>
      <c r="G764" s="736"/>
      <c r="H764" s="736"/>
      <c r="I764" s="736"/>
      <c r="J764" s="736"/>
      <c r="K764" s="736"/>
      <c r="L764" s="736"/>
      <c r="M764" s="736"/>
    </row>
    <row r="765" spans="1:13" s="867" customFormat="1" ht="12.75">
      <c r="A765" s="90" t="s">
        <v>225</v>
      </c>
      <c r="B765" s="77"/>
      <c r="C765" s="77"/>
      <c r="D765" s="77"/>
      <c r="E765" s="245"/>
      <c r="F765" s="77"/>
      <c r="G765" s="736"/>
      <c r="H765" s="736"/>
      <c r="I765" s="736"/>
      <c r="J765" s="736"/>
      <c r="K765" s="736"/>
      <c r="L765" s="736"/>
      <c r="M765" s="736"/>
    </row>
    <row r="766" spans="1:13" s="867" customFormat="1" ht="12.75">
      <c r="A766" s="90" t="s">
        <v>189</v>
      </c>
      <c r="B766" s="77"/>
      <c r="C766" s="77"/>
      <c r="D766" s="77"/>
      <c r="E766" s="245"/>
      <c r="F766" s="77"/>
      <c r="G766" s="736"/>
      <c r="H766" s="736"/>
      <c r="I766" s="736"/>
      <c r="J766" s="736"/>
      <c r="K766" s="736"/>
      <c r="L766" s="736"/>
      <c r="M766" s="736"/>
    </row>
    <row r="767" spans="1:13" s="867" customFormat="1" ht="12.75">
      <c r="A767" s="916" t="s">
        <v>149</v>
      </c>
      <c r="B767" s="77">
        <v>1310</v>
      </c>
      <c r="C767" s="77">
        <v>0</v>
      </c>
      <c r="D767" s="77">
        <v>0</v>
      </c>
      <c r="E767" s="245">
        <v>0</v>
      </c>
      <c r="F767" s="77">
        <v>0</v>
      </c>
      <c r="G767" s="736"/>
      <c r="H767" s="736"/>
      <c r="I767" s="736"/>
      <c r="J767" s="736"/>
      <c r="K767" s="736"/>
      <c r="L767" s="736"/>
      <c r="M767" s="736"/>
    </row>
    <row r="768" spans="1:13" s="867" customFormat="1" ht="12.75">
      <c r="A768" s="210" t="s">
        <v>191</v>
      </c>
      <c r="B768" s="77">
        <v>1310</v>
      </c>
      <c r="C768" s="77">
        <v>0</v>
      </c>
      <c r="D768" s="77">
        <v>0</v>
      </c>
      <c r="E768" s="245">
        <v>0</v>
      </c>
      <c r="F768" s="77">
        <v>0</v>
      </c>
      <c r="G768" s="736"/>
      <c r="H768" s="736"/>
      <c r="I768" s="736"/>
      <c r="J768" s="736"/>
      <c r="K768" s="736"/>
      <c r="L768" s="736"/>
      <c r="M768" s="736"/>
    </row>
    <row r="769" spans="1:13" s="867" customFormat="1" ht="12.75">
      <c r="A769" s="916" t="s">
        <v>769</v>
      </c>
      <c r="B769" s="77">
        <v>1310</v>
      </c>
      <c r="C769" s="77">
        <v>0</v>
      </c>
      <c r="D769" s="77">
        <v>0</v>
      </c>
      <c r="E769" s="245">
        <v>0</v>
      </c>
      <c r="F769" s="77">
        <v>0</v>
      </c>
      <c r="G769" s="736"/>
      <c r="H769" s="736"/>
      <c r="I769" s="736"/>
      <c r="J769" s="736"/>
      <c r="K769" s="736"/>
      <c r="L769" s="736"/>
      <c r="M769" s="736"/>
    </row>
    <row r="770" spans="1:13" s="867" customFormat="1" ht="12.75">
      <c r="A770" s="917" t="s">
        <v>192</v>
      </c>
      <c r="B770" s="77">
        <v>1310</v>
      </c>
      <c r="C770" s="77">
        <v>0</v>
      </c>
      <c r="D770" s="77">
        <v>0</v>
      </c>
      <c r="E770" s="245">
        <v>0</v>
      </c>
      <c r="F770" s="77">
        <v>0</v>
      </c>
      <c r="G770" s="736"/>
      <c r="H770" s="736"/>
      <c r="I770" s="736"/>
      <c r="J770" s="736"/>
      <c r="K770" s="736"/>
      <c r="L770" s="736"/>
      <c r="M770" s="736"/>
    </row>
    <row r="771" spans="1:13" s="867" customFormat="1" ht="12.75">
      <c r="A771" s="918" t="s">
        <v>123</v>
      </c>
      <c r="B771" s="77">
        <v>1310</v>
      </c>
      <c r="C771" s="77">
        <v>0</v>
      </c>
      <c r="D771" s="77">
        <v>0</v>
      </c>
      <c r="E771" s="245">
        <v>0</v>
      </c>
      <c r="F771" s="77">
        <v>0</v>
      </c>
      <c r="G771" s="736"/>
      <c r="H771" s="736"/>
      <c r="I771" s="736"/>
      <c r="J771" s="736"/>
      <c r="K771" s="736"/>
      <c r="L771" s="736"/>
      <c r="M771" s="736"/>
    </row>
    <row r="772" spans="1:13" s="867" customFormat="1" ht="12.75">
      <c r="A772" s="919" t="s">
        <v>186</v>
      </c>
      <c r="B772" s="77">
        <v>1310</v>
      </c>
      <c r="C772" s="77">
        <v>0</v>
      </c>
      <c r="D772" s="77">
        <v>0</v>
      </c>
      <c r="E772" s="245">
        <v>0</v>
      </c>
      <c r="F772" s="77">
        <v>0</v>
      </c>
      <c r="G772" s="736"/>
      <c r="H772" s="736"/>
      <c r="I772" s="736"/>
      <c r="J772" s="736"/>
      <c r="K772" s="736"/>
      <c r="L772" s="736"/>
      <c r="M772" s="736"/>
    </row>
    <row r="773" spans="1:6" ht="12.75">
      <c r="A773" s="925" t="s">
        <v>226</v>
      </c>
      <c r="B773" s="22"/>
      <c r="C773" s="22"/>
      <c r="D773" s="22"/>
      <c r="E773" s="245"/>
      <c r="F773" s="77"/>
    </row>
    <row r="774" spans="1:13" s="921" customFormat="1" ht="12.75">
      <c r="A774" s="68" t="s">
        <v>166</v>
      </c>
      <c r="B774" s="77"/>
      <c r="C774" s="77"/>
      <c r="D774" s="77"/>
      <c r="E774" s="245"/>
      <c r="F774" s="77"/>
      <c r="G774" s="920"/>
      <c r="H774" s="920"/>
      <c r="I774" s="920"/>
      <c r="J774" s="920"/>
      <c r="K774" s="920"/>
      <c r="L774" s="920"/>
      <c r="M774" s="920"/>
    </row>
    <row r="775" spans="1:13" s="926" customFormat="1" ht="12.75">
      <c r="A775" s="916" t="s">
        <v>149</v>
      </c>
      <c r="B775" s="77">
        <v>2667075</v>
      </c>
      <c r="C775" s="77">
        <v>635059</v>
      </c>
      <c r="D775" s="77">
        <v>187431</v>
      </c>
      <c r="E775" s="245">
        <v>7.027586400832372</v>
      </c>
      <c r="F775" s="77">
        <v>148352</v>
      </c>
      <c r="G775" s="920"/>
      <c r="H775" s="920"/>
      <c r="I775" s="920"/>
      <c r="J775" s="920"/>
      <c r="K775" s="920"/>
      <c r="L775" s="920"/>
      <c r="M775" s="920"/>
    </row>
    <row r="776" spans="1:13" s="926" customFormat="1" ht="12.75">
      <c r="A776" s="67" t="s">
        <v>150</v>
      </c>
      <c r="B776" s="77">
        <v>431519</v>
      </c>
      <c r="C776" s="77">
        <v>62992</v>
      </c>
      <c r="D776" s="77">
        <v>62992</v>
      </c>
      <c r="E776" s="245">
        <v>14.597734978065855</v>
      </c>
      <c r="F776" s="77">
        <v>45631</v>
      </c>
      <c r="G776" s="920"/>
      <c r="H776" s="920"/>
      <c r="I776" s="920"/>
      <c r="J776" s="920"/>
      <c r="K776" s="920"/>
      <c r="L776" s="920"/>
      <c r="M776" s="920"/>
    </row>
    <row r="777" spans="1:13" s="926" customFormat="1" ht="12.75">
      <c r="A777" s="927" t="s">
        <v>746</v>
      </c>
      <c r="B777" s="77">
        <v>201344</v>
      </c>
      <c r="C777" s="77">
        <v>48845</v>
      </c>
      <c r="D777" s="77">
        <v>0</v>
      </c>
      <c r="E777" s="245">
        <v>0</v>
      </c>
      <c r="F777" s="77">
        <v>0</v>
      </c>
      <c r="G777" s="920"/>
      <c r="H777" s="920"/>
      <c r="I777" s="920"/>
      <c r="J777" s="920"/>
      <c r="K777" s="920"/>
      <c r="L777" s="920"/>
      <c r="M777" s="920"/>
    </row>
    <row r="778" spans="1:13" s="926" customFormat="1" ht="12.75">
      <c r="A778" s="67" t="s">
        <v>152</v>
      </c>
      <c r="B778" s="77">
        <v>2034212</v>
      </c>
      <c r="C778" s="77">
        <v>523222</v>
      </c>
      <c r="D778" s="77">
        <v>124439</v>
      </c>
      <c r="E778" s="245">
        <v>6.1173073406311635</v>
      </c>
      <c r="F778" s="77">
        <v>102721</v>
      </c>
      <c r="G778" s="920"/>
      <c r="H778" s="920"/>
      <c r="I778" s="920"/>
      <c r="J778" s="920"/>
      <c r="K778" s="920"/>
      <c r="L778" s="920"/>
      <c r="M778" s="920"/>
    </row>
    <row r="779" spans="1:13" s="926" customFormat="1" ht="12.75">
      <c r="A779" s="67" t="s">
        <v>153</v>
      </c>
      <c r="B779" s="77">
        <v>2667075</v>
      </c>
      <c r="C779" s="77">
        <v>635059</v>
      </c>
      <c r="D779" s="77">
        <v>166367</v>
      </c>
      <c r="E779" s="245">
        <v>6.237807335751714</v>
      </c>
      <c r="F779" s="77">
        <v>107699</v>
      </c>
      <c r="G779" s="920"/>
      <c r="H779" s="920"/>
      <c r="I779" s="920"/>
      <c r="J779" s="920"/>
      <c r="K779" s="920"/>
      <c r="L779" s="920"/>
      <c r="M779" s="920"/>
    </row>
    <row r="780" spans="1:13" s="928" customFormat="1" ht="12.75">
      <c r="A780" s="917" t="s">
        <v>192</v>
      </c>
      <c r="B780" s="77">
        <v>626081</v>
      </c>
      <c r="C780" s="77">
        <v>179783</v>
      </c>
      <c r="D780" s="77">
        <v>8840</v>
      </c>
      <c r="E780" s="245">
        <v>1.411957877654808</v>
      </c>
      <c r="F780" s="77">
        <v>703</v>
      </c>
      <c r="G780" s="920"/>
      <c r="H780" s="920"/>
      <c r="I780" s="920"/>
      <c r="J780" s="920"/>
      <c r="K780" s="920"/>
      <c r="L780" s="920"/>
      <c r="M780" s="920"/>
    </row>
    <row r="781" spans="1:13" s="928" customFormat="1" ht="12.75">
      <c r="A781" s="67" t="s">
        <v>155</v>
      </c>
      <c r="B781" s="77">
        <v>626081</v>
      </c>
      <c r="C781" s="77">
        <v>179783</v>
      </c>
      <c r="D781" s="77">
        <v>8840</v>
      </c>
      <c r="E781" s="245">
        <v>1.411957877654808</v>
      </c>
      <c r="F781" s="77">
        <v>703</v>
      </c>
      <c r="G781" s="920"/>
      <c r="H781" s="920"/>
      <c r="I781" s="920"/>
      <c r="J781" s="920"/>
      <c r="K781" s="920"/>
      <c r="L781" s="920"/>
      <c r="M781" s="920"/>
    </row>
    <row r="782" spans="1:13" s="867" customFormat="1" ht="12.75">
      <c r="A782" s="64" t="s">
        <v>160</v>
      </c>
      <c r="B782" s="77">
        <v>2040994</v>
      </c>
      <c r="C782" s="77">
        <v>455276</v>
      </c>
      <c r="D782" s="77">
        <v>157527</v>
      </c>
      <c r="E782" s="245">
        <v>7.71815105776891</v>
      </c>
      <c r="F782" s="77">
        <v>106996</v>
      </c>
      <c r="G782" s="736"/>
      <c r="H782" s="736"/>
      <c r="I782" s="736"/>
      <c r="J782" s="736"/>
      <c r="K782" s="736"/>
      <c r="L782" s="736"/>
      <c r="M782" s="736"/>
    </row>
    <row r="783" spans="1:13" s="867" customFormat="1" ht="12.75">
      <c r="A783" s="64" t="s">
        <v>161</v>
      </c>
      <c r="B783" s="77">
        <v>2040994</v>
      </c>
      <c r="C783" s="77">
        <v>455276</v>
      </c>
      <c r="D783" s="77">
        <v>157527</v>
      </c>
      <c r="E783" s="245">
        <v>7.71815105776891</v>
      </c>
      <c r="F783" s="77">
        <v>106996</v>
      </c>
      <c r="G783" s="736"/>
      <c r="H783" s="736"/>
      <c r="I783" s="736"/>
      <c r="J783" s="736"/>
      <c r="K783" s="736"/>
      <c r="L783" s="736"/>
      <c r="M783" s="736"/>
    </row>
    <row r="784" spans="1:13" s="867" customFormat="1" ht="12.75">
      <c r="A784" s="90" t="s">
        <v>168</v>
      </c>
      <c r="B784" s="77"/>
      <c r="C784" s="77"/>
      <c r="D784" s="77"/>
      <c r="E784" s="245"/>
      <c r="F784" s="77"/>
      <c r="G784" s="736"/>
      <c r="H784" s="736"/>
      <c r="I784" s="736"/>
      <c r="J784" s="736"/>
      <c r="K784" s="736"/>
      <c r="L784" s="736"/>
      <c r="M784" s="736"/>
    </row>
    <row r="785" spans="1:13" s="867" customFormat="1" ht="12.75">
      <c r="A785" s="916" t="s">
        <v>149</v>
      </c>
      <c r="B785" s="77">
        <v>245803</v>
      </c>
      <c r="C785" s="77">
        <v>0</v>
      </c>
      <c r="D785" s="77">
        <v>0</v>
      </c>
      <c r="E785" s="245">
        <v>0</v>
      </c>
      <c r="F785" s="77">
        <v>0</v>
      </c>
      <c r="G785" s="736"/>
      <c r="H785" s="736"/>
      <c r="I785" s="736"/>
      <c r="J785" s="736"/>
      <c r="K785" s="736"/>
      <c r="L785" s="736"/>
      <c r="M785" s="736"/>
    </row>
    <row r="786" spans="1:13" s="867" customFormat="1" ht="12.75">
      <c r="A786" s="210" t="s">
        <v>191</v>
      </c>
      <c r="B786" s="77">
        <v>73993</v>
      </c>
      <c r="C786" s="77">
        <v>0</v>
      </c>
      <c r="D786" s="77">
        <v>0</v>
      </c>
      <c r="E786" s="245">
        <v>0</v>
      </c>
      <c r="F786" s="77">
        <v>0</v>
      </c>
      <c r="G786" s="736"/>
      <c r="H786" s="736"/>
      <c r="I786" s="736"/>
      <c r="J786" s="736"/>
      <c r="K786" s="736"/>
      <c r="L786" s="736"/>
      <c r="M786" s="736"/>
    </row>
    <row r="787" spans="1:13" s="867" customFormat="1" ht="12.75">
      <c r="A787" s="210" t="s">
        <v>812</v>
      </c>
      <c r="B787" s="77">
        <v>171810</v>
      </c>
      <c r="C787" s="77">
        <v>0</v>
      </c>
      <c r="D787" s="77">
        <v>0</v>
      </c>
      <c r="E787" s="245">
        <v>0</v>
      </c>
      <c r="F787" s="77">
        <v>0</v>
      </c>
      <c r="G787" s="736"/>
      <c r="H787" s="736"/>
      <c r="I787" s="736"/>
      <c r="J787" s="736"/>
      <c r="K787" s="736"/>
      <c r="L787" s="736"/>
      <c r="M787" s="736"/>
    </row>
    <row r="788" spans="1:13" s="867" customFormat="1" ht="12.75">
      <c r="A788" s="67" t="s">
        <v>153</v>
      </c>
      <c r="B788" s="77">
        <v>245803</v>
      </c>
      <c r="C788" s="77">
        <v>0</v>
      </c>
      <c r="D788" s="77">
        <v>0</v>
      </c>
      <c r="E788" s="245">
        <v>0</v>
      </c>
      <c r="F788" s="77">
        <v>0</v>
      </c>
      <c r="G788" s="736"/>
      <c r="H788" s="736"/>
      <c r="I788" s="736"/>
      <c r="J788" s="736"/>
      <c r="K788" s="736"/>
      <c r="L788" s="736"/>
      <c r="M788" s="736"/>
    </row>
    <row r="789" spans="1:13" s="867" customFormat="1" ht="12.75">
      <c r="A789" s="927" t="s">
        <v>170</v>
      </c>
      <c r="B789" s="77">
        <v>6414</v>
      </c>
      <c r="C789" s="77">
        <v>0</v>
      </c>
      <c r="D789" s="77">
        <v>0</v>
      </c>
      <c r="E789" s="245">
        <v>0</v>
      </c>
      <c r="F789" s="77">
        <v>0</v>
      </c>
      <c r="G789" s="736"/>
      <c r="H789" s="736"/>
      <c r="I789" s="736"/>
      <c r="J789" s="736"/>
      <c r="K789" s="736"/>
      <c r="L789" s="736"/>
      <c r="M789" s="736"/>
    </row>
    <row r="790" spans="1:13" s="867" customFormat="1" ht="12.75">
      <c r="A790" s="929" t="s">
        <v>20</v>
      </c>
      <c r="B790" s="77">
        <v>6414</v>
      </c>
      <c r="C790" s="77">
        <v>0</v>
      </c>
      <c r="D790" s="77">
        <v>0</v>
      </c>
      <c r="E790" s="245">
        <v>0</v>
      </c>
      <c r="F790" s="77">
        <v>0</v>
      </c>
      <c r="G790" s="736"/>
      <c r="H790" s="736"/>
      <c r="I790" s="736"/>
      <c r="J790" s="736"/>
      <c r="K790" s="736"/>
      <c r="L790" s="736"/>
      <c r="M790" s="736"/>
    </row>
    <row r="791" spans="1:13" s="867" customFormat="1" ht="12.75">
      <c r="A791" s="67" t="s">
        <v>160</v>
      </c>
      <c r="B791" s="77">
        <v>239389</v>
      </c>
      <c r="C791" s="77">
        <v>0</v>
      </c>
      <c r="D791" s="77">
        <v>0</v>
      </c>
      <c r="E791" s="245">
        <v>0</v>
      </c>
      <c r="F791" s="77">
        <v>0</v>
      </c>
      <c r="G791" s="736"/>
      <c r="H791" s="736"/>
      <c r="I791" s="736"/>
      <c r="J791" s="736"/>
      <c r="K791" s="736"/>
      <c r="L791" s="736"/>
      <c r="M791" s="736"/>
    </row>
    <row r="792" spans="1:13" s="867" customFormat="1" ht="12.75">
      <c r="A792" s="927" t="s">
        <v>1660</v>
      </c>
      <c r="B792" s="77">
        <v>239389</v>
      </c>
      <c r="C792" s="77">
        <v>0</v>
      </c>
      <c r="D792" s="77">
        <v>0</v>
      </c>
      <c r="E792" s="245">
        <v>0</v>
      </c>
      <c r="F792" s="77">
        <v>0</v>
      </c>
      <c r="G792" s="736"/>
      <c r="H792" s="736"/>
      <c r="I792" s="736"/>
      <c r="J792" s="736"/>
      <c r="K792" s="736"/>
      <c r="L792" s="736"/>
      <c r="M792" s="736"/>
    </row>
    <row r="793" spans="1:13" s="867" customFormat="1" ht="12.75">
      <c r="A793" s="90" t="s">
        <v>178</v>
      </c>
      <c r="B793" s="77"/>
      <c r="C793" s="77"/>
      <c r="D793" s="77"/>
      <c r="E793" s="245"/>
      <c r="F793" s="77"/>
      <c r="G793" s="736"/>
      <c r="H793" s="736"/>
      <c r="I793" s="736"/>
      <c r="J793" s="736"/>
      <c r="K793" s="736"/>
      <c r="L793" s="736"/>
      <c r="M793" s="736"/>
    </row>
    <row r="794" spans="1:13" s="867" customFormat="1" ht="12.75">
      <c r="A794" s="916" t="s">
        <v>149</v>
      </c>
      <c r="B794" s="77">
        <v>3417022</v>
      </c>
      <c r="C794" s="77">
        <v>203733</v>
      </c>
      <c r="D794" s="77">
        <v>203733</v>
      </c>
      <c r="E794" s="245">
        <v>5.962296994283326</v>
      </c>
      <c r="F794" s="77">
        <v>-109823</v>
      </c>
      <c r="G794" s="736"/>
      <c r="H794" s="736"/>
      <c r="I794" s="736"/>
      <c r="J794" s="736"/>
      <c r="K794" s="736"/>
      <c r="L794" s="736"/>
      <c r="M794" s="736"/>
    </row>
    <row r="795" spans="1:13" s="867" customFormat="1" ht="12.75">
      <c r="A795" s="927" t="s">
        <v>191</v>
      </c>
      <c r="B795" s="77">
        <v>3417022</v>
      </c>
      <c r="C795" s="77">
        <v>203733</v>
      </c>
      <c r="D795" s="77">
        <v>203733</v>
      </c>
      <c r="E795" s="245">
        <v>5.962296994283326</v>
      </c>
      <c r="F795" s="77">
        <v>-109823</v>
      </c>
      <c r="G795" s="736"/>
      <c r="H795" s="736"/>
      <c r="I795" s="736"/>
      <c r="J795" s="736"/>
      <c r="K795" s="736"/>
      <c r="L795" s="736"/>
      <c r="M795" s="736"/>
    </row>
    <row r="796" spans="1:13" s="867" customFormat="1" ht="12.75">
      <c r="A796" s="64" t="s">
        <v>153</v>
      </c>
      <c r="B796" s="77">
        <v>3417022</v>
      </c>
      <c r="C796" s="77">
        <v>203733</v>
      </c>
      <c r="D796" s="77">
        <v>2266</v>
      </c>
      <c r="E796" s="245">
        <v>0.066315054453849</v>
      </c>
      <c r="F796" s="77">
        <v>379</v>
      </c>
      <c r="G796" s="736"/>
      <c r="H796" s="736"/>
      <c r="I796" s="736"/>
      <c r="J796" s="736"/>
      <c r="K796" s="736"/>
      <c r="L796" s="736"/>
      <c r="M796" s="736"/>
    </row>
    <row r="797" spans="1:13" s="867" customFormat="1" ht="12.75">
      <c r="A797" s="927" t="s">
        <v>170</v>
      </c>
      <c r="B797" s="77">
        <v>29782</v>
      </c>
      <c r="C797" s="77">
        <v>0</v>
      </c>
      <c r="D797" s="77">
        <v>0</v>
      </c>
      <c r="E797" s="245">
        <v>0</v>
      </c>
      <c r="F797" s="77">
        <v>0</v>
      </c>
      <c r="G797" s="736"/>
      <c r="H797" s="736"/>
      <c r="I797" s="736"/>
      <c r="J797" s="736"/>
      <c r="K797" s="736"/>
      <c r="L797" s="736"/>
      <c r="M797" s="736"/>
    </row>
    <row r="798" spans="1:13" s="867" customFormat="1" ht="12.75">
      <c r="A798" s="929" t="s">
        <v>20</v>
      </c>
      <c r="B798" s="77">
        <v>29782</v>
      </c>
      <c r="C798" s="77">
        <v>0</v>
      </c>
      <c r="D798" s="77">
        <v>0</v>
      </c>
      <c r="E798" s="245">
        <v>0</v>
      </c>
      <c r="F798" s="77">
        <v>0</v>
      </c>
      <c r="G798" s="736"/>
      <c r="H798" s="736"/>
      <c r="I798" s="736"/>
      <c r="J798" s="736"/>
      <c r="K798" s="736"/>
      <c r="L798" s="736"/>
      <c r="M798" s="736"/>
    </row>
    <row r="799" spans="1:13" s="867" customFormat="1" ht="12.75">
      <c r="A799" s="927" t="s">
        <v>759</v>
      </c>
      <c r="B799" s="77">
        <v>3387240</v>
      </c>
      <c r="C799" s="77">
        <v>203733</v>
      </c>
      <c r="D799" s="77">
        <v>2266</v>
      </c>
      <c r="E799" s="245">
        <v>0.06689812354601386</v>
      </c>
      <c r="F799" s="77">
        <v>379</v>
      </c>
      <c r="G799" s="736"/>
      <c r="H799" s="736"/>
      <c r="I799" s="736"/>
      <c r="J799" s="736"/>
      <c r="K799" s="736"/>
      <c r="L799" s="736"/>
      <c r="M799" s="736"/>
    </row>
    <row r="800" spans="1:13" s="867" customFormat="1" ht="12.75">
      <c r="A800" s="929" t="s">
        <v>1664</v>
      </c>
      <c r="B800" s="77">
        <v>3387240</v>
      </c>
      <c r="C800" s="77">
        <v>203733</v>
      </c>
      <c r="D800" s="77">
        <v>2266</v>
      </c>
      <c r="E800" s="245">
        <v>0.06689812354601386</v>
      </c>
      <c r="F800" s="77">
        <v>379</v>
      </c>
      <c r="G800" s="736"/>
      <c r="H800" s="736"/>
      <c r="I800" s="736"/>
      <c r="J800" s="736"/>
      <c r="K800" s="736"/>
      <c r="L800" s="736"/>
      <c r="M800" s="736"/>
    </row>
    <row r="801" spans="1:13" s="867" customFormat="1" ht="12.75">
      <c r="A801" s="90" t="s">
        <v>180</v>
      </c>
      <c r="B801" s="77"/>
      <c r="C801" s="77"/>
      <c r="D801" s="77"/>
      <c r="E801" s="245"/>
      <c r="F801" s="77"/>
      <c r="G801" s="736"/>
      <c r="H801" s="736"/>
      <c r="I801" s="736"/>
      <c r="J801" s="736"/>
      <c r="K801" s="736"/>
      <c r="L801" s="736"/>
      <c r="M801" s="736"/>
    </row>
    <row r="802" spans="1:13" s="867" customFormat="1" ht="12.75">
      <c r="A802" s="916" t="s">
        <v>149</v>
      </c>
      <c r="B802" s="77">
        <v>173564</v>
      </c>
      <c r="C802" s="77">
        <v>72350</v>
      </c>
      <c r="D802" s="77">
        <v>72350</v>
      </c>
      <c r="E802" s="245">
        <v>41.68491161761656</v>
      </c>
      <c r="F802" s="77">
        <v>14430</v>
      </c>
      <c r="G802" s="736"/>
      <c r="H802" s="736"/>
      <c r="I802" s="736"/>
      <c r="J802" s="736"/>
      <c r="K802" s="736"/>
      <c r="L802" s="736"/>
      <c r="M802" s="736"/>
    </row>
    <row r="803" spans="1:13" s="867" customFormat="1" ht="12.75">
      <c r="A803" s="927" t="s">
        <v>169</v>
      </c>
      <c r="B803" s="77">
        <v>173564</v>
      </c>
      <c r="C803" s="77">
        <v>72350</v>
      </c>
      <c r="D803" s="77">
        <v>72350</v>
      </c>
      <c r="E803" s="245">
        <v>41.68491161761656</v>
      </c>
      <c r="F803" s="77">
        <v>14430</v>
      </c>
      <c r="G803" s="736"/>
      <c r="H803" s="736"/>
      <c r="I803" s="736"/>
      <c r="J803" s="736"/>
      <c r="K803" s="736"/>
      <c r="L803" s="736"/>
      <c r="M803" s="736"/>
    </row>
    <row r="804" spans="1:13" s="867" customFormat="1" ht="12.75">
      <c r="A804" s="917" t="s">
        <v>775</v>
      </c>
      <c r="B804" s="77">
        <v>173564</v>
      </c>
      <c r="C804" s="77">
        <v>72350</v>
      </c>
      <c r="D804" s="77">
        <v>42461</v>
      </c>
      <c r="E804" s="245">
        <v>24.464174598419028</v>
      </c>
      <c r="F804" s="77">
        <v>12371</v>
      </c>
      <c r="G804" s="736"/>
      <c r="H804" s="736"/>
      <c r="I804" s="736"/>
      <c r="J804" s="736"/>
      <c r="K804" s="736"/>
      <c r="L804" s="736"/>
      <c r="M804" s="736"/>
    </row>
    <row r="805" spans="1:13" s="867" customFormat="1" ht="12.75">
      <c r="A805" s="927" t="s">
        <v>170</v>
      </c>
      <c r="B805" s="77">
        <v>173564</v>
      </c>
      <c r="C805" s="77">
        <v>72350</v>
      </c>
      <c r="D805" s="77">
        <v>42169</v>
      </c>
      <c r="E805" s="245">
        <v>24.29593694544952</v>
      </c>
      <c r="F805" s="77">
        <v>12371</v>
      </c>
      <c r="G805" s="736"/>
      <c r="H805" s="736"/>
      <c r="I805" s="736"/>
      <c r="J805" s="736"/>
      <c r="K805" s="736"/>
      <c r="L805" s="736"/>
      <c r="M805" s="736"/>
    </row>
    <row r="806" spans="1:13" s="867" customFormat="1" ht="12.75">
      <c r="A806" s="929" t="s">
        <v>20</v>
      </c>
      <c r="B806" s="77">
        <v>88564</v>
      </c>
      <c r="C806" s="77">
        <v>43600</v>
      </c>
      <c r="D806" s="77">
        <v>24719</v>
      </c>
      <c r="E806" s="245">
        <v>27.910889300392938</v>
      </c>
      <c r="F806" s="77">
        <v>3071</v>
      </c>
      <c r="G806" s="736"/>
      <c r="H806" s="736"/>
      <c r="I806" s="736"/>
      <c r="J806" s="736"/>
      <c r="K806" s="736"/>
      <c r="L806" s="736"/>
      <c r="M806" s="736"/>
    </row>
    <row r="807" spans="1:13" s="867" customFormat="1" ht="12.75">
      <c r="A807" s="929" t="s">
        <v>123</v>
      </c>
      <c r="B807" s="77">
        <v>85000</v>
      </c>
      <c r="C807" s="77">
        <v>28750</v>
      </c>
      <c r="D807" s="77">
        <v>17450</v>
      </c>
      <c r="E807" s="245">
        <v>0</v>
      </c>
      <c r="F807" s="77">
        <v>9300</v>
      </c>
      <c r="G807" s="736"/>
      <c r="H807" s="736"/>
      <c r="I807" s="736"/>
      <c r="J807" s="736"/>
      <c r="K807" s="736"/>
      <c r="L807" s="736"/>
      <c r="M807" s="736"/>
    </row>
    <row r="808" spans="1:13" s="867" customFormat="1" ht="12.75">
      <c r="A808" s="936" t="s">
        <v>856</v>
      </c>
      <c r="B808" s="77">
        <v>85000</v>
      </c>
      <c r="C808" s="77">
        <v>28750</v>
      </c>
      <c r="D808" s="77">
        <v>17450</v>
      </c>
      <c r="E808" s="245">
        <v>0</v>
      </c>
      <c r="F808" s="77">
        <v>9300</v>
      </c>
      <c r="G808" s="736"/>
      <c r="H808" s="736"/>
      <c r="I808" s="736"/>
      <c r="J808" s="736"/>
      <c r="K808" s="736"/>
      <c r="L808" s="736"/>
      <c r="M808" s="736"/>
    </row>
    <row r="809" spans="1:13" s="867" customFormat="1" ht="12.75">
      <c r="A809" s="210" t="s">
        <v>759</v>
      </c>
      <c r="B809" s="189">
        <v>0</v>
      </c>
      <c r="C809" s="189">
        <v>0</v>
      </c>
      <c r="D809" s="189">
        <v>292</v>
      </c>
      <c r="E809" s="245">
        <v>0</v>
      </c>
      <c r="F809" s="77">
        <v>0</v>
      </c>
      <c r="G809" s="736"/>
      <c r="H809" s="736"/>
      <c r="I809" s="736"/>
      <c r="J809" s="736"/>
      <c r="K809" s="736"/>
      <c r="L809" s="736"/>
      <c r="M809" s="736"/>
    </row>
    <row r="810" spans="1:13" s="867" customFormat="1" ht="12.75">
      <c r="A810" s="918" t="s">
        <v>1660</v>
      </c>
      <c r="B810" s="189">
        <v>0</v>
      </c>
      <c r="C810" s="189">
        <v>0</v>
      </c>
      <c r="D810" s="189">
        <v>292</v>
      </c>
      <c r="E810" s="245">
        <v>0</v>
      </c>
      <c r="F810" s="77">
        <v>0</v>
      </c>
      <c r="G810" s="736"/>
      <c r="H810" s="736"/>
      <c r="I810" s="736"/>
      <c r="J810" s="736"/>
      <c r="K810" s="736"/>
      <c r="L810" s="736"/>
      <c r="M810" s="736"/>
    </row>
    <row r="811" spans="1:13" s="867" customFormat="1" ht="12.75">
      <c r="A811" s="90" t="s">
        <v>185</v>
      </c>
      <c r="B811" s="77"/>
      <c r="C811" s="77"/>
      <c r="D811" s="77"/>
      <c r="E811" s="245"/>
      <c r="F811" s="77"/>
      <c r="G811" s="736"/>
      <c r="H811" s="736"/>
      <c r="I811" s="736"/>
      <c r="J811" s="736"/>
      <c r="K811" s="736"/>
      <c r="L811" s="736"/>
      <c r="M811" s="736"/>
    </row>
    <row r="812" spans="1:13" s="867" customFormat="1" ht="12.75">
      <c r="A812" s="916" t="s">
        <v>149</v>
      </c>
      <c r="B812" s="77">
        <v>21464</v>
      </c>
      <c r="C812" s="77">
        <v>4496</v>
      </c>
      <c r="D812" s="77">
        <v>4496</v>
      </c>
      <c r="E812" s="245">
        <v>20.94670145359672</v>
      </c>
      <c r="F812" s="77">
        <v>874</v>
      </c>
      <c r="G812" s="736"/>
      <c r="H812" s="736"/>
      <c r="I812" s="736"/>
      <c r="J812" s="736"/>
      <c r="K812" s="736"/>
      <c r="L812" s="736"/>
      <c r="M812" s="736"/>
    </row>
    <row r="813" spans="1:13" s="867" customFormat="1" ht="12.75">
      <c r="A813" s="927" t="s">
        <v>169</v>
      </c>
      <c r="B813" s="77">
        <v>21464</v>
      </c>
      <c r="C813" s="77">
        <v>4496</v>
      </c>
      <c r="D813" s="77">
        <v>4496</v>
      </c>
      <c r="E813" s="245">
        <v>20.94670145359672</v>
      </c>
      <c r="F813" s="77">
        <v>874</v>
      </c>
      <c r="G813" s="736"/>
      <c r="H813" s="736"/>
      <c r="I813" s="736"/>
      <c r="J813" s="736"/>
      <c r="K813" s="736"/>
      <c r="L813" s="736"/>
      <c r="M813" s="736"/>
    </row>
    <row r="814" spans="1:13" s="867" customFormat="1" ht="12.75">
      <c r="A814" s="64" t="s">
        <v>153</v>
      </c>
      <c r="B814" s="77">
        <v>21464</v>
      </c>
      <c r="C814" s="77">
        <v>4496</v>
      </c>
      <c r="D814" s="77">
        <v>0</v>
      </c>
      <c r="E814" s="245">
        <v>0</v>
      </c>
      <c r="F814" s="77">
        <v>0</v>
      </c>
      <c r="G814" s="736"/>
      <c r="H814" s="736"/>
      <c r="I814" s="736"/>
      <c r="J814" s="736"/>
      <c r="K814" s="736"/>
      <c r="L814" s="736"/>
      <c r="M814" s="736"/>
    </row>
    <row r="815" spans="1:13" s="867" customFormat="1" ht="12.75">
      <c r="A815" s="927" t="s">
        <v>170</v>
      </c>
      <c r="B815" s="77">
        <v>21464</v>
      </c>
      <c r="C815" s="77">
        <v>4496</v>
      </c>
      <c r="D815" s="77">
        <v>0</v>
      </c>
      <c r="E815" s="245">
        <v>0</v>
      </c>
      <c r="F815" s="77">
        <v>0</v>
      </c>
      <c r="G815" s="736"/>
      <c r="H815" s="736"/>
      <c r="I815" s="736"/>
      <c r="J815" s="736"/>
      <c r="K815" s="736"/>
      <c r="L815" s="736"/>
      <c r="M815" s="736"/>
    </row>
    <row r="816" spans="1:13" s="867" customFormat="1" ht="12.75">
      <c r="A816" s="929" t="s">
        <v>20</v>
      </c>
      <c r="B816" s="77">
        <v>21464</v>
      </c>
      <c r="C816" s="77">
        <v>4496</v>
      </c>
      <c r="D816" s="77">
        <v>0</v>
      </c>
      <c r="E816" s="245">
        <v>0</v>
      </c>
      <c r="F816" s="77">
        <v>0</v>
      </c>
      <c r="G816" s="736"/>
      <c r="H816" s="736"/>
      <c r="I816" s="736"/>
      <c r="J816" s="736"/>
      <c r="K816" s="736"/>
      <c r="L816" s="736"/>
      <c r="M816" s="736"/>
    </row>
    <row r="817" spans="1:13" s="867" customFormat="1" ht="12.75">
      <c r="A817" s="90" t="s">
        <v>187</v>
      </c>
      <c r="B817" s="77"/>
      <c r="C817" s="77"/>
      <c r="D817" s="77"/>
      <c r="E817" s="245"/>
      <c r="F817" s="77"/>
      <c r="G817" s="736"/>
      <c r="H817" s="736"/>
      <c r="I817" s="736"/>
      <c r="J817" s="736"/>
      <c r="K817" s="736"/>
      <c r="L817" s="736"/>
      <c r="M817" s="736"/>
    </row>
    <row r="818" spans="1:13" s="867" customFormat="1" ht="12.75">
      <c r="A818" s="916" t="s">
        <v>149</v>
      </c>
      <c r="B818" s="77">
        <v>71146</v>
      </c>
      <c r="C818" s="77">
        <v>29636</v>
      </c>
      <c r="D818" s="77">
        <v>14818</v>
      </c>
      <c r="E818" s="245">
        <v>20.827593961712534</v>
      </c>
      <c r="F818" s="77">
        <v>2965</v>
      </c>
      <c r="G818" s="736"/>
      <c r="H818" s="736"/>
      <c r="I818" s="736"/>
      <c r="J818" s="736"/>
      <c r="K818" s="736"/>
      <c r="L818" s="736"/>
      <c r="M818" s="736"/>
    </row>
    <row r="819" spans="1:13" s="867" customFormat="1" ht="12.75">
      <c r="A819" s="210" t="s">
        <v>169</v>
      </c>
      <c r="B819" s="77">
        <v>35573</v>
      </c>
      <c r="C819" s="77">
        <v>14818</v>
      </c>
      <c r="D819" s="77">
        <v>14818</v>
      </c>
      <c r="E819" s="245">
        <v>41.65518792342507</v>
      </c>
      <c r="F819" s="77">
        <v>2965</v>
      </c>
      <c r="G819" s="736"/>
      <c r="H819" s="736"/>
      <c r="I819" s="736"/>
      <c r="J819" s="736"/>
      <c r="K819" s="736"/>
      <c r="L819" s="736"/>
      <c r="M819" s="736"/>
    </row>
    <row r="820" spans="1:13" s="867" customFormat="1" ht="12.75">
      <c r="A820" s="210" t="s">
        <v>812</v>
      </c>
      <c r="B820" s="77">
        <v>35573</v>
      </c>
      <c r="C820" s="77">
        <v>14818</v>
      </c>
      <c r="D820" s="77">
        <v>0</v>
      </c>
      <c r="E820" s="245">
        <v>0</v>
      </c>
      <c r="F820" s="77">
        <v>0</v>
      </c>
      <c r="G820" s="736"/>
      <c r="H820" s="736"/>
      <c r="I820" s="736"/>
      <c r="J820" s="736"/>
      <c r="K820" s="736"/>
      <c r="L820" s="736"/>
      <c r="M820" s="736"/>
    </row>
    <row r="821" spans="1:13" s="867" customFormat="1" ht="12.75">
      <c r="A821" s="916" t="s">
        <v>775</v>
      </c>
      <c r="B821" s="77">
        <v>71146</v>
      </c>
      <c r="C821" s="77">
        <v>29636</v>
      </c>
      <c r="D821" s="77">
        <v>7776</v>
      </c>
      <c r="E821" s="245">
        <v>10.929637646529672</v>
      </c>
      <c r="F821" s="77">
        <v>2540</v>
      </c>
      <c r="G821" s="736"/>
      <c r="H821" s="736"/>
      <c r="I821" s="736"/>
      <c r="J821" s="736"/>
      <c r="K821" s="736"/>
      <c r="L821" s="736"/>
      <c r="M821" s="736"/>
    </row>
    <row r="822" spans="1:13" s="867" customFormat="1" ht="12.75">
      <c r="A822" s="210" t="s">
        <v>170</v>
      </c>
      <c r="B822" s="77">
        <v>67146</v>
      </c>
      <c r="C822" s="77">
        <v>27974</v>
      </c>
      <c r="D822" s="77">
        <v>7776</v>
      </c>
      <c r="E822" s="245">
        <v>11.58073451880976</v>
      </c>
      <c r="F822" s="77">
        <v>2540</v>
      </c>
      <c r="G822" s="736"/>
      <c r="H822" s="736"/>
      <c r="I822" s="736"/>
      <c r="J822" s="736"/>
      <c r="K822" s="736"/>
      <c r="L822" s="736"/>
      <c r="M822" s="736"/>
    </row>
    <row r="823" spans="1:13" s="867" customFormat="1" ht="12.75">
      <c r="A823" s="918" t="s">
        <v>20</v>
      </c>
      <c r="B823" s="77">
        <v>67146</v>
      </c>
      <c r="C823" s="77">
        <v>27974</v>
      </c>
      <c r="D823" s="77">
        <v>7776</v>
      </c>
      <c r="E823" s="245">
        <v>11.58073451880976</v>
      </c>
      <c r="F823" s="77">
        <v>2540</v>
      </c>
      <c r="G823" s="736"/>
      <c r="H823" s="736"/>
      <c r="I823" s="736"/>
      <c r="J823" s="736"/>
      <c r="K823" s="736"/>
      <c r="L823" s="736"/>
      <c r="M823" s="736"/>
    </row>
    <row r="824" spans="1:13" s="867" customFormat="1" ht="12.75">
      <c r="A824" s="927" t="s">
        <v>759</v>
      </c>
      <c r="B824" s="77">
        <v>4000</v>
      </c>
      <c r="C824" s="77">
        <v>1662</v>
      </c>
      <c r="D824" s="77">
        <v>0</v>
      </c>
      <c r="E824" s="245">
        <v>0</v>
      </c>
      <c r="F824" s="77">
        <v>0</v>
      </c>
      <c r="G824" s="736"/>
      <c r="H824" s="736"/>
      <c r="I824" s="736"/>
      <c r="J824" s="736"/>
      <c r="K824" s="736"/>
      <c r="L824" s="736"/>
      <c r="M824" s="736"/>
    </row>
    <row r="825" spans="1:13" s="867" customFormat="1" ht="12.75">
      <c r="A825" s="929" t="s">
        <v>1660</v>
      </c>
      <c r="B825" s="77">
        <v>4000</v>
      </c>
      <c r="C825" s="77">
        <v>1662</v>
      </c>
      <c r="D825" s="77">
        <v>0</v>
      </c>
      <c r="E825" s="245">
        <v>0</v>
      </c>
      <c r="F825" s="77">
        <v>0</v>
      </c>
      <c r="G825" s="736"/>
      <c r="H825" s="736"/>
      <c r="I825" s="736"/>
      <c r="J825" s="736"/>
      <c r="K825" s="736"/>
      <c r="L825" s="736"/>
      <c r="M825" s="736"/>
    </row>
    <row r="826" spans="1:18" s="37" customFormat="1" ht="25.5" customHeight="1">
      <c r="A826" s="887" t="s">
        <v>197</v>
      </c>
      <c r="B826" s="77"/>
      <c r="C826" s="77"/>
      <c r="D826" s="77"/>
      <c r="E826" s="245"/>
      <c r="F826" s="77"/>
      <c r="G826" s="250"/>
      <c r="H826" s="250"/>
      <c r="I826" s="250"/>
      <c r="J826" s="250"/>
      <c r="K826" s="250"/>
      <c r="L826" s="250"/>
      <c r="M826" s="250"/>
      <c r="N826" s="250"/>
      <c r="O826" s="250"/>
      <c r="P826" s="250"/>
      <c r="Q826" s="250"/>
      <c r="R826" s="250"/>
    </row>
    <row r="827" spans="1:18" s="37" customFormat="1" ht="12" customHeight="1">
      <c r="A827" s="67" t="s">
        <v>215</v>
      </c>
      <c r="B827" s="77">
        <v>30000</v>
      </c>
      <c r="C827" s="77">
        <v>30000</v>
      </c>
      <c r="D827" s="77">
        <v>30000</v>
      </c>
      <c r="E827" s="245">
        <v>100</v>
      </c>
      <c r="F827" s="77">
        <v>0</v>
      </c>
      <c r="G827" s="250"/>
      <c r="H827" s="250"/>
      <c r="I827" s="250"/>
      <c r="J827" s="250"/>
      <c r="K827" s="250"/>
      <c r="L827" s="250"/>
      <c r="M827" s="250"/>
      <c r="N827" s="250"/>
      <c r="O827" s="250"/>
      <c r="P827" s="250"/>
      <c r="Q827" s="250"/>
      <c r="R827" s="250"/>
    </row>
    <row r="828" spans="1:18" s="37" customFormat="1" ht="12" customHeight="1">
      <c r="A828" s="67" t="s">
        <v>150</v>
      </c>
      <c r="B828" s="77">
        <v>30000</v>
      </c>
      <c r="C828" s="77">
        <v>30000</v>
      </c>
      <c r="D828" s="77">
        <v>30000</v>
      </c>
      <c r="E828" s="245">
        <v>100</v>
      </c>
      <c r="F828" s="77">
        <v>0</v>
      </c>
      <c r="G828" s="250"/>
      <c r="H828" s="250"/>
      <c r="I828" s="250"/>
      <c r="J828" s="250"/>
      <c r="K828" s="250"/>
      <c r="L828" s="250"/>
      <c r="M828" s="250"/>
      <c r="N828" s="250"/>
      <c r="O828" s="250"/>
      <c r="P828" s="250"/>
      <c r="Q828" s="250"/>
      <c r="R828" s="250"/>
    </row>
    <row r="829" spans="1:18" s="37" customFormat="1" ht="12" customHeight="1">
      <c r="A829" s="67" t="s">
        <v>153</v>
      </c>
      <c r="B829" s="77">
        <v>30000</v>
      </c>
      <c r="C829" s="77">
        <v>30000</v>
      </c>
      <c r="D829" s="77">
        <v>21241</v>
      </c>
      <c r="E829" s="245">
        <v>70.80333333333333</v>
      </c>
      <c r="F829" s="77">
        <v>16241</v>
      </c>
      <c r="G829" s="250"/>
      <c r="H829" s="250"/>
      <c r="I829" s="250"/>
      <c r="J829" s="250"/>
      <c r="K829" s="250"/>
      <c r="L829" s="250"/>
      <c r="M829" s="250"/>
      <c r="N829" s="250"/>
      <c r="O829" s="250"/>
      <c r="P829" s="250"/>
      <c r="Q829" s="250"/>
      <c r="R829" s="250"/>
    </row>
    <row r="830" spans="1:18" s="37" customFormat="1" ht="12" customHeight="1">
      <c r="A830" s="67" t="s">
        <v>160</v>
      </c>
      <c r="B830" s="77">
        <v>30000</v>
      </c>
      <c r="C830" s="77">
        <v>30000</v>
      </c>
      <c r="D830" s="77">
        <v>21241</v>
      </c>
      <c r="E830" s="245">
        <v>70.80333333333333</v>
      </c>
      <c r="F830" s="77">
        <v>16241</v>
      </c>
      <c r="G830" s="250"/>
      <c r="H830" s="250"/>
      <c r="I830" s="250"/>
      <c r="J830" s="250"/>
      <c r="K830" s="250"/>
      <c r="L830" s="250"/>
      <c r="M830" s="250"/>
      <c r="N830" s="250"/>
      <c r="O830" s="250"/>
      <c r="P830" s="250"/>
      <c r="Q830" s="250"/>
      <c r="R830" s="250"/>
    </row>
    <row r="831" spans="1:18" s="37" customFormat="1" ht="12" customHeight="1">
      <c r="A831" s="927" t="s">
        <v>227</v>
      </c>
      <c r="B831" s="77">
        <v>30000</v>
      </c>
      <c r="C831" s="77">
        <v>30000</v>
      </c>
      <c r="D831" s="77">
        <v>21241</v>
      </c>
      <c r="E831" s="245">
        <v>70.80333333333333</v>
      </c>
      <c r="F831" s="77">
        <v>16241</v>
      </c>
      <c r="G831" s="250"/>
      <c r="H831" s="250"/>
      <c r="I831" s="250"/>
      <c r="J831" s="250"/>
      <c r="K831" s="250"/>
      <c r="L831" s="250"/>
      <c r="M831" s="250"/>
      <c r="N831" s="250"/>
      <c r="O831" s="250"/>
      <c r="P831" s="250"/>
      <c r="Q831" s="250"/>
      <c r="R831" s="250"/>
    </row>
    <row r="832" spans="1:18" s="37" customFormat="1" ht="12" customHeight="1">
      <c r="A832" s="90" t="s">
        <v>189</v>
      </c>
      <c r="B832" s="77"/>
      <c r="C832" s="77"/>
      <c r="D832" s="77"/>
      <c r="E832" s="245"/>
      <c r="F832" s="77"/>
      <c r="G832" s="250"/>
      <c r="H832" s="250"/>
      <c r="I832" s="250"/>
      <c r="J832" s="250"/>
      <c r="K832" s="250"/>
      <c r="L832" s="250"/>
      <c r="M832" s="250"/>
      <c r="N832" s="250"/>
      <c r="O832" s="250"/>
      <c r="P832" s="250"/>
      <c r="Q832" s="250"/>
      <c r="R832" s="250"/>
    </row>
    <row r="833" spans="1:18" s="37" customFormat="1" ht="12" customHeight="1">
      <c r="A833" s="917" t="s">
        <v>149</v>
      </c>
      <c r="B833" s="77">
        <v>2368693</v>
      </c>
      <c r="C833" s="77">
        <v>1134318</v>
      </c>
      <c r="D833" s="77">
        <v>1238613</v>
      </c>
      <c r="E833" s="245">
        <v>52.29098916575512</v>
      </c>
      <c r="F833" s="77">
        <v>470133</v>
      </c>
      <c r="G833" s="250"/>
      <c r="H833" s="250"/>
      <c r="I833" s="250"/>
      <c r="J833" s="250"/>
      <c r="K833" s="250"/>
      <c r="L833" s="250"/>
      <c r="M833" s="250"/>
      <c r="N833" s="250"/>
      <c r="O833" s="250"/>
      <c r="P833" s="250"/>
      <c r="Q833" s="250"/>
      <c r="R833" s="250"/>
    </row>
    <row r="834" spans="1:18" s="37" customFormat="1" ht="12" customHeight="1">
      <c r="A834" s="927" t="s">
        <v>169</v>
      </c>
      <c r="B834" s="77">
        <v>1005153</v>
      </c>
      <c r="C834" s="77">
        <v>538805</v>
      </c>
      <c r="D834" s="77">
        <v>538805</v>
      </c>
      <c r="E834" s="245">
        <v>53.60427715979558</v>
      </c>
      <c r="F834" s="77">
        <v>0</v>
      </c>
      <c r="G834" s="250"/>
      <c r="H834" s="250"/>
      <c r="I834" s="250"/>
      <c r="J834" s="250"/>
      <c r="K834" s="250"/>
      <c r="L834" s="250"/>
      <c r="M834" s="250"/>
      <c r="N834" s="250"/>
      <c r="O834" s="250"/>
      <c r="P834" s="250"/>
      <c r="Q834" s="250"/>
      <c r="R834" s="250"/>
    </row>
    <row r="835" spans="1:18" s="37" customFormat="1" ht="12" customHeight="1">
      <c r="A835" s="927" t="s">
        <v>943</v>
      </c>
      <c r="B835" s="77">
        <v>1363540</v>
      </c>
      <c r="C835" s="77">
        <v>595513</v>
      </c>
      <c r="D835" s="77">
        <v>699808</v>
      </c>
      <c r="E835" s="245">
        <v>51.32288015019728</v>
      </c>
      <c r="F835" s="77">
        <v>470133</v>
      </c>
      <c r="G835" s="250"/>
      <c r="H835" s="250"/>
      <c r="I835" s="250"/>
      <c r="J835" s="250"/>
      <c r="K835" s="250"/>
      <c r="L835" s="250"/>
      <c r="M835" s="250"/>
      <c r="N835" s="250"/>
      <c r="O835" s="250"/>
      <c r="P835" s="250"/>
      <c r="Q835" s="250"/>
      <c r="R835" s="250"/>
    </row>
    <row r="836" spans="1:18" s="37" customFormat="1" ht="12" customHeight="1">
      <c r="A836" s="917" t="s">
        <v>769</v>
      </c>
      <c r="B836" s="77">
        <v>2368693</v>
      </c>
      <c r="C836" s="77">
        <v>1134318</v>
      </c>
      <c r="D836" s="77">
        <v>1130181</v>
      </c>
      <c r="E836" s="245">
        <v>47.71327478909255</v>
      </c>
      <c r="F836" s="77">
        <v>698061</v>
      </c>
      <c r="G836" s="250"/>
      <c r="H836" s="250"/>
      <c r="I836" s="250"/>
      <c r="J836" s="250"/>
      <c r="K836" s="250"/>
      <c r="L836" s="250"/>
      <c r="M836" s="250"/>
      <c r="N836" s="250"/>
      <c r="O836" s="250"/>
      <c r="P836" s="250"/>
      <c r="Q836" s="250"/>
      <c r="R836" s="250"/>
    </row>
    <row r="837" spans="1:18" s="37" customFormat="1" ht="12" customHeight="1">
      <c r="A837" s="917" t="s">
        <v>192</v>
      </c>
      <c r="B837" s="77">
        <v>2368693</v>
      </c>
      <c r="C837" s="77">
        <v>1134318</v>
      </c>
      <c r="D837" s="77">
        <v>1130181</v>
      </c>
      <c r="E837" s="245">
        <v>47.71327478909255</v>
      </c>
      <c r="F837" s="77">
        <v>595513</v>
      </c>
      <c r="G837" s="250"/>
      <c r="H837" s="250"/>
      <c r="I837" s="250"/>
      <c r="J837" s="250"/>
      <c r="K837" s="250"/>
      <c r="L837" s="250"/>
      <c r="M837" s="250"/>
      <c r="N837" s="250"/>
      <c r="O837" s="250"/>
      <c r="P837" s="250"/>
      <c r="Q837" s="250"/>
      <c r="R837" s="250"/>
    </row>
    <row r="838" spans="1:18" s="37" customFormat="1" ht="12" customHeight="1">
      <c r="A838" s="929" t="s">
        <v>20</v>
      </c>
      <c r="B838" s="77">
        <v>1630133</v>
      </c>
      <c r="C838" s="77">
        <v>723900</v>
      </c>
      <c r="D838" s="77">
        <v>723839</v>
      </c>
      <c r="E838" s="245">
        <v>44.4036774913458</v>
      </c>
      <c r="F838" s="77">
        <v>507999</v>
      </c>
      <c r="G838" s="250"/>
      <c r="H838" s="250"/>
      <c r="I838" s="250"/>
      <c r="J838" s="250"/>
      <c r="K838" s="250"/>
      <c r="L838" s="250"/>
      <c r="M838" s="250"/>
      <c r="N838" s="250"/>
      <c r="O838" s="250"/>
      <c r="P838" s="250"/>
      <c r="Q838" s="250"/>
      <c r="R838" s="250"/>
    </row>
    <row r="839" spans="1:18" s="37" customFormat="1" ht="12" customHeight="1">
      <c r="A839" s="929" t="s">
        <v>1633</v>
      </c>
      <c r="B839" s="77">
        <v>541194</v>
      </c>
      <c r="C839" s="77">
        <v>275146</v>
      </c>
      <c r="D839" s="77">
        <v>275093</v>
      </c>
      <c r="E839" s="245">
        <v>50.830755699434945</v>
      </c>
      <c r="F839" s="77">
        <v>87514</v>
      </c>
      <c r="G839" s="250"/>
      <c r="H839" s="250"/>
      <c r="I839" s="250"/>
      <c r="J839" s="250"/>
      <c r="K839" s="250"/>
      <c r="L839" s="250"/>
      <c r="M839" s="250"/>
      <c r="N839" s="250"/>
      <c r="O839" s="250"/>
      <c r="P839" s="250"/>
      <c r="Q839" s="250"/>
      <c r="R839" s="250"/>
    </row>
    <row r="840" spans="1:18" s="37" customFormat="1" ht="12" customHeight="1">
      <c r="A840" s="929" t="s">
        <v>123</v>
      </c>
      <c r="B840" s="77">
        <v>197366</v>
      </c>
      <c r="C840" s="77">
        <v>135272</v>
      </c>
      <c r="D840" s="77">
        <v>131249</v>
      </c>
      <c r="E840" s="245">
        <v>66.50030907045793</v>
      </c>
      <c r="F840" s="77">
        <v>0</v>
      </c>
      <c r="G840" s="250"/>
      <c r="H840" s="250"/>
      <c r="I840" s="250"/>
      <c r="J840" s="250"/>
      <c r="K840" s="250"/>
      <c r="L840" s="250"/>
      <c r="M840" s="250"/>
      <c r="N840" s="250"/>
      <c r="O840" s="250"/>
      <c r="P840" s="250"/>
      <c r="Q840" s="250"/>
      <c r="R840" s="250"/>
    </row>
    <row r="841" spans="1:18" s="37" customFormat="1" ht="12" customHeight="1">
      <c r="A841" s="936" t="s">
        <v>182</v>
      </c>
      <c r="B841" s="77"/>
      <c r="C841" s="77">
        <v>117542</v>
      </c>
      <c r="D841" s="77">
        <v>117542</v>
      </c>
      <c r="E841" s="245">
        <v>0</v>
      </c>
      <c r="F841" s="77">
        <v>0</v>
      </c>
      <c r="G841" s="250"/>
      <c r="H841" s="250"/>
      <c r="I841" s="250"/>
      <c r="J841" s="250"/>
      <c r="K841" s="250"/>
      <c r="L841" s="250"/>
      <c r="M841" s="250"/>
      <c r="N841" s="250"/>
      <c r="O841" s="250"/>
      <c r="P841" s="250"/>
      <c r="Q841" s="250"/>
      <c r="R841" s="250"/>
    </row>
    <row r="842" spans="1:18" s="37" customFormat="1" ht="12" customHeight="1">
      <c r="A842" s="936" t="s">
        <v>186</v>
      </c>
      <c r="B842" s="77">
        <v>197366</v>
      </c>
      <c r="C842" s="77">
        <v>17730</v>
      </c>
      <c r="D842" s="77">
        <v>13706</v>
      </c>
      <c r="E842" s="245">
        <v>6.944458518691163</v>
      </c>
      <c r="F842" s="77">
        <v>0</v>
      </c>
      <c r="G842" s="250"/>
      <c r="H842" s="250"/>
      <c r="I842" s="250"/>
      <c r="J842" s="250"/>
      <c r="K842" s="250"/>
      <c r="L842" s="250"/>
      <c r="M842" s="250"/>
      <c r="N842" s="250"/>
      <c r="O842" s="250"/>
      <c r="P842" s="250"/>
      <c r="Q842" s="250"/>
      <c r="R842" s="250"/>
    </row>
    <row r="843" spans="1:18" s="37" customFormat="1" ht="12" customHeight="1">
      <c r="A843" s="210" t="s">
        <v>759</v>
      </c>
      <c r="B843" s="77">
        <v>0</v>
      </c>
      <c r="C843" s="189">
        <v>0</v>
      </c>
      <c r="D843" s="154">
        <v>0</v>
      </c>
      <c r="E843" s="245" t="s">
        <v>399</v>
      </c>
      <c r="F843" s="77">
        <v>102548</v>
      </c>
      <c r="G843" s="250"/>
      <c r="H843" s="250"/>
      <c r="I843" s="250"/>
      <c r="J843" s="250"/>
      <c r="K843" s="250"/>
      <c r="L843" s="250"/>
      <c r="M843" s="250"/>
      <c r="N843" s="250"/>
      <c r="O843" s="250"/>
      <c r="P843" s="250"/>
      <c r="Q843" s="250"/>
      <c r="R843" s="250"/>
    </row>
    <row r="844" spans="1:18" s="37" customFormat="1" ht="12" customHeight="1">
      <c r="A844" s="918" t="s">
        <v>1660</v>
      </c>
      <c r="B844" s="77">
        <v>0</v>
      </c>
      <c r="C844" s="189">
        <v>0</v>
      </c>
      <c r="D844" s="189">
        <v>0</v>
      </c>
      <c r="E844" s="245" t="s">
        <v>399</v>
      </c>
      <c r="F844" s="77">
        <v>102548</v>
      </c>
      <c r="G844" s="250"/>
      <c r="H844" s="250"/>
      <c r="I844" s="250"/>
      <c r="J844" s="250"/>
      <c r="K844" s="250"/>
      <c r="L844" s="250"/>
      <c r="M844" s="250"/>
      <c r="N844" s="250"/>
      <c r="O844" s="250"/>
      <c r="P844" s="250"/>
      <c r="Q844" s="250"/>
      <c r="R844" s="250"/>
    </row>
    <row r="845" spans="1:6" ht="12.75">
      <c r="A845" s="925" t="s">
        <v>228</v>
      </c>
      <c r="B845" s="22"/>
      <c r="C845" s="22"/>
      <c r="D845" s="22"/>
      <c r="E845" s="245"/>
      <c r="F845" s="77"/>
    </row>
    <row r="846" spans="1:13" s="921" customFormat="1" ht="12.75">
      <c r="A846" s="68" t="s">
        <v>166</v>
      </c>
      <c r="B846" s="77"/>
      <c r="C846" s="77"/>
      <c r="D846" s="77"/>
      <c r="E846" s="245"/>
      <c r="F846" s="77"/>
      <c r="G846" s="920"/>
      <c r="H846" s="920"/>
      <c r="I846" s="920"/>
      <c r="J846" s="920"/>
      <c r="K846" s="920"/>
      <c r="L846" s="920"/>
      <c r="M846" s="920"/>
    </row>
    <row r="847" spans="1:13" s="926" customFormat="1" ht="12.75">
      <c r="A847" s="916" t="s">
        <v>149</v>
      </c>
      <c r="B847" s="77">
        <v>20475</v>
      </c>
      <c r="C847" s="77">
        <v>20475</v>
      </c>
      <c r="D847" s="77">
        <v>0</v>
      </c>
      <c r="E847" s="245">
        <v>0</v>
      </c>
      <c r="F847" s="77">
        <v>0</v>
      </c>
      <c r="G847" s="920"/>
      <c r="H847" s="920"/>
      <c r="I847" s="920"/>
      <c r="J847" s="920"/>
      <c r="K847" s="920"/>
      <c r="L847" s="920"/>
      <c r="M847" s="920"/>
    </row>
    <row r="848" spans="1:13" s="926" customFormat="1" ht="12.75">
      <c r="A848" s="67" t="s">
        <v>152</v>
      </c>
      <c r="B848" s="77">
        <v>20475</v>
      </c>
      <c r="C848" s="77">
        <v>20475</v>
      </c>
      <c r="D848" s="77">
        <v>0</v>
      </c>
      <c r="E848" s="245">
        <v>0</v>
      </c>
      <c r="F848" s="77">
        <v>0</v>
      </c>
      <c r="G848" s="920"/>
      <c r="H848" s="920"/>
      <c r="I848" s="920"/>
      <c r="J848" s="920"/>
      <c r="K848" s="920"/>
      <c r="L848" s="920"/>
      <c r="M848" s="920"/>
    </row>
    <row r="849" spans="1:13" s="926" customFormat="1" ht="12.75">
      <c r="A849" s="67" t="s">
        <v>153</v>
      </c>
      <c r="B849" s="77">
        <v>20475</v>
      </c>
      <c r="C849" s="77">
        <v>20475</v>
      </c>
      <c r="D849" s="77">
        <v>0</v>
      </c>
      <c r="E849" s="245">
        <v>0</v>
      </c>
      <c r="F849" s="77">
        <v>0</v>
      </c>
      <c r="G849" s="920"/>
      <c r="H849" s="920"/>
      <c r="I849" s="920"/>
      <c r="J849" s="920"/>
      <c r="K849" s="920"/>
      <c r="L849" s="920"/>
      <c r="M849" s="920"/>
    </row>
    <row r="850" spans="1:13" s="928" customFormat="1" ht="12.75">
      <c r="A850" s="917" t="s">
        <v>192</v>
      </c>
      <c r="B850" s="77">
        <v>20475</v>
      </c>
      <c r="C850" s="77">
        <v>20475</v>
      </c>
      <c r="D850" s="77">
        <v>0</v>
      </c>
      <c r="E850" s="245">
        <v>0</v>
      </c>
      <c r="F850" s="77">
        <v>0</v>
      </c>
      <c r="G850" s="920"/>
      <c r="H850" s="920"/>
      <c r="I850" s="920"/>
      <c r="J850" s="920"/>
      <c r="K850" s="920"/>
      <c r="L850" s="920"/>
      <c r="M850" s="920"/>
    </row>
    <row r="851" spans="1:13" s="928" customFormat="1" ht="12.75">
      <c r="A851" s="67" t="s">
        <v>155</v>
      </c>
      <c r="B851" s="77">
        <v>20475</v>
      </c>
      <c r="C851" s="77">
        <v>20475</v>
      </c>
      <c r="D851" s="77">
        <v>0</v>
      </c>
      <c r="E851" s="245">
        <v>0</v>
      </c>
      <c r="F851" s="77">
        <v>0</v>
      </c>
      <c r="G851" s="920"/>
      <c r="H851" s="920"/>
      <c r="I851" s="920"/>
      <c r="J851" s="920"/>
      <c r="K851" s="920"/>
      <c r="L851" s="920"/>
      <c r="M851" s="920"/>
    </row>
    <row r="852" spans="1:13" s="867" customFormat="1" ht="12.75">
      <c r="A852" s="90" t="s">
        <v>229</v>
      </c>
      <c r="B852" s="77"/>
      <c r="C852" s="77"/>
      <c r="D852" s="77"/>
      <c r="E852" s="245"/>
      <c r="F852" s="77"/>
      <c r="G852" s="736"/>
      <c r="H852" s="736"/>
      <c r="I852" s="736"/>
      <c r="J852" s="736"/>
      <c r="K852" s="736"/>
      <c r="L852" s="736"/>
      <c r="M852" s="736"/>
    </row>
    <row r="853" spans="1:13" s="867" customFormat="1" ht="12.75">
      <c r="A853" s="90" t="s">
        <v>189</v>
      </c>
      <c r="B853" s="77"/>
      <c r="C853" s="77"/>
      <c r="D853" s="77"/>
      <c r="E853" s="245"/>
      <c r="F853" s="77"/>
      <c r="G853" s="736"/>
      <c r="H853" s="736"/>
      <c r="I853" s="736"/>
      <c r="J853" s="736"/>
      <c r="K853" s="736"/>
      <c r="L853" s="736"/>
      <c r="M853" s="736"/>
    </row>
    <row r="854" spans="1:13" s="867" customFormat="1" ht="12.75">
      <c r="A854" s="916" t="s">
        <v>149</v>
      </c>
      <c r="B854" s="77">
        <v>759</v>
      </c>
      <c r="C854" s="77">
        <v>0</v>
      </c>
      <c r="D854" s="77">
        <v>0</v>
      </c>
      <c r="E854" s="245">
        <v>0</v>
      </c>
      <c r="F854" s="77">
        <v>0</v>
      </c>
      <c r="G854" s="736"/>
      <c r="H854" s="736"/>
      <c r="I854" s="736"/>
      <c r="J854" s="736"/>
      <c r="K854" s="736"/>
      <c r="L854" s="736"/>
      <c r="M854" s="736"/>
    </row>
    <row r="855" spans="1:13" s="867" customFormat="1" ht="12.75">
      <c r="A855" s="210" t="s">
        <v>169</v>
      </c>
      <c r="B855" s="77">
        <v>759</v>
      </c>
      <c r="C855" s="77">
        <v>0</v>
      </c>
      <c r="D855" s="77">
        <v>0</v>
      </c>
      <c r="E855" s="245">
        <v>0</v>
      </c>
      <c r="F855" s="77">
        <v>0</v>
      </c>
      <c r="G855" s="736"/>
      <c r="H855" s="736"/>
      <c r="I855" s="736"/>
      <c r="J855" s="736"/>
      <c r="K855" s="736"/>
      <c r="L855" s="736"/>
      <c r="M855" s="736"/>
    </row>
    <row r="856" spans="1:13" s="867" customFormat="1" ht="12.75">
      <c r="A856" s="916" t="s">
        <v>769</v>
      </c>
      <c r="B856" s="77">
        <v>759</v>
      </c>
      <c r="C856" s="77">
        <v>0</v>
      </c>
      <c r="D856" s="77">
        <v>0</v>
      </c>
      <c r="E856" s="245">
        <v>0</v>
      </c>
      <c r="F856" s="77">
        <v>0</v>
      </c>
      <c r="G856" s="736"/>
      <c r="H856" s="736"/>
      <c r="I856" s="736"/>
      <c r="J856" s="736"/>
      <c r="K856" s="736"/>
      <c r="L856" s="736"/>
      <c r="M856" s="736"/>
    </row>
    <row r="857" spans="1:13" s="867" customFormat="1" ht="12.75">
      <c r="A857" s="917" t="s">
        <v>192</v>
      </c>
      <c r="B857" s="77">
        <v>759</v>
      </c>
      <c r="C857" s="77">
        <v>0</v>
      </c>
      <c r="D857" s="77">
        <v>0</v>
      </c>
      <c r="E857" s="245">
        <v>0</v>
      </c>
      <c r="F857" s="77">
        <v>0</v>
      </c>
      <c r="G857" s="736"/>
      <c r="H857" s="736"/>
      <c r="I857" s="736"/>
      <c r="J857" s="736"/>
      <c r="K857" s="736"/>
      <c r="L857" s="736"/>
      <c r="M857" s="736"/>
    </row>
    <row r="858" spans="1:13" s="867" customFormat="1" ht="12.75">
      <c r="A858" s="918" t="s">
        <v>123</v>
      </c>
      <c r="B858" s="77">
        <v>759</v>
      </c>
      <c r="C858" s="77">
        <v>0</v>
      </c>
      <c r="D858" s="77">
        <v>0</v>
      </c>
      <c r="E858" s="245">
        <v>0</v>
      </c>
      <c r="F858" s="77">
        <v>0</v>
      </c>
      <c r="G858" s="736"/>
      <c r="H858" s="736"/>
      <c r="I858" s="736"/>
      <c r="J858" s="736"/>
      <c r="K858" s="736"/>
      <c r="L858" s="736"/>
      <c r="M858" s="736"/>
    </row>
    <row r="859" spans="1:13" s="867" customFormat="1" ht="12.75">
      <c r="A859" s="919" t="s">
        <v>186</v>
      </c>
      <c r="B859" s="77">
        <v>759</v>
      </c>
      <c r="C859" s="77">
        <v>0</v>
      </c>
      <c r="D859" s="77">
        <v>0</v>
      </c>
      <c r="E859" s="245">
        <v>0</v>
      </c>
      <c r="F859" s="77">
        <v>0</v>
      </c>
      <c r="G859" s="736"/>
      <c r="H859" s="736"/>
      <c r="I859" s="736"/>
      <c r="J859" s="736"/>
      <c r="K859" s="736"/>
      <c r="L859" s="736"/>
      <c r="M859" s="736"/>
    </row>
    <row r="860" spans="1:6" ht="25.5">
      <c r="A860" s="215" t="s">
        <v>230</v>
      </c>
      <c r="B860" s="22"/>
      <c r="C860" s="22"/>
      <c r="D860" s="22"/>
      <c r="E860" s="245"/>
      <c r="F860" s="77"/>
    </row>
    <row r="861" spans="1:13" s="921" customFormat="1" ht="12.75" customHeight="1">
      <c r="A861" s="68" t="s">
        <v>166</v>
      </c>
      <c r="B861" s="77"/>
      <c r="C861" s="77"/>
      <c r="D861" s="77"/>
      <c r="E861" s="245"/>
      <c r="F861" s="77"/>
      <c r="G861" s="920"/>
      <c r="H861" s="920"/>
      <c r="I861" s="920"/>
      <c r="J861" s="920"/>
      <c r="K861" s="920"/>
      <c r="L861" s="920"/>
      <c r="M861" s="920"/>
    </row>
    <row r="862" spans="1:13" s="926" customFormat="1" ht="12.75" customHeight="1">
      <c r="A862" s="916" t="s">
        <v>149</v>
      </c>
      <c r="B862" s="77">
        <v>2409549</v>
      </c>
      <c r="C862" s="77">
        <v>255470</v>
      </c>
      <c r="D862" s="77">
        <v>84905</v>
      </c>
      <c r="E862" s="245">
        <v>3.5236884578815375</v>
      </c>
      <c r="F862" s="77">
        <v>23177</v>
      </c>
      <c r="G862" s="920"/>
      <c r="H862" s="920"/>
      <c r="I862" s="920"/>
      <c r="J862" s="920"/>
      <c r="K862" s="920"/>
      <c r="L862" s="920"/>
      <c r="M862" s="920"/>
    </row>
    <row r="863" spans="1:13" s="926" customFormat="1" ht="12.75" customHeight="1">
      <c r="A863" s="67" t="s">
        <v>150</v>
      </c>
      <c r="B863" s="77">
        <v>339549</v>
      </c>
      <c r="C863" s="77">
        <v>81970</v>
      </c>
      <c r="D863" s="77">
        <v>81970</v>
      </c>
      <c r="E863" s="245">
        <v>24.140845651143135</v>
      </c>
      <c r="F863" s="77">
        <v>23177</v>
      </c>
      <c r="G863" s="920"/>
      <c r="H863" s="920"/>
      <c r="I863" s="920"/>
      <c r="J863" s="920"/>
      <c r="K863" s="920"/>
      <c r="L863" s="920"/>
      <c r="M863" s="920"/>
    </row>
    <row r="864" spans="1:13" s="926" customFormat="1" ht="12.75" customHeight="1">
      <c r="A864" s="67" t="s">
        <v>152</v>
      </c>
      <c r="B864" s="77">
        <v>2070000</v>
      </c>
      <c r="C864" s="77">
        <v>173500</v>
      </c>
      <c r="D864" s="77">
        <v>2935</v>
      </c>
      <c r="E864" s="245">
        <v>0.14178743961352655</v>
      </c>
      <c r="F864" s="77">
        <v>0</v>
      </c>
      <c r="G864" s="920"/>
      <c r="H864" s="920"/>
      <c r="I864" s="920"/>
      <c r="J864" s="920"/>
      <c r="K864" s="920"/>
      <c r="L864" s="920"/>
      <c r="M864" s="920"/>
    </row>
    <row r="865" spans="1:13" s="926" customFormat="1" ht="12.75" customHeight="1">
      <c r="A865" s="67" t="s">
        <v>153</v>
      </c>
      <c r="B865" s="77">
        <v>2409549</v>
      </c>
      <c r="C865" s="77">
        <v>255470</v>
      </c>
      <c r="D865" s="77">
        <v>32368</v>
      </c>
      <c r="E865" s="245">
        <v>1.3433219245593262</v>
      </c>
      <c r="F865" s="77">
        <v>10809</v>
      </c>
      <c r="G865" s="920"/>
      <c r="H865" s="920"/>
      <c r="I865" s="920"/>
      <c r="J865" s="920"/>
      <c r="K865" s="920"/>
      <c r="L865" s="920"/>
      <c r="M865" s="920"/>
    </row>
    <row r="866" spans="1:13" s="928" customFormat="1" ht="12.75" customHeight="1">
      <c r="A866" s="917" t="s">
        <v>192</v>
      </c>
      <c r="B866" s="77">
        <v>2409549</v>
      </c>
      <c r="C866" s="77">
        <v>255470</v>
      </c>
      <c r="D866" s="77">
        <v>32368</v>
      </c>
      <c r="E866" s="245">
        <v>1.3433219245593262</v>
      </c>
      <c r="F866" s="77">
        <v>10809</v>
      </c>
      <c r="G866" s="920"/>
      <c r="H866" s="920"/>
      <c r="I866" s="920"/>
      <c r="J866" s="920"/>
      <c r="K866" s="920"/>
      <c r="L866" s="920"/>
      <c r="M866" s="920"/>
    </row>
    <row r="867" spans="1:13" s="928" customFormat="1" ht="12.75" customHeight="1">
      <c r="A867" s="67" t="s">
        <v>155</v>
      </c>
      <c r="B867" s="77">
        <v>2409549</v>
      </c>
      <c r="C867" s="77">
        <v>255470</v>
      </c>
      <c r="D867" s="77">
        <v>32368</v>
      </c>
      <c r="E867" s="245">
        <v>1.3433219245593262</v>
      </c>
      <c r="F867" s="77">
        <v>10809</v>
      </c>
      <c r="G867" s="920"/>
      <c r="H867" s="920"/>
      <c r="I867" s="920"/>
      <c r="J867" s="920"/>
      <c r="K867" s="920"/>
      <c r="L867" s="920"/>
      <c r="M867" s="920"/>
    </row>
    <row r="868" spans="1:13" s="867" customFormat="1" ht="12.75">
      <c r="A868" s="90" t="s">
        <v>178</v>
      </c>
      <c r="B868" s="77"/>
      <c r="C868" s="77"/>
      <c r="D868" s="77"/>
      <c r="E868" s="245"/>
      <c r="F868" s="77"/>
      <c r="G868" s="736"/>
      <c r="H868" s="736"/>
      <c r="I868" s="736"/>
      <c r="J868" s="736"/>
      <c r="K868" s="736"/>
      <c r="L868" s="736"/>
      <c r="M868" s="736"/>
    </row>
    <row r="869" spans="1:13" s="867" customFormat="1" ht="12.75">
      <c r="A869" s="916" t="s">
        <v>149</v>
      </c>
      <c r="B869" s="77">
        <v>50592</v>
      </c>
      <c r="C869" s="77">
        <v>35297</v>
      </c>
      <c r="D869" s="77">
        <v>35297</v>
      </c>
      <c r="E869" s="245">
        <v>69.76794750158128</v>
      </c>
      <c r="F869" s="77">
        <v>2185</v>
      </c>
      <c r="G869" s="736"/>
      <c r="H869" s="736"/>
      <c r="I869" s="736"/>
      <c r="J869" s="736"/>
      <c r="K869" s="736"/>
      <c r="L869" s="736"/>
      <c r="M869" s="736"/>
    </row>
    <row r="870" spans="1:13" s="867" customFormat="1" ht="12.75">
      <c r="A870" s="927" t="s">
        <v>191</v>
      </c>
      <c r="B870" s="77">
        <v>50592</v>
      </c>
      <c r="C870" s="77">
        <v>35297</v>
      </c>
      <c r="D870" s="77">
        <v>35297</v>
      </c>
      <c r="E870" s="245">
        <v>69.76794750158128</v>
      </c>
      <c r="F870" s="77">
        <v>2185</v>
      </c>
      <c r="G870" s="736"/>
      <c r="H870" s="736"/>
      <c r="I870" s="736"/>
      <c r="J870" s="736"/>
      <c r="K870" s="736"/>
      <c r="L870" s="736"/>
      <c r="M870" s="736"/>
    </row>
    <row r="871" spans="1:13" s="867" customFormat="1" ht="12.75">
      <c r="A871" s="64" t="s">
        <v>153</v>
      </c>
      <c r="B871" s="77">
        <v>50592</v>
      </c>
      <c r="C871" s="77">
        <v>35297</v>
      </c>
      <c r="D871" s="77">
        <v>0</v>
      </c>
      <c r="E871" s="245">
        <v>0</v>
      </c>
      <c r="F871" s="77">
        <v>0</v>
      </c>
      <c r="G871" s="736"/>
      <c r="H871" s="736"/>
      <c r="I871" s="736"/>
      <c r="J871" s="736"/>
      <c r="K871" s="736"/>
      <c r="L871" s="736"/>
      <c r="M871" s="736"/>
    </row>
    <row r="872" spans="1:13" s="867" customFormat="1" ht="12.75">
      <c r="A872" s="927" t="s">
        <v>170</v>
      </c>
      <c r="B872" s="77">
        <v>38188</v>
      </c>
      <c r="C872" s="77">
        <v>22893</v>
      </c>
      <c r="D872" s="77">
        <v>0</v>
      </c>
      <c r="E872" s="245">
        <v>0</v>
      </c>
      <c r="F872" s="77">
        <v>0</v>
      </c>
      <c r="G872" s="736"/>
      <c r="H872" s="736"/>
      <c r="I872" s="736"/>
      <c r="J872" s="736"/>
      <c r="K872" s="736"/>
      <c r="L872" s="736"/>
      <c r="M872" s="736"/>
    </row>
    <row r="873" spans="1:13" s="867" customFormat="1" ht="12.75">
      <c r="A873" s="929" t="s">
        <v>20</v>
      </c>
      <c r="B873" s="77">
        <v>38188</v>
      </c>
      <c r="C873" s="77">
        <v>22893</v>
      </c>
      <c r="D873" s="77">
        <v>0</v>
      </c>
      <c r="E873" s="245">
        <v>0</v>
      </c>
      <c r="F873" s="77">
        <v>0</v>
      </c>
      <c r="G873" s="736"/>
      <c r="H873" s="736"/>
      <c r="I873" s="736"/>
      <c r="J873" s="736"/>
      <c r="K873" s="736"/>
      <c r="L873" s="736"/>
      <c r="M873" s="736"/>
    </row>
    <row r="874" spans="1:13" s="867" customFormat="1" ht="12.75">
      <c r="A874" s="927" t="s">
        <v>759</v>
      </c>
      <c r="B874" s="77">
        <v>12404</v>
      </c>
      <c r="C874" s="77">
        <v>12404</v>
      </c>
      <c r="D874" s="77">
        <v>0</v>
      </c>
      <c r="E874" s="245">
        <v>0</v>
      </c>
      <c r="F874" s="77">
        <v>0</v>
      </c>
      <c r="G874" s="736"/>
      <c r="H874" s="736"/>
      <c r="I874" s="736"/>
      <c r="J874" s="736"/>
      <c r="K874" s="736"/>
      <c r="L874" s="736"/>
      <c r="M874" s="736"/>
    </row>
    <row r="875" spans="1:13" s="867" customFormat="1" ht="12.75">
      <c r="A875" s="929" t="s">
        <v>1660</v>
      </c>
      <c r="B875" s="77">
        <v>12404</v>
      </c>
      <c r="C875" s="77">
        <v>12404</v>
      </c>
      <c r="D875" s="77">
        <v>0</v>
      </c>
      <c r="E875" s="245">
        <v>0</v>
      </c>
      <c r="F875" s="77">
        <v>0</v>
      </c>
      <c r="G875" s="736"/>
      <c r="H875" s="736"/>
      <c r="I875" s="736"/>
      <c r="J875" s="736"/>
      <c r="K875" s="736"/>
      <c r="L875" s="736"/>
      <c r="M875" s="736"/>
    </row>
    <row r="876" spans="1:18" s="37" customFormat="1" ht="12" customHeight="1">
      <c r="A876" s="68" t="s">
        <v>180</v>
      </c>
      <c r="B876" s="77"/>
      <c r="C876" s="77"/>
      <c r="D876" s="77"/>
      <c r="E876" s="245"/>
      <c r="F876" s="77"/>
      <c r="G876" s="250"/>
      <c r="H876" s="250"/>
      <c r="I876" s="250"/>
      <c r="J876" s="250"/>
      <c r="K876" s="250"/>
      <c r="L876" s="250"/>
      <c r="M876" s="250"/>
      <c r="N876" s="250"/>
      <c r="O876" s="250"/>
      <c r="P876" s="250"/>
      <c r="Q876" s="250"/>
      <c r="R876" s="250"/>
    </row>
    <row r="877" spans="1:18" s="37" customFormat="1" ht="12" customHeight="1">
      <c r="A877" s="916" t="s">
        <v>149</v>
      </c>
      <c r="B877" s="77">
        <v>50000</v>
      </c>
      <c r="C877" s="77">
        <v>50000</v>
      </c>
      <c r="D877" s="77">
        <v>50000</v>
      </c>
      <c r="E877" s="245">
        <v>100</v>
      </c>
      <c r="F877" s="77">
        <v>0</v>
      </c>
      <c r="G877" s="250"/>
      <c r="H877" s="250"/>
      <c r="I877" s="250"/>
      <c r="J877" s="250"/>
      <c r="K877" s="250"/>
      <c r="L877" s="250"/>
      <c r="M877" s="250"/>
      <c r="N877" s="250"/>
      <c r="O877" s="250"/>
      <c r="P877" s="250"/>
      <c r="Q877" s="250"/>
      <c r="R877" s="250"/>
    </row>
    <row r="878" spans="1:18" s="37" customFormat="1" ht="12" customHeight="1">
      <c r="A878" s="67" t="s">
        <v>150</v>
      </c>
      <c r="B878" s="77">
        <v>50000</v>
      </c>
      <c r="C878" s="77">
        <v>50000</v>
      </c>
      <c r="D878" s="77">
        <v>50000</v>
      </c>
      <c r="E878" s="245">
        <v>100</v>
      </c>
      <c r="F878" s="77">
        <v>0</v>
      </c>
      <c r="G878" s="250"/>
      <c r="H878" s="250"/>
      <c r="I878" s="250"/>
      <c r="J878" s="250"/>
      <c r="K878" s="250"/>
      <c r="L878" s="250"/>
      <c r="M878" s="250"/>
      <c r="N878" s="250"/>
      <c r="O878" s="250"/>
      <c r="P878" s="250"/>
      <c r="Q878" s="250"/>
      <c r="R878" s="250"/>
    </row>
    <row r="879" spans="1:18" s="37" customFormat="1" ht="12" customHeight="1">
      <c r="A879" s="67" t="s">
        <v>153</v>
      </c>
      <c r="B879" s="77">
        <v>50000</v>
      </c>
      <c r="C879" s="77">
        <v>50000</v>
      </c>
      <c r="D879" s="77">
        <v>0</v>
      </c>
      <c r="E879" s="245">
        <v>0</v>
      </c>
      <c r="F879" s="77">
        <v>0</v>
      </c>
      <c r="G879" s="250"/>
      <c r="H879" s="250"/>
      <c r="I879" s="250"/>
      <c r="J879" s="250"/>
      <c r="K879" s="250"/>
      <c r="L879" s="250"/>
      <c r="M879" s="250"/>
      <c r="N879" s="250"/>
      <c r="O879" s="250"/>
      <c r="P879" s="250"/>
      <c r="Q879" s="250"/>
      <c r="R879" s="250"/>
    </row>
    <row r="880" spans="1:18" s="37" customFormat="1" ht="12" customHeight="1">
      <c r="A880" s="917" t="s">
        <v>192</v>
      </c>
      <c r="B880" s="77">
        <v>50000</v>
      </c>
      <c r="C880" s="77">
        <v>50000</v>
      </c>
      <c r="D880" s="77">
        <v>0</v>
      </c>
      <c r="E880" s="245">
        <v>0</v>
      </c>
      <c r="F880" s="77">
        <v>0</v>
      </c>
      <c r="G880" s="250"/>
      <c r="H880" s="250"/>
      <c r="I880" s="250"/>
      <c r="J880" s="250"/>
      <c r="K880" s="250"/>
      <c r="L880" s="250"/>
      <c r="M880" s="250"/>
      <c r="N880" s="250"/>
      <c r="O880" s="250"/>
      <c r="P880" s="250"/>
      <c r="Q880" s="250"/>
      <c r="R880" s="250"/>
    </row>
    <row r="881" spans="1:18" s="37" customFormat="1" ht="12" customHeight="1">
      <c r="A881" s="67" t="s">
        <v>155</v>
      </c>
      <c r="B881" s="77">
        <v>50000</v>
      </c>
      <c r="C881" s="77">
        <v>50000</v>
      </c>
      <c r="D881" s="77"/>
      <c r="E881" s="245">
        <v>0</v>
      </c>
      <c r="F881" s="77">
        <v>0</v>
      </c>
      <c r="G881" s="250"/>
      <c r="H881" s="250"/>
      <c r="I881" s="250"/>
      <c r="J881" s="250"/>
      <c r="K881" s="250"/>
      <c r="L881" s="250"/>
      <c r="M881" s="250"/>
      <c r="N881" s="250"/>
      <c r="O881" s="250"/>
      <c r="P881" s="250"/>
      <c r="Q881" s="250"/>
      <c r="R881" s="250"/>
    </row>
    <row r="882" spans="1:13" s="867" customFormat="1" ht="25.5">
      <c r="A882" s="424" t="s">
        <v>231</v>
      </c>
      <c r="B882" s="77"/>
      <c r="C882" s="77"/>
      <c r="D882" s="77"/>
      <c r="E882" s="245"/>
      <c r="F882" s="77"/>
      <c r="G882" s="736"/>
      <c r="H882" s="736"/>
      <c r="I882" s="736"/>
      <c r="J882" s="736"/>
      <c r="K882" s="736"/>
      <c r="L882" s="736"/>
      <c r="M882" s="736"/>
    </row>
    <row r="883" spans="1:13" s="867" customFormat="1" ht="12.75">
      <c r="A883" s="90" t="s">
        <v>178</v>
      </c>
      <c r="B883" s="77"/>
      <c r="C883" s="77"/>
      <c r="D883" s="77"/>
      <c r="E883" s="245"/>
      <c r="F883" s="77"/>
      <c r="G883" s="736"/>
      <c r="H883" s="736"/>
      <c r="I883" s="736"/>
      <c r="J883" s="736"/>
      <c r="K883" s="736"/>
      <c r="L883" s="736"/>
      <c r="M883" s="736"/>
    </row>
    <row r="884" spans="1:13" s="867" customFormat="1" ht="12.75">
      <c r="A884" s="916" t="s">
        <v>149</v>
      </c>
      <c r="B884" s="77">
        <v>1031124</v>
      </c>
      <c r="C884" s="77">
        <v>223334</v>
      </c>
      <c r="D884" s="77">
        <v>223334</v>
      </c>
      <c r="E884" s="245">
        <v>21.659276672834693</v>
      </c>
      <c r="F884" s="77">
        <v>44227</v>
      </c>
      <c r="G884" s="736"/>
      <c r="H884" s="736"/>
      <c r="I884" s="736"/>
      <c r="J884" s="736"/>
      <c r="K884" s="736"/>
      <c r="L884" s="736"/>
      <c r="M884" s="736"/>
    </row>
    <row r="885" spans="1:13" s="867" customFormat="1" ht="12.75">
      <c r="A885" s="927" t="s">
        <v>191</v>
      </c>
      <c r="B885" s="77">
        <v>1031124</v>
      </c>
      <c r="C885" s="77">
        <v>223334</v>
      </c>
      <c r="D885" s="77">
        <v>223334</v>
      </c>
      <c r="E885" s="245">
        <v>21.659276672834693</v>
      </c>
      <c r="F885" s="77">
        <v>44227</v>
      </c>
      <c r="G885" s="736"/>
      <c r="H885" s="736"/>
      <c r="I885" s="736"/>
      <c r="J885" s="736"/>
      <c r="K885" s="736"/>
      <c r="L885" s="736"/>
      <c r="M885" s="736"/>
    </row>
    <row r="886" spans="1:13" s="867" customFormat="1" ht="12.75">
      <c r="A886" s="64" t="s">
        <v>153</v>
      </c>
      <c r="B886" s="77">
        <v>1031124</v>
      </c>
      <c r="C886" s="77">
        <v>223334</v>
      </c>
      <c r="D886" s="77">
        <v>62189</v>
      </c>
      <c r="E886" s="245">
        <v>6.0311853860447435</v>
      </c>
      <c r="F886" s="77">
        <v>31883</v>
      </c>
      <c r="G886" s="736"/>
      <c r="H886" s="736"/>
      <c r="I886" s="736"/>
      <c r="J886" s="736"/>
      <c r="K886" s="736"/>
      <c r="L886" s="736"/>
      <c r="M886" s="736"/>
    </row>
    <row r="887" spans="1:13" s="867" customFormat="1" ht="12.75">
      <c r="A887" s="927" t="s">
        <v>170</v>
      </c>
      <c r="B887" s="77">
        <v>30930</v>
      </c>
      <c r="C887" s="77">
        <v>12585</v>
      </c>
      <c r="D887" s="77">
        <v>94</v>
      </c>
      <c r="E887" s="245">
        <v>0.3039120594891691</v>
      </c>
      <c r="F887" s="77">
        <v>47</v>
      </c>
      <c r="G887" s="736"/>
      <c r="H887" s="736"/>
      <c r="I887" s="736"/>
      <c r="J887" s="736"/>
      <c r="K887" s="736"/>
      <c r="L887" s="736"/>
      <c r="M887" s="736"/>
    </row>
    <row r="888" spans="1:13" s="867" customFormat="1" ht="12.75">
      <c r="A888" s="929" t="s">
        <v>20</v>
      </c>
      <c r="B888" s="77">
        <v>30930</v>
      </c>
      <c r="C888" s="77">
        <v>12585</v>
      </c>
      <c r="D888" s="77">
        <v>94</v>
      </c>
      <c r="E888" s="245">
        <v>0.3039120594891691</v>
      </c>
      <c r="F888" s="77">
        <v>47</v>
      </c>
      <c r="G888" s="736"/>
      <c r="H888" s="736"/>
      <c r="I888" s="736"/>
      <c r="J888" s="736"/>
      <c r="K888" s="736"/>
      <c r="L888" s="736"/>
      <c r="M888" s="736"/>
    </row>
    <row r="889" spans="1:13" s="867" customFormat="1" ht="12.75">
      <c r="A889" s="927" t="s">
        <v>759</v>
      </c>
      <c r="B889" s="77">
        <v>1000194</v>
      </c>
      <c r="C889" s="77">
        <v>210749</v>
      </c>
      <c r="D889" s="77">
        <v>62095</v>
      </c>
      <c r="E889" s="245">
        <v>6.208295590655412</v>
      </c>
      <c r="F889" s="77">
        <v>31836</v>
      </c>
      <c r="G889" s="736"/>
      <c r="H889" s="736"/>
      <c r="I889" s="736"/>
      <c r="J889" s="736"/>
      <c r="K889" s="736"/>
      <c r="L889" s="736"/>
      <c r="M889" s="736"/>
    </row>
    <row r="890" spans="1:13" s="867" customFormat="1" ht="12.75">
      <c r="A890" s="929" t="s">
        <v>1660</v>
      </c>
      <c r="B890" s="77">
        <v>3000</v>
      </c>
      <c r="C890" s="77">
        <v>3000</v>
      </c>
      <c r="D890" s="77">
        <v>0</v>
      </c>
      <c r="E890" s="245">
        <v>0</v>
      </c>
      <c r="F890" s="77">
        <v>0</v>
      </c>
      <c r="G890" s="736"/>
      <c r="H890" s="736"/>
      <c r="I890" s="736"/>
      <c r="J890" s="736"/>
      <c r="K890" s="736"/>
      <c r="L890" s="736"/>
      <c r="M890" s="736"/>
    </row>
    <row r="891" spans="1:13" s="867" customFormat="1" ht="12.75">
      <c r="A891" s="918" t="s">
        <v>1664</v>
      </c>
      <c r="B891" s="77">
        <v>997194</v>
      </c>
      <c r="C891" s="77">
        <v>207749</v>
      </c>
      <c r="D891" s="77">
        <v>62095</v>
      </c>
      <c r="E891" s="245">
        <v>6.226972885917886</v>
      </c>
      <c r="F891" s="77">
        <v>31836</v>
      </c>
      <c r="G891" s="736"/>
      <c r="H891" s="736"/>
      <c r="I891" s="736"/>
      <c r="J891" s="736"/>
      <c r="K891" s="736"/>
      <c r="L891" s="736"/>
      <c r="M891" s="736"/>
    </row>
    <row r="892" spans="1:6" ht="12.75">
      <c r="A892" s="925" t="s">
        <v>232</v>
      </c>
      <c r="B892" s="22"/>
      <c r="C892" s="22"/>
      <c r="D892" s="22"/>
      <c r="E892" s="245"/>
      <c r="F892" s="77"/>
    </row>
    <row r="893" spans="1:13" s="921" customFormat="1" ht="12.75">
      <c r="A893" s="68" t="s">
        <v>166</v>
      </c>
      <c r="B893" s="77"/>
      <c r="C893" s="77"/>
      <c r="D893" s="77"/>
      <c r="E893" s="245"/>
      <c r="F893" s="77"/>
      <c r="G893" s="920"/>
      <c r="H893" s="920"/>
      <c r="I893" s="920"/>
      <c r="J893" s="920"/>
      <c r="K893" s="920"/>
      <c r="L893" s="920"/>
      <c r="M893" s="920"/>
    </row>
    <row r="894" spans="1:13" s="926" customFormat="1" ht="12" customHeight="1">
      <c r="A894" s="916" t="s">
        <v>149</v>
      </c>
      <c r="B894" s="77">
        <v>1882239</v>
      </c>
      <c r="C894" s="77">
        <v>1413616</v>
      </c>
      <c r="D894" s="77">
        <v>1135540</v>
      </c>
      <c r="E894" s="245">
        <v>60.329214302753265</v>
      </c>
      <c r="F894" s="77">
        <v>719544</v>
      </c>
      <c r="G894" s="920"/>
      <c r="H894" s="920"/>
      <c r="I894" s="920"/>
      <c r="J894" s="920"/>
      <c r="K894" s="920"/>
      <c r="L894" s="920"/>
      <c r="M894" s="920"/>
    </row>
    <row r="895" spans="1:13" s="922" customFormat="1" ht="12.75">
      <c r="A895" s="64" t="s">
        <v>150</v>
      </c>
      <c r="B895" s="77">
        <v>202036</v>
      </c>
      <c r="C895" s="77">
        <v>202036</v>
      </c>
      <c r="D895" s="77">
        <v>202036</v>
      </c>
      <c r="E895" s="245">
        <v>100</v>
      </c>
      <c r="F895" s="77">
        <v>0</v>
      </c>
      <c r="G895" s="736"/>
      <c r="H895" s="736"/>
      <c r="I895" s="736"/>
      <c r="J895" s="736"/>
      <c r="K895" s="736"/>
      <c r="L895" s="736"/>
      <c r="M895" s="736"/>
    </row>
    <row r="896" spans="1:13" s="926" customFormat="1" ht="12.75">
      <c r="A896" s="67" t="s">
        <v>152</v>
      </c>
      <c r="B896" s="77">
        <v>1680203</v>
      </c>
      <c r="C896" s="77">
        <v>1211580</v>
      </c>
      <c r="D896" s="77">
        <v>933504</v>
      </c>
      <c r="E896" s="245">
        <v>55.559000906438094</v>
      </c>
      <c r="F896" s="77">
        <v>719544</v>
      </c>
      <c r="G896" s="920"/>
      <c r="H896" s="920"/>
      <c r="I896" s="920"/>
      <c r="J896" s="920"/>
      <c r="K896" s="920"/>
      <c r="L896" s="920"/>
      <c r="M896" s="920"/>
    </row>
    <row r="897" spans="1:13" s="926" customFormat="1" ht="12.75">
      <c r="A897" s="67" t="s">
        <v>153</v>
      </c>
      <c r="B897" s="77">
        <v>1882239</v>
      </c>
      <c r="C897" s="77">
        <v>1413616</v>
      </c>
      <c r="D897" s="77">
        <v>1033690</v>
      </c>
      <c r="E897" s="245">
        <v>54.91810551157425</v>
      </c>
      <c r="F897" s="77">
        <v>760176</v>
      </c>
      <c r="G897" s="920"/>
      <c r="H897" s="920"/>
      <c r="I897" s="920"/>
      <c r="J897" s="920"/>
      <c r="K897" s="920"/>
      <c r="L897" s="920"/>
      <c r="M897" s="920"/>
    </row>
    <row r="898" spans="1:13" s="928" customFormat="1" ht="12.75">
      <c r="A898" s="917" t="s">
        <v>192</v>
      </c>
      <c r="B898" s="77">
        <v>1882239</v>
      </c>
      <c r="C898" s="77">
        <v>1413616</v>
      </c>
      <c r="D898" s="77">
        <v>1033690</v>
      </c>
      <c r="E898" s="245">
        <v>54.91810551157425</v>
      </c>
      <c r="F898" s="77">
        <v>760176</v>
      </c>
      <c r="G898" s="920"/>
      <c r="H898" s="920"/>
      <c r="I898" s="920"/>
      <c r="J898" s="920"/>
      <c r="K898" s="920"/>
      <c r="L898" s="920"/>
      <c r="M898" s="920"/>
    </row>
    <row r="899" spans="1:13" s="928" customFormat="1" ht="12.75">
      <c r="A899" s="67" t="s">
        <v>155</v>
      </c>
      <c r="B899" s="77">
        <v>1680203</v>
      </c>
      <c r="C899" s="77">
        <v>1211580</v>
      </c>
      <c r="D899" s="77">
        <v>933504</v>
      </c>
      <c r="E899" s="245">
        <v>55.559000906438094</v>
      </c>
      <c r="F899" s="77">
        <v>719544</v>
      </c>
      <c r="G899" s="920"/>
      <c r="H899" s="920"/>
      <c r="I899" s="920"/>
      <c r="J899" s="920"/>
      <c r="K899" s="920"/>
      <c r="L899" s="920"/>
      <c r="M899" s="920"/>
    </row>
    <row r="900" spans="1:13" s="921" customFormat="1" ht="12.75">
      <c r="A900" s="67" t="s">
        <v>167</v>
      </c>
      <c r="B900" s="77">
        <v>202036</v>
      </c>
      <c r="C900" s="77">
        <v>202036</v>
      </c>
      <c r="D900" s="77">
        <v>100186</v>
      </c>
      <c r="E900" s="245">
        <v>49.588192203369694</v>
      </c>
      <c r="F900" s="77">
        <v>40632</v>
      </c>
      <c r="G900" s="920"/>
      <c r="H900" s="920"/>
      <c r="I900" s="920"/>
      <c r="J900" s="920"/>
      <c r="K900" s="920"/>
      <c r="L900" s="920"/>
      <c r="M900" s="920"/>
    </row>
    <row r="901" spans="1:13" s="921" customFormat="1" ht="12.75">
      <c r="A901" s="64" t="s">
        <v>157</v>
      </c>
      <c r="B901" s="77">
        <v>202036</v>
      </c>
      <c r="C901" s="77">
        <v>202036</v>
      </c>
      <c r="D901" s="77">
        <v>100186</v>
      </c>
      <c r="E901" s="245">
        <v>49.588192203369694</v>
      </c>
      <c r="F901" s="77">
        <v>40632</v>
      </c>
      <c r="G901" s="920"/>
      <c r="H901" s="920"/>
      <c r="I901" s="920"/>
      <c r="J901" s="920"/>
      <c r="K901" s="920"/>
      <c r="L901" s="920"/>
      <c r="M901" s="920"/>
    </row>
    <row r="902" spans="1:18" s="37" customFormat="1" ht="12" customHeight="1">
      <c r="A902" s="68" t="s">
        <v>178</v>
      </c>
      <c r="B902" s="77"/>
      <c r="C902" s="77"/>
      <c r="D902" s="77"/>
      <c r="E902" s="245"/>
      <c r="F902" s="77"/>
      <c r="G902" s="250"/>
      <c r="H902" s="250"/>
      <c r="I902" s="250"/>
      <c r="J902" s="250"/>
      <c r="K902" s="250"/>
      <c r="L902" s="250"/>
      <c r="M902" s="250"/>
      <c r="N902" s="250"/>
      <c r="O902" s="250"/>
      <c r="P902" s="250"/>
      <c r="Q902" s="250"/>
      <c r="R902" s="250"/>
    </row>
    <row r="903" spans="1:18" s="37" customFormat="1" ht="12" customHeight="1">
      <c r="A903" s="67" t="s">
        <v>215</v>
      </c>
      <c r="B903" s="77">
        <v>1372072</v>
      </c>
      <c r="C903" s="77">
        <v>425235</v>
      </c>
      <c r="D903" s="77">
        <v>425235</v>
      </c>
      <c r="E903" s="245">
        <v>30.992178253036286</v>
      </c>
      <c r="F903" s="77">
        <v>222812</v>
      </c>
      <c r="G903" s="250"/>
      <c r="H903" s="250"/>
      <c r="I903" s="250"/>
      <c r="J903" s="250"/>
      <c r="K903" s="250"/>
      <c r="L903" s="250"/>
      <c r="M903" s="250"/>
      <c r="N903" s="250"/>
      <c r="O903" s="250"/>
      <c r="P903" s="250"/>
      <c r="Q903" s="250"/>
      <c r="R903" s="250"/>
    </row>
    <row r="904" spans="1:18" s="37" customFormat="1" ht="12" customHeight="1">
      <c r="A904" s="67" t="s">
        <v>150</v>
      </c>
      <c r="B904" s="77">
        <v>1372072</v>
      </c>
      <c r="C904" s="77">
        <v>425235</v>
      </c>
      <c r="D904" s="77">
        <v>425235</v>
      </c>
      <c r="E904" s="245">
        <v>30.992178253036286</v>
      </c>
      <c r="F904" s="77">
        <v>222812</v>
      </c>
      <c r="G904" s="250"/>
      <c r="H904" s="250"/>
      <c r="I904" s="250"/>
      <c r="J904" s="250"/>
      <c r="K904" s="250"/>
      <c r="L904" s="250"/>
      <c r="M904" s="250"/>
      <c r="N904" s="250"/>
      <c r="O904" s="250"/>
      <c r="P904" s="250"/>
      <c r="Q904" s="250"/>
      <c r="R904" s="250"/>
    </row>
    <row r="905" spans="1:18" s="37" customFormat="1" ht="12" customHeight="1">
      <c r="A905" s="67" t="s">
        <v>153</v>
      </c>
      <c r="B905" s="77">
        <v>1372072</v>
      </c>
      <c r="C905" s="77">
        <v>425235</v>
      </c>
      <c r="D905" s="77">
        <v>50594</v>
      </c>
      <c r="E905" s="245">
        <v>3.687415820744101</v>
      </c>
      <c r="F905" s="77">
        <v>9644</v>
      </c>
      <c r="G905" s="250"/>
      <c r="H905" s="250"/>
      <c r="I905" s="250"/>
      <c r="J905" s="250"/>
      <c r="K905" s="250"/>
      <c r="L905" s="250"/>
      <c r="M905" s="250"/>
      <c r="N905" s="250"/>
      <c r="O905" s="250"/>
      <c r="P905" s="250"/>
      <c r="Q905" s="250"/>
      <c r="R905" s="250"/>
    </row>
    <row r="906" spans="1:18" s="37" customFormat="1" ht="12" customHeight="1">
      <c r="A906" s="917" t="s">
        <v>192</v>
      </c>
      <c r="B906" s="77">
        <v>1047988</v>
      </c>
      <c r="C906" s="77">
        <v>356151</v>
      </c>
      <c r="D906" s="77">
        <v>28157</v>
      </c>
      <c r="E906" s="245">
        <v>2.6867674057336535</v>
      </c>
      <c r="F906" s="77">
        <v>3591</v>
      </c>
      <c r="G906" s="250"/>
      <c r="H906" s="250"/>
      <c r="I906" s="250"/>
      <c r="J906" s="250"/>
      <c r="K906" s="250"/>
      <c r="L906" s="250"/>
      <c r="M906" s="250"/>
      <c r="N906" s="250"/>
      <c r="O906" s="250"/>
      <c r="P906" s="250"/>
      <c r="Q906" s="250"/>
      <c r="R906" s="250"/>
    </row>
    <row r="907" spans="1:18" s="37" customFormat="1" ht="12" customHeight="1">
      <c r="A907" s="929" t="s">
        <v>20</v>
      </c>
      <c r="B907" s="77">
        <v>581482</v>
      </c>
      <c r="C907" s="77">
        <v>138541</v>
      </c>
      <c r="D907" s="77">
        <v>12953</v>
      </c>
      <c r="E907" s="245">
        <v>2.227584000880509</v>
      </c>
      <c r="F907" s="77">
        <v>3591</v>
      </c>
      <c r="G907" s="250"/>
      <c r="H907" s="250"/>
      <c r="I907" s="250"/>
      <c r="J907" s="250"/>
      <c r="K907" s="250"/>
      <c r="L907" s="250"/>
      <c r="M907" s="250"/>
      <c r="N907" s="250"/>
      <c r="O907" s="250"/>
      <c r="P907" s="250"/>
      <c r="Q907" s="250"/>
      <c r="R907" s="250"/>
    </row>
    <row r="908" spans="1:18" s="37" customFormat="1" ht="12" customHeight="1">
      <c r="A908" s="929" t="s">
        <v>123</v>
      </c>
      <c r="B908" s="77">
        <v>466506</v>
      </c>
      <c r="C908" s="77">
        <v>217610</v>
      </c>
      <c r="D908" s="77">
        <v>15204</v>
      </c>
      <c r="E908" s="245">
        <v>3.259122069169528</v>
      </c>
      <c r="F908" s="77">
        <v>0</v>
      </c>
      <c r="G908" s="250"/>
      <c r="H908" s="250"/>
      <c r="I908" s="250"/>
      <c r="J908" s="250"/>
      <c r="K908" s="250"/>
      <c r="L908" s="250"/>
      <c r="M908" s="250"/>
      <c r="N908" s="250"/>
      <c r="O908" s="250"/>
      <c r="P908" s="250"/>
      <c r="Q908" s="250"/>
      <c r="R908" s="250"/>
    </row>
    <row r="909" spans="1:18" s="37" customFormat="1" ht="12" customHeight="1">
      <c r="A909" s="936" t="s">
        <v>182</v>
      </c>
      <c r="B909" s="77">
        <v>466506</v>
      </c>
      <c r="C909" s="77">
        <v>217610</v>
      </c>
      <c r="D909" s="77">
        <v>15204</v>
      </c>
      <c r="E909" s="245">
        <v>3.259122069169528</v>
      </c>
      <c r="F909" s="77">
        <v>0</v>
      </c>
      <c r="G909" s="250"/>
      <c r="H909" s="250"/>
      <c r="I909" s="250"/>
      <c r="J909" s="250"/>
      <c r="K909" s="250"/>
      <c r="L909" s="250"/>
      <c r="M909" s="250"/>
      <c r="N909" s="250"/>
      <c r="O909" s="250"/>
      <c r="P909" s="250"/>
      <c r="Q909" s="250"/>
      <c r="R909" s="250"/>
    </row>
    <row r="910" spans="1:18" s="37" customFormat="1" ht="12" customHeight="1">
      <c r="A910" s="929" t="s">
        <v>759</v>
      </c>
      <c r="B910" s="77">
        <v>324084</v>
      </c>
      <c r="C910" s="77">
        <v>69084</v>
      </c>
      <c r="D910" s="77">
        <v>22437</v>
      </c>
      <c r="E910" s="245">
        <v>6.923205094975376</v>
      </c>
      <c r="F910" s="77">
        <v>6053</v>
      </c>
      <c r="G910" s="250"/>
      <c r="H910" s="250"/>
      <c r="I910" s="250"/>
      <c r="J910" s="250"/>
      <c r="K910" s="250"/>
      <c r="L910" s="250"/>
      <c r="M910" s="250"/>
      <c r="N910" s="250"/>
      <c r="O910" s="250"/>
      <c r="P910" s="250"/>
      <c r="Q910" s="250"/>
      <c r="R910" s="250"/>
    </row>
    <row r="911" spans="1:18" s="37" customFormat="1" ht="12" customHeight="1">
      <c r="A911" s="936" t="s">
        <v>1660</v>
      </c>
      <c r="B911" s="77">
        <v>324084</v>
      </c>
      <c r="C911" s="77">
        <v>69084</v>
      </c>
      <c r="D911" s="77">
        <v>22437</v>
      </c>
      <c r="E911" s="245">
        <v>6.923205094975376</v>
      </c>
      <c r="F911" s="77">
        <v>6053</v>
      </c>
      <c r="G911" s="250"/>
      <c r="H911" s="250"/>
      <c r="I911" s="250"/>
      <c r="J911" s="250"/>
      <c r="K911" s="250"/>
      <c r="L911" s="250"/>
      <c r="M911" s="250"/>
      <c r="N911" s="250"/>
      <c r="O911" s="250"/>
      <c r="P911" s="250"/>
      <c r="Q911" s="250"/>
      <c r="R911" s="250"/>
    </row>
    <row r="912" spans="1:18" s="37" customFormat="1" ht="12" customHeight="1">
      <c r="A912" s="90" t="s">
        <v>185</v>
      </c>
      <c r="B912" s="77"/>
      <c r="C912" s="77"/>
      <c r="D912" s="77"/>
      <c r="E912" s="245"/>
      <c r="F912" s="77"/>
      <c r="G912" s="250"/>
      <c r="H912" s="250"/>
      <c r="I912" s="250"/>
      <c r="J912" s="250"/>
      <c r="K912" s="250"/>
      <c r="L912" s="250"/>
      <c r="M912" s="250"/>
      <c r="N912" s="250"/>
      <c r="O912" s="250"/>
      <c r="P912" s="250"/>
      <c r="Q912" s="250"/>
      <c r="R912" s="250"/>
    </row>
    <row r="913" spans="1:18" s="37" customFormat="1" ht="12" customHeight="1">
      <c r="A913" s="916" t="s">
        <v>149</v>
      </c>
      <c r="B913" s="77">
        <v>2899258</v>
      </c>
      <c r="C913" s="77">
        <v>1141604</v>
      </c>
      <c r="D913" s="77">
        <v>1141604</v>
      </c>
      <c r="E913" s="245">
        <v>39.37572992814024</v>
      </c>
      <c r="F913" s="77">
        <v>128532</v>
      </c>
      <c r="G913" s="250"/>
      <c r="H913" s="250"/>
      <c r="I913" s="250"/>
      <c r="J913" s="250"/>
      <c r="K913" s="250"/>
      <c r="L913" s="250"/>
      <c r="M913" s="250"/>
      <c r="N913" s="250"/>
      <c r="O913" s="250"/>
      <c r="P913" s="250"/>
      <c r="Q913" s="250"/>
      <c r="R913" s="250"/>
    </row>
    <row r="914" spans="1:18" s="37" customFormat="1" ht="12" customHeight="1">
      <c r="A914" s="927" t="s">
        <v>169</v>
      </c>
      <c r="B914" s="77">
        <v>2899258</v>
      </c>
      <c r="C914" s="77">
        <v>1141604</v>
      </c>
      <c r="D914" s="77">
        <v>1141604</v>
      </c>
      <c r="E914" s="245">
        <v>39.37572992814024</v>
      </c>
      <c r="F914" s="77">
        <v>128532</v>
      </c>
      <c r="G914" s="250"/>
      <c r="H914" s="250"/>
      <c r="I914" s="250"/>
      <c r="J914" s="250"/>
      <c r="K914" s="250"/>
      <c r="L914" s="250"/>
      <c r="M914" s="250"/>
      <c r="N914" s="250"/>
      <c r="O914" s="250"/>
      <c r="P914" s="250"/>
      <c r="Q914" s="250"/>
      <c r="R914" s="250"/>
    </row>
    <row r="915" spans="1:18" s="37" customFormat="1" ht="12" customHeight="1">
      <c r="A915" s="64" t="s">
        <v>153</v>
      </c>
      <c r="B915" s="77">
        <v>2899258</v>
      </c>
      <c r="C915" s="77">
        <v>1141604</v>
      </c>
      <c r="D915" s="77">
        <v>46690</v>
      </c>
      <c r="E915" s="245">
        <v>1.6104120433573004</v>
      </c>
      <c r="F915" s="77">
        <v>21084</v>
      </c>
      <c r="G915" s="250"/>
      <c r="H915" s="250"/>
      <c r="I915" s="250"/>
      <c r="J915" s="250"/>
      <c r="K915" s="250"/>
      <c r="L915" s="250"/>
      <c r="M915" s="250"/>
      <c r="N915" s="250"/>
      <c r="O915" s="250"/>
      <c r="P915" s="250"/>
      <c r="Q915" s="250"/>
      <c r="R915" s="250"/>
    </row>
    <row r="916" spans="1:18" s="37" customFormat="1" ht="12" customHeight="1">
      <c r="A916" s="917" t="s">
        <v>192</v>
      </c>
      <c r="B916" s="77">
        <v>2899258</v>
      </c>
      <c r="C916" s="77">
        <v>1141604</v>
      </c>
      <c r="D916" s="77">
        <v>46690</v>
      </c>
      <c r="E916" s="245">
        <v>1.6104120433573004</v>
      </c>
      <c r="F916" s="77">
        <v>21084</v>
      </c>
      <c r="G916" s="250"/>
      <c r="H916" s="250"/>
      <c r="I916" s="250"/>
      <c r="J916" s="250"/>
      <c r="K916" s="250"/>
      <c r="L916" s="250"/>
      <c r="M916" s="250"/>
      <c r="N916" s="250"/>
      <c r="O916" s="250"/>
      <c r="P916" s="250"/>
      <c r="Q916" s="250"/>
      <c r="R916" s="250"/>
    </row>
    <row r="917" spans="1:18" s="37" customFormat="1" ht="12" customHeight="1">
      <c r="A917" s="929" t="s">
        <v>20</v>
      </c>
      <c r="B917" s="77">
        <v>304045</v>
      </c>
      <c r="C917" s="77">
        <v>26400</v>
      </c>
      <c r="D917" s="77">
        <v>25606</v>
      </c>
      <c r="E917" s="245">
        <v>8.421779670772418</v>
      </c>
      <c r="F917" s="77">
        <v>0</v>
      </c>
      <c r="G917" s="250"/>
      <c r="H917" s="250"/>
      <c r="I917" s="250"/>
      <c r="J917" s="250"/>
      <c r="K917" s="250"/>
      <c r="L917" s="250"/>
      <c r="M917" s="250"/>
      <c r="N917" s="250"/>
      <c r="O917" s="250"/>
      <c r="P917" s="250"/>
      <c r="Q917" s="250"/>
      <c r="R917" s="250"/>
    </row>
    <row r="918" spans="1:18" s="37" customFormat="1" ht="12" customHeight="1">
      <c r="A918" s="929" t="s">
        <v>123</v>
      </c>
      <c r="B918" s="77">
        <v>2595213</v>
      </c>
      <c r="C918" s="77">
        <v>1115204</v>
      </c>
      <c r="D918" s="77">
        <v>21084</v>
      </c>
      <c r="E918" s="262">
        <v>0.8124188650411355</v>
      </c>
      <c r="F918" s="77">
        <v>21084</v>
      </c>
      <c r="G918" s="250"/>
      <c r="H918" s="250"/>
      <c r="I918" s="250"/>
      <c r="J918" s="250"/>
      <c r="K918" s="250"/>
      <c r="L918" s="250"/>
      <c r="M918" s="250"/>
      <c r="N918" s="250"/>
      <c r="O918" s="250"/>
      <c r="P918" s="250"/>
      <c r="Q918" s="250"/>
      <c r="R918" s="250"/>
    </row>
    <row r="919" spans="1:18" s="37" customFormat="1" ht="11.25" customHeight="1">
      <c r="A919" s="936" t="s">
        <v>182</v>
      </c>
      <c r="B919" s="77">
        <v>2466681</v>
      </c>
      <c r="C919" s="77">
        <v>986672</v>
      </c>
      <c r="D919" s="77">
        <v>0</v>
      </c>
      <c r="E919" s="262">
        <v>0</v>
      </c>
      <c r="F919" s="77">
        <v>0</v>
      </c>
      <c r="G919" s="250"/>
      <c r="H919" s="250"/>
      <c r="I919" s="250"/>
      <c r="J919" s="250"/>
      <c r="K919" s="250"/>
      <c r="L919" s="250"/>
      <c r="M919" s="250"/>
      <c r="N919" s="250"/>
      <c r="O919" s="250"/>
      <c r="P919" s="250"/>
      <c r="Q919" s="250"/>
      <c r="R919" s="250"/>
    </row>
    <row r="920" spans="1:18" s="37" customFormat="1" ht="12" customHeight="1">
      <c r="A920" s="936" t="s">
        <v>186</v>
      </c>
      <c r="B920" s="77">
        <v>128532</v>
      </c>
      <c r="C920" s="77">
        <v>128532</v>
      </c>
      <c r="D920" s="77">
        <v>21084</v>
      </c>
      <c r="E920" s="262">
        <v>16.403697133787695</v>
      </c>
      <c r="F920" s="77">
        <v>21084</v>
      </c>
      <c r="G920" s="250"/>
      <c r="H920" s="250"/>
      <c r="I920" s="250"/>
      <c r="J920" s="250"/>
      <c r="K920" s="250"/>
      <c r="L920" s="250"/>
      <c r="M920" s="250"/>
      <c r="N920" s="250"/>
      <c r="O920" s="250"/>
      <c r="P920" s="250"/>
      <c r="Q920" s="250"/>
      <c r="R920" s="250"/>
    </row>
    <row r="921" spans="1:18" s="37" customFormat="1" ht="12" customHeight="1">
      <c r="A921" s="90" t="s">
        <v>189</v>
      </c>
      <c r="B921" s="77"/>
      <c r="C921" s="77"/>
      <c r="D921" s="77"/>
      <c r="E921" s="262"/>
      <c r="F921" s="77"/>
      <c r="G921" s="250"/>
      <c r="H921" s="250"/>
      <c r="I921" s="250"/>
      <c r="J921" s="250"/>
      <c r="K921" s="250"/>
      <c r="L921" s="250"/>
      <c r="M921" s="250"/>
      <c r="N921" s="250"/>
      <c r="O921" s="250"/>
      <c r="P921" s="250"/>
      <c r="Q921" s="250"/>
      <c r="R921" s="250"/>
    </row>
    <row r="922" spans="1:18" s="37" customFormat="1" ht="12" customHeight="1">
      <c r="A922" s="916" t="s">
        <v>149</v>
      </c>
      <c r="B922" s="77">
        <v>637007</v>
      </c>
      <c r="C922" s="77">
        <v>400000</v>
      </c>
      <c r="D922" s="77">
        <v>400000</v>
      </c>
      <c r="E922" s="262">
        <v>62.79365846843127</v>
      </c>
      <c r="F922" s="77">
        <v>30000</v>
      </c>
      <c r="G922" s="250"/>
      <c r="H922" s="250"/>
      <c r="I922" s="250"/>
      <c r="J922" s="250"/>
      <c r="K922" s="250"/>
      <c r="L922" s="250"/>
      <c r="M922" s="250"/>
      <c r="N922" s="250"/>
      <c r="O922" s="250"/>
      <c r="P922" s="250"/>
      <c r="Q922" s="250"/>
      <c r="R922" s="250"/>
    </row>
    <row r="923" spans="1:18" s="37" customFormat="1" ht="12" customHeight="1">
      <c r="A923" s="210" t="s">
        <v>191</v>
      </c>
      <c r="B923" s="77">
        <v>637007</v>
      </c>
      <c r="C923" s="77">
        <v>400000</v>
      </c>
      <c r="D923" s="77">
        <v>400000</v>
      </c>
      <c r="E923" s="262">
        <v>62.79365846843127</v>
      </c>
      <c r="F923" s="77">
        <v>30000</v>
      </c>
      <c r="G923" s="250"/>
      <c r="H923" s="250"/>
      <c r="I923" s="250"/>
      <c r="J923" s="250"/>
      <c r="K923" s="250"/>
      <c r="L923" s="250"/>
      <c r="M923" s="250"/>
      <c r="N923" s="250"/>
      <c r="O923" s="250"/>
      <c r="P923" s="250"/>
      <c r="Q923" s="250"/>
      <c r="R923" s="250"/>
    </row>
    <row r="924" spans="1:18" s="37" customFormat="1" ht="12" customHeight="1">
      <c r="A924" s="916" t="s">
        <v>769</v>
      </c>
      <c r="B924" s="77">
        <v>637007</v>
      </c>
      <c r="C924" s="77">
        <v>400000</v>
      </c>
      <c r="D924" s="77">
        <v>313002</v>
      </c>
      <c r="E924" s="262">
        <v>49.136351719839816</v>
      </c>
      <c r="F924" s="77">
        <v>51289.5</v>
      </c>
      <c r="G924" s="250"/>
      <c r="H924" s="250"/>
      <c r="I924" s="250"/>
      <c r="J924" s="250"/>
      <c r="K924" s="250"/>
      <c r="L924" s="250"/>
      <c r="M924" s="250"/>
      <c r="N924" s="250"/>
      <c r="O924" s="250"/>
      <c r="P924" s="250"/>
      <c r="Q924" s="250"/>
      <c r="R924" s="250"/>
    </row>
    <row r="925" spans="1:18" s="37" customFormat="1" ht="12" customHeight="1">
      <c r="A925" s="917" t="s">
        <v>192</v>
      </c>
      <c r="B925" s="77">
        <v>637007</v>
      </c>
      <c r="C925" s="77">
        <v>400000</v>
      </c>
      <c r="D925" s="77">
        <v>313002</v>
      </c>
      <c r="E925" s="262">
        <v>49.136351719839816</v>
      </c>
      <c r="F925" s="77">
        <v>51289.5</v>
      </c>
      <c r="G925" s="250"/>
      <c r="H925" s="250"/>
      <c r="I925" s="250"/>
      <c r="J925" s="250"/>
      <c r="K925" s="250"/>
      <c r="L925" s="250"/>
      <c r="M925" s="250"/>
      <c r="N925" s="250"/>
      <c r="O925" s="250"/>
      <c r="P925" s="250"/>
      <c r="Q925" s="250"/>
      <c r="R925" s="250"/>
    </row>
    <row r="926" spans="1:18" s="37" customFormat="1" ht="12" customHeight="1">
      <c r="A926" s="918" t="s">
        <v>123</v>
      </c>
      <c r="B926" s="77">
        <v>637007</v>
      </c>
      <c r="C926" s="77">
        <v>400000</v>
      </c>
      <c r="D926" s="77">
        <v>313002</v>
      </c>
      <c r="E926" s="262">
        <v>49.136351719839816</v>
      </c>
      <c r="F926" s="77">
        <v>51289.5</v>
      </c>
      <c r="G926" s="250"/>
      <c r="H926" s="250"/>
      <c r="I926" s="250"/>
      <c r="J926" s="250"/>
      <c r="K926" s="250"/>
      <c r="L926" s="250"/>
      <c r="M926" s="250"/>
      <c r="N926" s="250"/>
      <c r="O926" s="250"/>
      <c r="P926" s="250"/>
      <c r="Q926" s="250"/>
      <c r="R926" s="250"/>
    </row>
    <row r="927" spans="1:18" s="37" customFormat="1" ht="12" customHeight="1">
      <c r="A927" s="919" t="s">
        <v>182</v>
      </c>
      <c r="B927" s="77">
        <v>630000</v>
      </c>
      <c r="C927" s="77">
        <v>400000</v>
      </c>
      <c r="D927" s="77">
        <v>313002</v>
      </c>
      <c r="E927" s="262">
        <v>49.682857142857145</v>
      </c>
      <c r="F927" s="77">
        <v>51289.5</v>
      </c>
      <c r="G927" s="250"/>
      <c r="H927" s="250"/>
      <c r="I927" s="250"/>
      <c r="J927" s="250"/>
      <c r="K927" s="250"/>
      <c r="L927" s="250"/>
      <c r="M927" s="250"/>
      <c r="N927" s="250"/>
      <c r="O927" s="250"/>
      <c r="P927" s="250"/>
      <c r="Q927" s="250"/>
      <c r="R927" s="250"/>
    </row>
    <row r="928" spans="1:18" s="37" customFormat="1" ht="12" customHeight="1">
      <c r="A928" s="919" t="s">
        <v>186</v>
      </c>
      <c r="B928" s="77">
        <v>7007</v>
      </c>
      <c r="C928" s="77">
        <v>0</v>
      </c>
      <c r="D928" s="77">
        <v>0</v>
      </c>
      <c r="E928" s="262">
        <v>0</v>
      </c>
      <c r="F928" s="77">
        <v>0</v>
      </c>
      <c r="G928" s="250"/>
      <c r="H928" s="250"/>
      <c r="I928" s="250"/>
      <c r="J928" s="250"/>
      <c r="K928" s="250"/>
      <c r="L928" s="250"/>
      <c r="M928" s="250"/>
      <c r="N928" s="250"/>
      <c r="O928" s="250"/>
      <c r="P928" s="250"/>
      <c r="Q928" s="250"/>
      <c r="R928" s="250"/>
    </row>
    <row r="929" spans="1:6" ht="12.75">
      <c r="A929" s="925" t="s">
        <v>233</v>
      </c>
      <c r="B929" s="22"/>
      <c r="C929" s="22"/>
      <c r="D929" s="22"/>
      <c r="E929" s="262"/>
      <c r="F929" s="77"/>
    </row>
    <row r="930" spans="1:13" s="921" customFormat="1" ht="25.5">
      <c r="A930" s="887" t="s">
        <v>197</v>
      </c>
      <c r="B930" s="22"/>
      <c r="C930" s="22"/>
      <c r="D930" s="22"/>
      <c r="E930" s="262"/>
      <c r="F930" s="77"/>
      <c r="G930" s="920"/>
      <c r="H930" s="920"/>
      <c r="I930" s="920"/>
      <c r="J930" s="920"/>
      <c r="K930" s="920"/>
      <c r="L930" s="920"/>
      <c r="M930" s="920"/>
    </row>
    <row r="931" spans="1:13" s="922" customFormat="1" ht="12.75">
      <c r="A931" s="916" t="s">
        <v>149</v>
      </c>
      <c r="B931" s="77">
        <v>5499875</v>
      </c>
      <c r="C931" s="77">
        <v>5499875</v>
      </c>
      <c r="D931" s="77">
        <v>5499875</v>
      </c>
      <c r="E931" s="262">
        <v>100</v>
      </c>
      <c r="F931" s="77">
        <v>283000</v>
      </c>
      <c r="G931" s="736"/>
      <c r="H931" s="736"/>
      <c r="I931" s="736"/>
      <c r="J931" s="736"/>
      <c r="K931" s="736"/>
      <c r="L931" s="736"/>
      <c r="M931" s="736"/>
    </row>
    <row r="932" spans="1:13" s="922" customFormat="1" ht="12.75">
      <c r="A932" s="64" t="s">
        <v>150</v>
      </c>
      <c r="B932" s="77">
        <v>5499875</v>
      </c>
      <c r="C932" s="77">
        <v>5499875</v>
      </c>
      <c r="D932" s="77">
        <v>5499875</v>
      </c>
      <c r="E932" s="262">
        <v>100</v>
      </c>
      <c r="F932" s="77">
        <v>283000</v>
      </c>
      <c r="G932" s="736"/>
      <c r="H932" s="736"/>
      <c r="I932" s="736"/>
      <c r="J932" s="736"/>
      <c r="K932" s="736"/>
      <c r="L932" s="736"/>
      <c r="M932" s="736"/>
    </row>
    <row r="933" spans="1:13" s="922" customFormat="1" ht="12.75">
      <c r="A933" s="64" t="s">
        <v>153</v>
      </c>
      <c r="B933" s="77">
        <v>5499875</v>
      </c>
      <c r="C933" s="77">
        <v>5499875</v>
      </c>
      <c r="D933" s="77">
        <v>1749665</v>
      </c>
      <c r="E933" s="262">
        <v>31.81281392758926</v>
      </c>
      <c r="F933" s="77">
        <v>464380</v>
      </c>
      <c r="G933" s="736"/>
      <c r="H933" s="736"/>
      <c r="I933" s="736"/>
      <c r="J933" s="736"/>
      <c r="K933" s="736"/>
      <c r="L933" s="736"/>
      <c r="M933" s="736"/>
    </row>
    <row r="934" spans="1:13" s="867" customFormat="1" ht="12.75">
      <c r="A934" s="64" t="s">
        <v>160</v>
      </c>
      <c r="B934" s="77">
        <v>5499875</v>
      </c>
      <c r="C934" s="77">
        <v>5499875</v>
      </c>
      <c r="D934" s="77">
        <v>1749665</v>
      </c>
      <c r="E934" s="262">
        <v>31.81281392758926</v>
      </c>
      <c r="F934" s="77">
        <v>464380</v>
      </c>
      <c r="G934" s="736"/>
      <c r="H934" s="736"/>
      <c r="I934" s="736"/>
      <c r="J934" s="736"/>
      <c r="K934" s="736"/>
      <c r="L934" s="736"/>
      <c r="M934" s="736"/>
    </row>
    <row r="935" spans="1:13" s="867" customFormat="1" ht="12.75">
      <c r="A935" s="64" t="s">
        <v>162</v>
      </c>
      <c r="B935" s="77">
        <v>5499875</v>
      </c>
      <c r="C935" s="77">
        <v>5499875</v>
      </c>
      <c r="D935" s="77">
        <v>1749665</v>
      </c>
      <c r="E935" s="262">
        <v>31.81281392758926</v>
      </c>
      <c r="F935" s="77">
        <v>464380</v>
      </c>
      <c r="G935" s="736"/>
      <c r="H935" s="736"/>
      <c r="I935" s="736"/>
      <c r="J935" s="736"/>
      <c r="K935" s="736"/>
      <c r="L935" s="736"/>
      <c r="M935" s="736"/>
    </row>
    <row r="936" spans="1:13" s="867" customFormat="1" ht="12.75">
      <c r="A936" s="64"/>
      <c r="B936" s="77"/>
      <c r="C936" s="77"/>
      <c r="D936" s="77"/>
      <c r="E936" s="261"/>
      <c r="F936" s="77"/>
      <c r="G936" s="736"/>
      <c r="H936" s="736"/>
      <c r="I936" s="736"/>
      <c r="J936" s="736"/>
      <c r="K936" s="736"/>
      <c r="L936" s="736"/>
      <c r="M936" s="736"/>
    </row>
    <row r="937" spans="1:13" s="867" customFormat="1" ht="12.75">
      <c r="A937" s="90" t="s">
        <v>234</v>
      </c>
      <c r="B937" s="77"/>
      <c r="C937" s="77"/>
      <c r="D937" s="77"/>
      <c r="E937" s="261"/>
      <c r="F937" s="77"/>
      <c r="G937" s="736"/>
      <c r="H937" s="736"/>
      <c r="I937" s="736"/>
      <c r="J937" s="736"/>
      <c r="K937" s="736"/>
      <c r="L937" s="736"/>
      <c r="M937" s="736"/>
    </row>
    <row r="938" spans="1:13" s="867" customFormat="1" ht="12.75">
      <c r="A938" s="90" t="s">
        <v>235</v>
      </c>
      <c r="B938" s="238">
        <v>34393332</v>
      </c>
      <c r="C938" s="238">
        <v>1535702</v>
      </c>
      <c r="D938" s="238">
        <v>1325325</v>
      </c>
      <c r="E938" s="247">
        <v>3.853435892748048</v>
      </c>
      <c r="F938" s="77">
        <v>322517</v>
      </c>
      <c r="G938" s="736"/>
      <c r="H938" s="736"/>
      <c r="I938" s="736"/>
      <c r="J938" s="736"/>
      <c r="K938" s="736"/>
      <c r="L938" s="736"/>
      <c r="M938" s="736"/>
    </row>
    <row r="939" spans="1:13" s="867" customFormat="1" ht="12.75" hidden="1">
      <c r="A939" s="896" t="s">
        <v>175</v>
      </c>
      <c r="B939" s="238">
        <v>0</v>
      </c>
      <c r="C939" s="238"/>
      <c r="D939" s="238"/>
      <c r="E939" s="247">
        <v>0</v>
      </c>
      <c r="F939" s="77">
        <v>0</v>
      </c>
      <c r="G939" s="736"/>
      <c r="H939" s="736"/>
      <c r="I939" s="736"/>
      <c r="J939" s="736"/>
      <c r="K939" s="736"/>
      <c r="L939" s="736"/>
      <c r="M939" s="736"/>
    </row>
    <row r="940" spans="1:13" s="867" customFormat="1" ht="12.75">
      <c r="A940" s="90" t="s">
        <v>236</v>
      </c>
      <c r="B940" s="238">
        <v>34393332</v>
      </c>
      <c r="C940" s="238">
        <v>1535702</v>
      </c>
      <c r="D940" s="238">
        <v>1325325</v>
      </c>
      <c r="E940" s="247">
        <v>3.853435892748048</v>
      </c>
      <c r="F940" s="77">
        <v>322517</v>
      </c>
      <c r="G940" s="736"/>
      <c r="H940" s="736"/>
      <c r="I940" s="736"/>
      <c r="J940" s="736"/>
      <c r="K940" s="736"/>
      <c r="L940" s="736"/>
      <c r="M940" s="736"/>
    </row>
    <row r="941" spans="1:13" s="867" customFormat="1" ht="12.75">
      <c r="A941" s="90" t="s">
        <v>153</v>
      </c>
      <c r="B941" s="238">
        <v>34393332</v>
      </c>
      <c r="C941" s="238">
        <v>1535702</v>
      </c>
      <c r="D941" s="238">
        <v>1284213</v>
      </c>
      <c r="E941" s="247">
        <v>3.7339010945493736</v>
      </c>
      <c r="F941" s="77">
        <v>336588</v>
      </c>
      <c r="G941" s="736"/>
      <c r="H941" s="736"/>
      <c r="I941" s="736"/>
      <c r="J941" s="736"/>
      <c r="K941" s="736"/>
      <c r="L941" s="736"/>
      <c r="M941" s="736"/>
    </row>
    <row r="942" spans="1:13" s="867" customFormat="1" ht="12.75">
      <c r="A942" s="894" t="s">
        <v>237</v>
      </c>
      <c r="B942" s="238">
        <v>31801933</v>
      </c>
      <c r="C942" s="238">
        <v>965325</v>
      </c>
      <c r="D942" s="238">
        <v>924360</v>
      </c>
      <c r="E942" s="247">
        <v>2.906615770808649</v>
      </c>
      <c r="F942" s="77">
        <v>238299</v>
      </c>
      <c r="G942" s="736"/>
      <c r="H942" s="736"/>
      <c r="I942" s="736"/>
      <c r="J942" s="736"/>
      <c r="K942" s="736"/>
      <c r="L942" s="736"/>
      <c r="M942" s="736"/>
    </row>
    <row r="943" spans="1:13" s="867" customFormat="1" ht="12.75">
      <c r="A943" s="884" t="s">
        <v>20</v>
      </c>
      <c r="B943" s="238">
        <v>26171451</v>
      </c>
      <c r="C943" s="238">
        <v>0</v>
      </c>
      <c r="D943" s="238">
        <v>2524</v>
      </c>
      <c r="E943" s="247">
        <v>0.009644096538629058</v>
      </c>
      <c r="F943" s="77">
        <v>-9084</v>
      </c>
      <c r="G943" s="736"/>
      <c r="H943" s="736"/>
      <c r="I943" s="736"/>
      <c r="J943" s="736"/>
      <c r="K943" s="736"/>
      <c r="L943" s="736"/>
      <c r="M943" s="736"/>
    </row>
    <row r="944" spans="1:13" s="867" customFormat="1" ht="12.75">
      <c r="A944" s="884" t="s">
        <v>1633</v>
      </c>
      <c r="B944" s="238">
        <v>3086873</v>
      </c>
      <c r="C944" s="238">
        <v>0</v>
      </c>
      <c r="D944" s="238">
        <v>0</v>
      </c>
      <c r="E944" s="247">
        <v>0</v>
      </c>
      <c r="F944" s="77">
        <v>0</v>
      </c>
      <c r="G944" s="736"/>
      <c r="H944" s="736"/>
      <c r="I944" s="736"/>
      <c r="J944" s="736"/>
      <c r="K944" s="736"/>
      <c r="L944" s="736"/>
      <c r="M944" s="736"/>
    </row>
    <row r="945" spans="1:13" s="867" customFormat="1" ht="12.75">
      <c r="A945" s="883" t="s">
        <v>156</v>
      </c>
      <c r="B945" s="238">
        <v>2543609</v>
      </c>
      <c r="C945" s="238">
        <v>965325</v>
      </c>
      <c r="D945" s="238">
        <v>921836</v>
      </c>
      <c r="E945" s="247">
        <v>36.24126192351104</v>
      </c>
      <c r="F945" s="77">
        <v>247383</v>
      </c>
      <c r="G945" s="736"/>
      <c r="H945" s="736"/>
      <c r="I945" s="736"/>
      <c r="J945" s="736"/>
      <c r="K945" s="736"/>
      <c r="L945" s="736"/>
      <c r="M945" s="736"/>
    </row>
    <row r="946" spans="1:13" s="867" customFormat="1" ht="12.75">
      <c r="A946" s="883" t="s">
        <v>157</v>
      </c>
      <c r="B946" s="238">
        <v>2189013</v>
      </c>
      <c r="C946" s="238">
        <v>817578</v>
      </c>
      <c r="D946" s="238">
        <v>777169</v>
      </c>
      <c r="E946" s="247">
        <v>35.50316969337322</v>
      </c>
      <c r="F946" s="77">
        <v>215672</v>
      </c>
      <c r="G946" s="736"/>
      <c r="H946" s="736"/>
      <c r="I946" s="736"/>
      <c r="J946" s="736"/>
      <c r="K946" s="736"/>
      <c r="L946" s="736"/>
      <c r="M946" s="736"/>
    </row>
    <row r="947" spans="1:13" s="867" customFormat="1" ht="12.75">
      <c r="A947" s="885" t="s">
        <v>856</v>
      </c>
      <c r="B947" s="238">
        <v>354596</v>
      </c>
      <c r="C947" s="238">
        <v>147747</v>
      </c>
      <c r="D947" s="238">
        <v>144667</v>
      </c>
      <c r="E947" s="247">
        <v>40.79769653351984</v>
      </c>
      <c r="F947" s="77">
        <v>31711</v>
      </c>
      <c r="G947" s="736"/>
      <c r="H947" s="736"/>
      <c r="I947" s="736"/>
      <c r="J947" s="736"/>
      <c r="K947" s="736"/>
      <c r="L947" s="736"/>
      <c r="M947" s="736"/>
    </row>
    <row r="948" spans="1:13" s="867" customFormat="1" ht="12.75">
      <c r="A948" s="896" t="s">
        <v>759</v>
      </c>
      <c r="B948" s="238">
        <v>2591399</v>
      </c>
      <c r="C948" s="238">
        <v>570377</v>
      </c>
      <c r="D948" s="238">
        <v>359853</v>
      </c>
      <c r="E948" s="247">
        <v>13.886437403117002</v>
      </c>
      <c r="F948" s="77">
        <v>98289</v>
      </c>
      <c r="G948" s="736"/>
      <c r="H948" s="736"/>
      <c r="I948" s="736"/>
      <c r="J948" s="736"/>
      <c r="K948" s="736"/>
      <c r="L948" s="736"/>
      <c r="M948" s="736"/>
    </row>
    <row r="949" spans="1:13" s="867" customFormat="1" ht="12.75">
      <c r="A949" s="885" t="s">
        <v>1664</v>
      </c>
      <c r="B949" s="238">
        <v>2591399</v>
      </c>
      <c r="C949" s="238">
        <v>570377</v>
      </c>
      <c r="D949" s="238">
        <v>359853</v>
      </c>
      <c r="E949" s="247">
        <v>13.886437403117002</v>
      </c>
      <c r="F949" s="77">
        <v>98289</v>
      </c>
      <c r="G949" s="736"/>
      <c r="H949" s="736"/>
      <c r="I949" s="736"/>
      <c r="J949" s="736"/>
      <c r="K949" s="736"/>
      <c r="L949" s="736"/>
      <c r="M949" s="736"/>
    </row>
    <row r="950" spans="1:23" s="921" customFormat="1" ht="12.75">
      <c r="A950" s="68" t="s">
        <v>180</v>
      </c>
      <c r="B950" s="77"/>
      <c r="C950" s="77"/>
      <c r="D950" s="77"/>
      <c r="E950" s="236"/>
      <c r="F950" s="77">
        <v>0</v>
      </c>
      <c r="G950" s="920"/>
      <c r="H950" s="920"/>
      <c r="I950" s="920"/>
      <c r="J950" s="920"/>
      <c r="K950" s="920"/>
      <c r="L950" s="920"/>
      <c r="M950" s="920"/>
      <c r="N950" s="920"/>
      <c r="O950" s="920"/>
      <c r="P950" s="920"/>
      <c r="Q950" s="920"/>
      <c r="R950" s="920"/>
      <c r="S950" s="920"/>
      <c r="T950" s="920"/>
      <c r="U950" s="920"/>
      <c r="V950" s="920"/>
      <c r="W950" s="920"/>
    </row>
    <row r="951" spans="1:23" s="926" customFormat="1" ht="12.75">
      <c r="A951" s="90" t="s">
        <v>235</v>
      </c>
      <c r="B951" s="22">
        <v>2543609</v>
      </c>
      <c r="C951" s="22">
        <v>965325</v>
      </c>
      <c r="D951" s="238">
        <v>965325</v>
      </c>
      <c r="E951" s="236">
        <v>37.950997971779465</v>
      </c>
      <c r="F951" s="77">
        <v>252517</v>
      </c>
      <c r="G951" s="920"/>
      <c r="H951" s="920"/>
      <c r="I951" s="920"/>
      <c r="J951" s="920"/>
      <c r="K951" s="920"/>
      <c r="L951" s="920"/>
      <c r="M951" s="920"/>
      <c r="N951" s="920"/>
      <c r="O951" s="920"/>
      <c r="P951" s="920"/>
      <c r="Q951" s="920"/>
      <c r="R951" s="920"/>
      <c r="S951" s="920"/>
      <c r="T951" s="920"/>
      <c r="U951" s="920"/>
      <c r="V951" s="920"/>
      <c r="W951" s="920"/>
    </row>
    <row r="952" spans="1:23" s="926" customFormat="1" ht="12.75">
      <c r="A952" s="90" t="s">
        <v>236</v>
      </c>
      <c r="B952" s="22">
        <v>2543609</v>
      </c>
      <c r="C952" s="22">
        <v>965325</v>
      </c>
      <c r="D952" s="238">
        <v>965325</v>
      </c>
      <c r="E952" s="236">
        <v>37.950997971779465</v>
      </c>
      <c r="F952" s="77">
        <v>252517</v>
      </c>
      <c r="G952" s="920"/>
      <c r="H952" s="920"/>
      <c r="I952" s="920"/>
      <c r="J952" s="920"/>
      <c r="K952" s="920"/>
      <c r="L952" s="920"/>
      <c r="M952" s="920"/>
      <c r="N952" s="920"/>
      <c r="O952" s="920"/>
      <c r="P952" s="920"/>
      <c r="Q952" s="920"/>
      <c r="R952" s="920"/>
      <c r="S952" s="920"/>
      <c r="T952" s="920"/>
      <c r="U952" s="920"/>
      <c r="V952" s="920"/>
      <c r="W952" s="920"/>
    </row>
    <row r="953" spans="1:23" s="926" customFormat="1" ht="12.75">
      <c r="A953" s="90" t="s">
        <v>153</v>
      </c>
      <c r="B953" s="22">
        <v>2543609</v>
      </c>
      <c r="C953" s="22">
        <v>965325</v>
      </c>
      <c r="D953" s="238">
        <v>924360</v>
      </c>
      <c r="E953" s="236">
        <v>36.340491011000516</v>
      </c>
      <c r="F953" s="77">
        <v>238299</v>
      </c>
      <c r="G953" s="920"/>
      <c r="H953" s="920"/>
      <c r="I953" s="920"/>
      <c r="J953" s="920"/>
      <c r="K953" s="920"/>
      <c r="L953" s="920"/>
      <c r="M953" s="920"/>
      <c r="N953" s="920"/>
      <c r="O953" s="920"/>
      <c r="P953" s="920"/>
      <c r="Q953" s="920"/>
      <c r="R953" s="920"/>
      <c r="S953" s="920"/>
      <c r="T953" s="920"/>
      <c r="U953" s="920"/>
      <c r="V953" s="920"/>
      <c r="W953" s="920"/>
    </row>
    <row r="954" spans="1:23" s="928" customFormat="1" ht="12.75">
      <c r="A954" s="894" t="s">
        <v>237</v>
      </c>
      <c r="B954" s="22">
        <v>2543609</v>
      </c>
      <c r="C954" s="22">
        <v>965325</v>
      </c>
      <c r="D954" s="238">
        <v>924360</v>
      </c>
      <c r="E954" s="236">
        <v>36.340491011000516</v>
      </c>
      <c r="F954" s="77">
        <v>238299</v>
      </c>
      <c r="G954" s="920"/>
      <c r="H954" s="920"/>
      <c r="I954" s="920"/>
      <c r="J954" s="920"/>
      <c r="K954" s="920"/>
      <c r="L954" s="920"/>
      <c r="M954" s="920"/>
      <c r="N954" s="920"/>
      <c r="O954" s="920"/>
      <c r="P954" s="920"/>
      <c r="Q954" s="920"/>
      <c r="R954" s="920"/>
      <c r="S954" s="920"/>
      <c r="T954" s="920"/>
      <c r="U954" s="920"/>
      <c r="V954" s="920"/>
      <c r="W954" s="920"/>
    </row>
    <row r="955" spans="1:23" s="921" customFormat="1" ht="12.75">
      <c r="A955" s="896" t="s">
        <v>20</v>
      </c>
      <c r="B955" s="22">
        <v>0</v>
      </c>
      <c r="C955" s="22">
        <v>0</v>
      </c>
      <c r="D955" s="238">
        <v>2524</v>
      </c>
      <c r="E955" s="236">
        <v>0</v>
      </c>
      <c r="F955" s="77">
        <v>-9084</v>
      </c>
      <c r="G955" s="920"/>
      <c r="H955" s="920"/>
      <c r="I955" s="920"/>
      <c r="J955" s="920"/>
      <c r="K955" s="920"/>
      <c r="L955" s="920"/>
      <c r="M955" s="920"/>
      <c r="N955" s="920"/>
      <c r="O955" s="920"/>
      <c r="P955" s="920"/>
      <c r="Q955" s="920"/>
      <c r="R955" s="920"/>
      <c r="S955" s="920"/>
      <c r="T955" s="920"/>
      <c r="U955" s="920"/>
      <c r="V955" s="920"/>
      <c r="W955" s="920"/>
    </row>
    <row r="956" spans="1:23" s="921" customFormat="1" ht="12.75">
      <c r="A956" s="90" t="s">
        <v>156</v>
      </c>
      <c r="B956" s="22">
        <v>2543609</v>
      </c>
      <c r="C956" s="22">
        <v>965325</v>
      </c>
      <c r="D956" s="238">
        <v>921836</v>
      </c>
      <c r="E956" s="236">
        <v>0</v>
      </c>
      <c r="F956" s="77">
        <v>247383</v>
      </c>
      <c r="G956" s="920"/>
      <c r="H956" s="920"/>
      <c r="I956" s="920"/>
      <c r="J956" s="920"/>
      <c r="K956" s="920"/>
      <c r="L956" s="920"/>
      <c r="M956" s="920"/>
      <c r="N956" s="920"/>
      <c r="O956" s="920"/>
      <c r="P956" s="920"/>
      <c r="Q956" s="920"/>
      <c r="R956" s="920"/>
      <c r="S956" s="920"/>
      <c r="T956" s="920"/>
      <c r="U956" s="920"/>
      <c r="V956" s="920"/>
      <c r="W956" s="920"/>
    </row>
    <row r="957" spans="1:23" s="921" customFormat="1" ht="12.75">
      <c r="A957" s="90" t="s">
        <v>157</v>
      </c>
      <c r="B957" s="22">
        <v>2189013</v>
      </c>
      <c r="C957" s="22">
        <v>817578</v>
      </c>
      <c r="D957" s="22">
        <v>777169</v>
      </c>
      <c r="E957" s="236">
        <v>0</v>
      </c>
      <c r="F957" s="77">
        <v>215672</v>
      </c>
      <c r="G957" s="920"/>
      <c r="H957" s="920"/>
      <c r="I957" s="920"/>
      <c r="J957" s="920"/>
      <c r="K957" s="920"/>
      <c r="L957" s="920"/>
      <c r="M957" s="920"/>
      <c r="N957" s="920"/>
      <c r="O957" s="920"/>
      <c r="P957" s="920"/>
      <c r="Q957" s="920"/>
      <c r="R957" s="920"/>
      <c r="S957" s="920"/>
      <c r="T957" s="920"/>
      <c r="U957" s="920"/>
      <c r="V957" s="920"/>
      <c r="W957" s="920"/>
    </row>
    <row r="958" spans="1:23" s="921" customFormat="1" ht="12.75">
      <c r="A958" s="884" t="s">
        <v>856</v>
      </c>
      <c r="B958" s="22">
        <v>354596</v>
      </c>
      <c r="C958" s="22">
        <v>147747</v>
      </c>
      <c r="D958" s="22">
        <v>144667</v>
      </c>
      <c r="E958" s="236">
        <v>0</v>
      </c>
      <c r="F958" s="77">
        <v>31711</v>
      </c>
      <c r="G958" s="920"/>
      <c r="H958" s="920"/>
      <c r="I958" s="920"/>
      <c r="J958" s="920"/>
      <c r="K958" s="920"/>
      <c r="L958" s="920"/>
      <c r="M958" s="920"/>
      <c r="N958" s="920"/>
      <c r="O958" s="920"/>
      <c r="P958" s="920"/>
      <c r="Q958" s="920"/>
      <c r="R958" s="920"/>
      <c r="S958" s="920"/>
      <c r="T958" s="920"/>
      <c r="U958" s="920"/>
      <c r="V958" s="920"/>
      <c r="W958" s="920"/>
    </row>
    <row r="959" spans="1:18" s="37" customFormat="1" ht="25.5">
      <c r="A959" s="887" t="s">
        <v>197</v>
      </c>
      <c r="B959" s="77"/>
      <c r="C959" s="77"/>
      <c r="D959" s="77"/>
      <c r="E959" s="262"/>
      <c r="F959" s="77">
        <v>0</v>
      </c>
      <c r="G959" s="250"/>
      <c r="H959" s="250"/>
      <c r="I959" s="250"/>
      <c r="J959" s="250"/>
      <c r="K959" s="250"/>
      <c r="L959" s="250"/>
      <c r="M959" s="250"/>
      <c r="N959" s="250"/>
      <c r="O959" s="250"/>
      <c r="P959" s="250"/>
      <c r="Q959" s="250"/>
      <c r="R959" s="250"/>
    </row>
    <row r="960" spans="1:18" s="37" customFormat="1" ht="12" customHeight="1">
      <c r="A960" s="68" t="s">
        <v>235</v>
      </c>
      <c r="B960" s="238">
        <v>2591399</v>
      </c>
      <c r="C960" s="238">
        <v>570377</v>
      </c>
      <c r="D960" s="238">
        <v>360000</v>
      </c>
      <c r="E960" s="248">
        <v>13.892110014706342</v>
      </c>
      <c r="F960" s="77">
        <v>70000</v>
      </c>
      <c r="G960" s="250"/>
      <c r="H960" s="250"/>
      <c r="I960" s="250"/>
      <c r="J960" s="250"/>
      <c r="K960" s="250"/>
      <c r="L960" s="250"/>
      <c r="M960" s="250"/>
      <c r="N960" s="250"/>
      <c r="O960" s="250"/>
      <c r="P960" s="250"/>
      <c r="Q960" s="250"/>
      <c r="R960" s="250"/>
    </row>
    <row r="961" spans="1:18" s="37" customFormat="1" ht="12" customHeight="1">
      <c r="A961" s="68" t="s">
        <v>236</v>
      </c>
      <c r="B961" s="238">
        <v>2591399</v>
      </c>
      <c r="C961" s="238">
        <v>570377</v>
      </c>
      <c r="D961" s="238">
        <v>360000</v>
      </c>
      <c r="E961" s="248">
        <v>13.892110014706342</v>
      </c>
      <c r="F961" s="77">
        <v>70000</v>
      </c>
      <c r="G961" s="250"/>
      <c r="H961" s="250"/>
      <c r="I961" s="250"/>
      <c r="J961" s="250"/>
      <c r="K961" s="250"/>
      <c r="L961" s="250"/>
      <c r="M961" s="250"/>
      <c r="N961" s="250"/>
      <c r="O961" s="250"/>
      <c r="P961" s="250"/>
      <c r="Q961" s="250"/>
      <c r="R961" s="250"/>
    </row>
    <row r="962" spans="1:18" s="37" customFormat="1" ht="12" customHeight="1">
      <c r="A962" s="68" t="s">
        <v>153</v>
      </c>
      <c r="B962" s="238">
        <v>2591399</v>
      </c>
      <c r="C962" s="238">
        <v>570377</v>
      </c>
      <c r="D962" s="238">
        <v>359853</v>
      </c>
      <c r="E962" s="248">
        <v>13.886437403117002</v>
      </c>
      <c r="F962" s="77">
        <v>98289</v>
      </c>
      <c r="G962" s="250"/>
      <c r="H962" s="250"/>
      <c r="I962" s="250"/>
      <c r="J962" s="250"/>
      <c r="K962" s="250"/>
      <c r="L962" s="250"/>
      <c r="M962" s="250"/>
      <c r="N962" s="250"/>
      <c r="O962" s="250"/>
      <c r="P962" s="250"/>
      <c r="Q962" s="250"/>
      <c r="R962" s="250"/>
    </row>
    <row r="963" spans="1:18" s="37" customFormat="1" ht="12" customHeight="1">
      <c r="A963" s="68" t="s">
        <v>160</v>
      </c>
      <c r="B963" s="238">
        <v>2591399</v>
      </c>
      <c r="C963" s="238">
        <v>570377</v>
      </c>
      <c r="D963" s="238">
        <v>359853</v>
      </c>
      <c r="E963" s="248">
        <v>13.886437403117002</v>
      </c>
      <c r="F963" s="77">
        <v>98289</v>
      </c>
      <c r="G963" s="250"/>
      <c r="H963" s="250"/>
      <c r="I963" s="250"/>
      <c r="J963" s="250"/>
      <c r="K963" s="250"/>
      <c r="L963" s="250"/>
      <c r="M963" s="250"/>
      <c r="N963" s="250"/>
      <c r="O963" s="250"/>
      <c r="P963" s="250"/>
      <c r="Q963" s="250"/>
      <c r="R963" s="250"/>
    </row>
    <row r="964" spans="1:18" s="37" customFormat="1" ht="12" customHeight="1">
      <c r="A964" s="68" t="s">
        <v>162</v>
      </c>
      <c r="B964" s="238">
        <v>2591399</v>
      </c>
      <c r="C964" s="238">
        <v>570377</v>
      </c>
      <c r="D964" s="238">
        <v>359853</v>
      </c>
      <c r="E964" s="248">
        <v>13.886437403117002</v>
      </c>
      <c r="F964" s="77">
        <v>98289</v>
      </c>
      <c r="G964" s="250"/>
      <c r="H964" s="250"/>
      <c r="I964" s="250"/>
      <c r="J964" s="250"/>
      <c r="K964" s="250"/>
      <c r="L964" s="250"/>
      <c r="M964" s="250"/>
      <c r="N964" s="250"/>
      <c r="O964" s="250"/>
      <c r="P964" s="250"/>
      <c r="Q964" s="250"/>
      <c r="R964" s="250"/>
    </row>
    <row r="965" spans="1:23" s="921" customFormat="1" ht="12.75">
      <c r="A965" s="887" t="s">
        <v>189</v>
      </c>
      <c r="B965" s="22"/>
      <c r="C965" s="22"/>
      <c r="D965" s="22"/>
      <c r="E965" s="236"/>
      <c r="F965" s="77">
        <v>0</v>
      </c>
      <c r="G965" s="920"/>
      <c r="H965" s="920"/>
      <c r="I965" s="920"/>
      <c r="J965" s="920"/>
      <c r="K965" s="920"/>
      <c r="L965" s="920"/>
      <c r="M965" s="920"/>
      <c r="N965" s="920"/>
      <c r="O965" s="920"/>
      <c r="P965" s="920"/>
      <c r="Q965" s="920"/>
      <c r="R965" s="920"/>
      <c r="S965" s="920"/>
      <c r="T965" s="920"/>
      <c r="U965" s="920"/>
      <c r="V965" s="920"/>
      <c r="W965" s="920"/>
    </row>
    <row r="966" spans="1:23" s="926" customFormat="1" ht="12.75">
      <c r="A966" s="90" t="s">
        <v>235</v>
      </c>
      <c r="B966" s="22">
        <v>29258324</v>
      </c>
      <c r="C966" s="22">
        <v>0</v>
      </c>
      <c r="D966" s="22">
        <v>0</v>
      </c>
      <c r="E966" s="236">
        <v>0</v>
      </c>
      <c r="F966" s="77">
        <v>0</v>
      </c>
      <c r="G966" s="920"/>
      <c r="H966" s="920"/>
      <c r="I966" s="920"/>
      <c r="J966" s="920"/>
      <c r="K966" s="920"/>
      <c r="L966" s="920"/>
      <c r="M966" s="920"/>
      <c r="N966" s="920"/>
      <c r="O966" s="920"/>
      <c r="P966" s="920"/>
      <c r="Q966" s="920"/>
      <c r="R966" s="920"/>
      <c r="S966" s="920"/>
      <c r="T966" s="920"/>
      <c r="U966" s="920"/>
      <c r="V966" s="920"/>
      <c r="W966" s="920"/>
    </row>
    <row r="967" spans="1:23" s="926" customFormat="1" ht="12.75">
      <c r="A967" s="90" t="s">
        <v>236</v>
      </c>
      <c r="B967" s="22">
        <v>29258324</v>
      </c>
      <c r="C967" s="22">
        <v>0</v>
      </c>
      <c r="D967" s="22">
        <v>0</v>
      </c>
      <c r="E967" s="236">
        <v>0</v>
      </c>
      <c r="F967" s="77">
        <v>0</v>
      </c>
      <c r="G967" s="920"/>
      <c r="H967" s="920"/>
      <c r="I967" s="920"/>
      <c r="J967" s="920"/>
      <c r="K967" s="920"/>
      <c r="L967" s="920"/>
      <c r="M967" s="920"/>
      <c r="N967" s="920"/>
      <c r="O967" s="920"/>
      <c r="P967" s="920"/>
      <c r="Q967" s="920"/>
      <c r="R967" s="920"/>
      <c r="S967" s="920"/>
      <c r="T967" s="920"/>
      <c r="U967" s="920"/>
      <c r="V967" s="920"/>
      <c r="W967" s="920"/>
    </row>
    <row r="968" spans="1:23" s="926" customFormat="1" ht="12.75">
      <c r="A968" s="90" t="s">
        <v>153</v>
      </c>
      <c r="B968" s="22">
        <v>29258324</v>
      </c>
      <c r="C968" s="22">
        <v>0</v>
      </c>
      <c r="D968" s="22">
        <v>0</v>
      </c>
      <c r="E968" s="236">
        <v>0</v>
      </c>
      <c r="F968" s="77">
        <v>0</v>
      </c>
      <c r="G968" s="920"/>
      <c r="H968" s="920"/>
      <c r="I968" s="920"/>
      <c r="J968" s="920"/>
      <c r="K968" s="920"/>
      <c r="L968" s="920"/>
      <c r="M968" s="920"/>
      <c r="N968" s="920"/>
      <c r="O968" s="920"/>
      <c r="P968" s="920"/>
      <c r="Q968" s="920"/>
      <c r="R968" s="920"/>
      <c r="S968" s="920"/>
      <c r="T968" s="920"/>
      <c r="U968" s="920"/>
      <c r="V968" s="920"/>
      <c r="W968" s="920"/>
    </row>
    <row r="969" spans="1:23" s="921" customFormat="1" ht="12.75">
      <c r="A969" s="894" t="s">
        <v>192</v>
      </c>
      <c r="B969" s="22">
        <v>29258324</v>
      </c>
      <c r="C969" s="22">
        <v>0</v>
      </c>
      <c r="D969" s="22">
        <v>0</v>
      </c>
      <c r="E969" s="236">
        <v>0</v>
      </c>
      <c r="F969" s="77">
        <v>0</v>
      </c>
      <c r="G969" s="920"/>
      <c r="H969" s="920"/>
      <c r="I969" s="920"/>
      <c r="J969" s="920"/>
      <c r="K969" s="920"/>
      <c r="L969" s="920"/>
      <c r="M969" s="920"/>
      <c r="N969" s="920"/>
      <c r="O969" s="920"/>
      <c r="P969" s="920"/>
      <c r="Q969" s="920"/>
      <c r="R969" s="920"/>
      <c r="S969" s="920"/>
      <c r="T969" s="920"/>
      <c r="U969" s="920"/>
      <c r="V969" s="920"/>
      <c r="W969" s="920"/>
    </row>
    <row r="970" spans="1:23" s="921" customFormat="1" ht="12.75">
      <c r="A970" s="884" t="s">
        <v>20</v>
      </c>
      <c r="B970" s="22">
        <v>26171451</v>
      </c>
      <c r="C970" s="22">
        <v>0</v>
      </c>
      <c r="D970" s="22">
        <v>0</v>
      </c>
      <c r="E970" s="236">
        <v>0</v>
      </c>
      <c r="F970" s="77">
        <v>0</v>
      </c>
      <c r="G970" s="920"/>
      <c r="H970" s="920"/>
      <c r="I970" s="920"/>
      <c r="J970" s="920"/>
      <c r="K970" s="920"/>
      <c r="L970" s="920"/>
      <c r="M970" s="920"/>
      <c r="N970" s="920"/>
      <c r="O970" s="920"/>
      <c r="P970" s="920"/>
      <c r="Q970" s="920"/>
      <c r="R970" s="920"/>
      <c r="S970" s="920"/>
      <c r="T970" s="920"/>
      <c r="U970" s="920"/>
      <c r="V970" s="920"/>
      <c r="W970" s="920"/>
    </row>
    <row r="971" spans="1:23" s="921" customFormat="1" ht="12.75">
      <c r="A971" s="884" t="s">
        <v>1633</v>
      </c>
      <c r="B971" s="22">
        <v>3086873</v>
      </c>
      <c r="C971" s="22">
        <v>0</v>
      </c>
      <c r="D971" s="22">
        <v>0</v>
      </c>
      <c r="E971" s="236">
        <v>0</v>
      </c>
      <c r="F971" s="77">
        <v>0</v>
      </c>
      <c r="G971" s="920"/>
      <c r="H971" s="920"/>
      <c r="I971" s="920"/>
      <c r="J971" s="920"/>
      <c r="K971" s="920"/>
      <c r="L971" s="920"/>
      <c r="M971" s="920"/>
      <c r="N971" s="920"/>
      <c r="O971" s="920"/>
      <c r="P971" s="920"/>
      <c r="Q971" s="920"/>
      <c r="R971" s="920"/>
      <c r="S971" s="920"/>
      <c r="T971" s="920"/>
      <c r="U971" s="920"/>
      <c r="V971" s="920"/>
      <c r="W971" s="920"/>
    </row>
    <row r="972" spans="1:23" s="921" customFormat="1" ht="12.75">
      <c r="A972" s="424"/>
      <c r="B972" s="22"/>
      <c r="C972" s="22"/>
      <c r="D972" s="22"/>
      <c r="E972" s="236"/>
      <c r="F972" s="77">
        <v>0</v>
      </c>
      <c r="G972" s="920"/>
      <c r="H972" s="920"/>
      <c r="I972" s="920"/>
      <c r="J972" s="920"/>
      <c r="K972" s="920"/>
      <c r="L972" s="920"/>
      <c r="M972" s="920"/>
      <c r="N972" s="920"/>
      <c r="O972" s="920"/>
      <c r="P972" s="920"/>
      <c r="Q972" s="920"/>
      <c r="R972" s="920"/>
      <c r="S972" s="920"/>
      <c r="T972" s="920"/>
      <c r="U972" s="920"/>
      <c r="V972" s="920"/>
      <c r="W972" s="920"/>
    </row>
    <row r="973" spans="1:23" s="922" customFormat="1" ht="12.75">
      <c r="A973" s="68" t="s">
        <v>216</v>
      </c>
      <c r="B973" s="77"/>
      <c r="C973" s="77"/>
      <c r="D973" s="77"/>
      <c r="E973" s="261"/>
      <c r="F973" s="77">
        <v>0</v>
      </c>
      <c r="G973" s="736"/>
      <c r="H973" s="736"/>
      <c r="I973" s="736"/>
      <c r="J973" s="736"/>
      <c r="K973" s="736"/>
      <c r="L973" s="736"/>
      <c r="M973" s="736"/>
      <c r="N973" s="736"/>
      <c r="O973" s="736"/>
      <c r="P973" s="736"/>
      <c r="Q973" s="736"/>
      <c r="R973" s="736"/>
      <c r="S973" s="736"/>
      <c r="T973" s="736"/>
      <c r="U973" s="736"/>
      <c r="V973" s="736"/>
      <c r="W973" s="736"/>
    </row>
    <row r="974" spans="1:23" s="921" customFormat="1" ht="12.75">
      <c r="A974" s="68" t="s">
        <v>180</v>
      </c>
      <c r="B974" s="77"/>
      <c r="C974" s="77"/>
      <c r="D974" s="77"/>
      <c r="E974" s="261"/>
      <c r="F974" s="77">
        <v>0</v>
      </c>
      <c r="G974" s="920"/>
      <c r="H974" s="920"/>
      <c r="I974" s="920"/>
      <c r="J974" s="920"/>
      <c r="K974" s="920"/>
      <c r="L974" s="920"/>
      <c r="M974" s="920"/>
      <c r="N974" s="920"/>
      <c r="O974" s="920"/>
      <c r="P974" s="920"/>
      <c r="Q974" s="920"/>
      <c r="R974" s="920"/>
      <c r="S974" s="920"/>
      <c r="T974" s="920"/>
      <c r="U974" s="920"/>
      <c r="V974" s="920"/>
      <c r="W974" s="920"/>
    </row>
    <row r="975" spans="1:23" s="922" customFormat="1" ht="12" customHeight="1">
      <c r="A975" s="64" t="s">
        <v>235</v>
      </c>
      <c r="B975" s="77">
        <v>2543609</v>
      </c>
      <c r="C975" s="77">
        <v>965325</v>
      </c>
      <c r="D975" s="189">
        <v>965325</v>
      </c>
      <c r="E975" s="261">
        <v>37.950997971779465</v>
      </c>
      <c r="F975" s="77">
        <v>252517</v>
      </c>
      <c r="G975" s="736"/>
      <c r="H975" s="736"/>
      <c r="I975" s="736"/>
      <c r="J975" s="736"/>
      <c r="K975" s="736"/>
      <c r="L975" s="736"/>
      <c r="M975" s="736"/>
      <c r="N975" s="736"/>
      <c r="O975" s="736"/>
      <c r="P975" s="736"/>
      <c r="Q975" s="736"/>
      <c r="R975" s="736"/>
      <c r="S975" s="736"/>
      <c r="T975" s="736"/>
      <c r="U975" s="736"/>
      <c r="V975" s="736"/>
      <c r="W975" s="736"/>
    </row>
    <row r="976" spans="1:23" s="926" customFormat="1" ht="12.75">
      <c r="A976" s="64" t="s">
        <v>236</v>
      </c>
      <c r="B976" s="77">
        <v>2543609</v>
      </c>
      <c r="C976" s="77">
        <v>965325</v>
      </c>
      <c r="D976" s="189">
        <v>965325</v>
      </c>
      <c r="E976" s="261">
        <v>37.950997971779465</v>
      </c>
      <c r="F976" s="77">
        <v>252517</v>
      </c>
      <c r="G976" s="920"/>
      <c r="H976" s="920"/>
      <c r="I976" s="920"/>
      <c r="J976" s="920"/>
      <c r="K976" s="920"/>
      <c r="L976" s="920"/>
      <c r="M976" s="920"/>
      <c r="N976" s="920"/>
      <c r="O976" s="920"/>
      <c r="P976" s="920"/>
      <c r="Q976" s="920"/>
      <c r="R976" s="920"/>
      <c r="S976" s="920"/>
      <c r="T976" s="920"/>
      <c r="U976" s="920"/>
      <c r="V976" s="920"/>
      <c r="W976" s="920"/>
    </row>
    <row r="977" spans="1:23" s="926" customFormat="1" ht="12.75">
      <c r="A977" s="67" t="s">
        <v>153</v>
      </c>
      <c r="B977" s="77">
        <v>2543609</v>
      </c>
      <c r="C977" s="77">
        <v>965325</v>
      </c>
      <c r="D977" s="189">
        <v>924360</v>
      </c>
      <c r="E977" s="261">
        <v>0</v>
      </c>
      <c r="F977" s="77">
        <v>238299</v>
      </c>
      <c r="G977" s="920"/>
      <c r="H977" s="920"/>
      <c r="I977" s="920"/>
      <c r="J977" s="920"/>
      <c r="K977" s="920"/>
      <c r="L977" s="920"/>
      <c r="M977" s="920"/>
      <c r="N977" s="920"/>
      <c r="O977" s="920"/>
      <c r="P977" s="920"/>
      <c r="Q977" s="920"/>
      <c r="R977" s="920"/>
      <c r="S977" s="920"/>
      <c r="T977" s="920"/>
      <c r="U977" s="920"/>
      <c r="V977" s="920"/>
      <c r="W977" s="920"/>
    </row>
    <row r="978" spans="1:23" s="928" customFormat="1" ht="12.75">
      <c r="A978" s="917" t="s">
        <v>192</v>
      </c>
      <c r="B978" s="77">
        <v>2543609</v>
      </c>
      <c r="C978" s="77">
        <v>965325</v>
      </c>
      <c r="D978" s="189">
        <v>924360</v>
      </c>
      <c r="E978" s="261">
        <v>0</v>
      </c>
      <c r="F978" s="77">
        <v>238299</v>
      </c>
      <c r="G978" s="920"/>
      <c r="H978" s="920"/>
      <c r="I978" s="920"/>
      <c r="J978" s="920"/>
      <c r="K978" s="920"/>
      <c r="L978" s="920"/>
      <c r="M978" s="920"/>
      <c r="N978" s="920"/>
      <c r="O978" s="920"/>
      <c r="P978" s="920"/>
      <c r="Q978" s="920"/>
      <c r="R978" s="920"/>
      <c r="S978" s="920"/>
      <c r="T978" s="920"/>
      <c r="U978" s="920"/>
      <c r="V978" s="920"/>
      <c r="W978" s="920"/>
    </row>
    <row r="979" spans="1:23" s="921" customFormat="1" ht="12.75">
      <c r="A979" s="927" t="s">
        <v>20</v>
      </c>
      <c r="B979" s="77">
        <v>0</v>
      </c>
      <c r="C979" s="77">
        <v>0</v>
      </c>
      <c r="D979" s="189">
        <v>2524</v>
      </c>
      <c r="E979" s="261">
        <v>0</v>
      </c>
      <c r="F979" s="77">
        <v>-9084</v>
      </c>
      <c r="G979" s="920"/>
      <c r="H979" s="920"/>
      <c r="I979" s="920"/>
      <c r="J979" s="920"/>
      <c r="K979" s="920"/>
      <c r="L979" s="920"/>
      <c r="M979" s="920"/>
      <c r="N979" s="920"/>
      <c r="O979" s="920"/>
      <c r="P979" s="920"/>
      <c r="Q979" s="920"/>
      <c r="R979" s="920"/>
      <c r="S979" s="920"/>
      <c r="T979" s="920"/>
      <c r="U979" s="920"/>
      <c r="V979" s="920"/>
      <c r="W979" s="920"/>
    </row>
    <row r="980" spans="1:23" s="921" customFormat="1" ht="12.75" customHeight="1">
      <c r="A980" s="67" t="s">
        <v>156</v>
      </c>
      <c r="B980" s="77">
        <v>2543609</v>
      </c>
      <c r="C980" s="77">
        <v>965325</v>
      </c>
      <c r="D980" s="189">
        <v>921836</v>
      </c>
      <c r="E980" s="261">
        <v>0</v>
      </c>
      <c r="F980" s="77">
        <v>247383</v>
      </c>
      <c r="G980" s="920"/>
      <c r="H980" s="920"/>
      <c r="I980" s="920"/>
      <c r="J980" s="920"/>
      <c r="K980" s="920"/>
      <c r="L980" s="920"/>
      <c r="M980" s="920"/>
      <c r="N980" s="920"/>
      <c r="O980" s="920"/>
      <c r="P980" s="920"/>
      <c r="Q980" s="920"/>
      <c r="R980" s="920"/>
      <c r="S980" s="920"/>
      <c r="T980" s="920"/>
      <c r="U980" s="920"/>
      <c r="V980" s="920"/>
      <c r="W980" s="920"/>
    </row>
    <row r="981" spans="1:23" s="921" customFormat="1" ht="12.75" customHeight="1">
      <c r="A981" s="64" t="s">
        <v>157</v>
      </c>
      <c r="B981" s="77">
        <v>2189013</v>
      </c>
      <c r="C981" s="77">
        <v>817578</v>
      </c>
      <c r="D981" s="189">
        <v>777169</v>
      </c>
      <c r="E981" s="261">
        <v>0</v>
      </c>
      <c r="F981" s="77">
        <v>215672</v>
      </c>
      <c r="G981" s="920"/>
      <c r="H981" s="920"/>
      <c r="I981" s="920"/>
      <c r="J981" s="920"/>
      <c r="K981" s="920"/>
      <c r="L981" s="920"/>
      <c r="M981" s="920"/>
      <c r="N981" s="920"/>
      <c r="O981" s="920"/>
      <c r="P981" s="920"/>
      <c r="Q981" s="920"/>
      <c r="R981" s="920"/>
      <c r="S981" s="920"/>
      <c r="T981" s="920"/>
      <c r="U981" s="920"/>
      <c r="V981" s="920"/>
      <c r="W981" s="920"/>
    </row>
    <row r="982" spans="1:23" s="921" customFormat="1" ht="12.75" customHeight="1">
      <c r="A982" s="918" t="s">
        <v>856</v>
      </c>
      <c r="B982" s="77">
        <v>354596</v>
      </c>
      <c r="C982" s="77">
        <v>147747</v>
      </c>
      <c r="D982" s="189">
        <v>144667</v>
      </c>
      <c r="E982" s="261">
        <v>0</v>
      </c>
      <c r="F982" s="77">
        <v>31711</v>
      </c>
      <c r="G982" s="920"/>
      <c r="H982" s="920"/>
      <c r="I982" s="920"/>
      <c r="J982" s="920"/>
      <c r="K982" s="920"/>
      <c r="L982" s="920"/>
      <c r="M982" s="920"/>
      <c r="N982" s="920"/>
      <c r="O982" s="920"/>
      <c r="P982" s="920"/>
      <c r="Q982" s="920"/>
      <c r="R982" s="920"/>
      <c r="S982" s="920"/>
      <c r="T982" s="920"/>
      <c r="U982" s="920"/>
      <c r="V982" s="920"/>
      <c r="W982" s="920"/>
    </row>
    <row r="983" spans="1:18" s="37" customFormat="1" ht="25.5">
      <c r="A983" s="424" t="s">
        <v>197</v>
      </c>
      <c r="B983" s="77"/>
      <c r="C983" s="77"/>
      <c r="D983" s="77"/>
      <c r="E983" s="262"/>
      <c r="F983" s="77"/>
      <c r="G983" s="250"/>
      <c r="H983" s="250"/>
      <c r="I983" s="250"/>
      <c r="J983" s="250"/>
      <c r="K983" s="250"/>
      <c r="L983" s="250"/>
      <c r="M983" s="250"/>
      <c r="N983" s="250"/>
      <c r="O983" s="250"/>
      <c r="P983" s="250"/>
      <c r="Q983" s="250"/>
      <c r="R983" s="250"/>
    </row>
    <row r="984" spans="1:18" s="37" customFormat="1" ht="12" customHeight="1">
      <c r="A984" s="64" t="s">
        <v>235</v>
      </c>
      <c r="B984" s="77">
        <v>2591399</v>
      </c>
      <c r="C984" s="77">
        <v>570377</v>
      </c>
      <c r="D984" s="77">
        <v>360000</v>
      </c>
      <c r="E984" s="262">
        <v>13.892110014706342</v>
      </c>
      <c r="F984" s="77">
        <v>70000</v>
      </c>
      <c r="G984" s="250"/>
      <c r="H984" s="250"/>
      <c r="I984" s="250"/>
      <c r="J984" s="250"/>
      <c r="K984" s="250"/>
      <c r="L984" s="250"/>
      <c r="M984" s="250"/>
      <c r="N984" s="250"/>
      <c r="O984" s="250"/>
      <c r="P984" s="250"/>
      <c r="Q984" s="250"/>
      <c r="R984" s="250"/>
    </row>
    <row r="985" spans="1:18" s="37" customFormat="1" ht="12" customHeight="1">
      <c r="A985" s="64" t="s">
        <v>236</v>
      </c>
      <c r="B985" s="77">
        <v>2591399</v>
      </c>
      <c r="C985" s="77">
        <v>570377</v>
      </c>
      <c r="D985" s="77">
        <v>360000</v>
      </c>
      <c r="E985" s="262">
        <v>13.892110014706342</v>
      </c>
      <c r="F985" s="77">
        <v>70000</v>
      </c>
      <c r="G985" s="250"/>
      <c r="H985" s="250"/>
      <c r="I985" s="250"/>
      <c r="J985" s="250"/>
      <c r="K985" s="250"/>
      <c r="L985" s="250"/>
      <c r="M985" s="250"/>
      <c r="N985" s="250"/>
      <c r="O985" s="250"/>
      <c r="P985" s="250"/>
      <c r="Q985" s="250"/>
      <c r="R985" s="250"/>
    </row>
    <row r="986" spans="1:18" s="37" customFormat="1" ht="12" customHeight="1">
      <c r="A986" s="64" t="s">
        <v>153</v>
      </c>
      <c r="B986" s="77">
        <v>2591399</v>
      </c>
      <c r="C986" s="77">
        <v>570377</v>
      </c>
      <c r="D986" s="77">
        <v>359853</v>
      </c>
      <c r="E986" s="262">
        <v>13.886437403117002</v>
      </c>
      <c r="F986" s="77">
        <v>98289</v>
      </c>
      <c r="G986" s="250"/>
      <c r="H986" s="250"/>
      <c r="I986" s="250"/>
      <c r="J986" s="250"/>
      <c r="K986" s="250"/>
      <c r="L986" s="250"/>
      <c r="M986" s="250"/>
      <c r="N986" s="250"/>
      <c r="O986" s="250"/>
      <c r="P986" s="250"/>
      <c r="Q986" s="250"/>
      <c r="R986" s="250"/>
    </row>
    <row r="987" spans="1:18" s="37" customFormat="1" ht="12" customHeight="1">
      <c r="A987" s="64" t="s">
        <v>160</v>
      </c>
      <c r="B987" s="77">
        <v>2591399</v>
      </c>
      <c r="C987" s="77">
        <v>570377</v>
      </c>
      <c r="D987" s="77">
        <v>359853</v>
      </c>
      <c r="E987" s="262">
        <v>13.886437403117002</v>
      </c>
      <c r="F987" s="77">
        <v>98289</v>
      </c>
      <c r="G987" s="250"/>
      <c r="H987" s="250"/>
      <c r="I987" s="250"/>
      <c r="J987" s="250"/>
      <c r="K987" s="250"/>
      <c r="L987" s="250"/>
      <c r="M987" s="250"/>
      <c r="N987" s="250"/>
      <c r="O987" s="250"/>
      <c r="P987" s="250"/>
      <c r="Q987" s="250"/>
      <c r="R987" s="250"/>
    </row>
    <row r="988" spans="1:18" s="37" customFormat="1" ht="12" customHeight="1">
      <c r="A988" s="64" t="s">
        <v>162</v>
      </c>
      <c r="B988" s="77">
        <v>2591399</v>
      </c>
      <c r="C988" s="77">
        <v>570377</v>
      </c>
      <c r="D988" s="77">
        <v>359853</v>
      </c>
      <c r="E988" s="262">
        <v>13.886437403117002</v>
      </c>
      <c r="F988" s="77">
        <v>98289</v>
      </c>
      <c r="G988" s="250"/>
      <c r="H988" s="250"/>
      <c r="I988" s="250"/>
      <c r="J988" s="250"/>
      <c r="K988" s="250"/>
      <c r="L988" s="250"/>
      <c r="M988" s="250"/>
      <c r="N988" s="250"/>
      <c r="O988" s="250"/>
      <c r="P988" s="250"/>
      <c r="Q988" s="250"/>
      <c r="R988" s="250"/>
    </row>
    <row r="989" spans="1:23" s="921" customFormat="1" ht="12.75">
      <c r="A989" s="887" t="s">
        <v>189</v>
      </c>
      <c r="B989" s="22"/>
      <c r="C989" s="22"/>
      <c r="D989" s="22"/>
      <c r="E989" s="236"/>
      <c r="F989" s="77"/>
      <c r="G989" s="920"/>
      <c r="H989" s="920"/>
      <c r="I989" s="920"/>
      <c r="J989" s="920"/>
      <c r="K989" s="920"/>
      <c r="L989" s="920"/>
      <c r="M989" s="920"/>
      <c r="N989" s="920"/>
      <c r="O989" s="920"/>
      <c r="P989" s="920"/>
      <c r="Q989" s="920"/>
      <c r="R989" s="920"/>
      <c r="S989" s="920"/>
      <c r="T989" s="920"/>
      <c r="U989" s="920"/>
      <c r="V989" s="920"/>
      <c r="W989" s="920"/>
    </row>
    <row r="990" spans="1:23" s="922" customFormat="1" ht="12.75">
      <c r="A990" s="64" t="s">
        <v>235</v>
      </c>
      <c r="B990" s="77">
        <v>29258324</v>
      </c>
      <c r="C990" s="77">
        <v>0</v>
      </c>
      <c r="D990" s="77">
        <v>0</v>
      </c>
      <c r="E990" s="261">
        <v>0</v>
      </c>
      <c r="F990" s="77">
        <v>0</v>
      </c>
      <c r="G990" s="736"/>
      <c r="H990" s="736"/>
      <c r="I990" s="736"/>
      <c r="J990" s="736"/>
      <c r="K990" s="736"/>
      <c r="L990" s="736"/>
      <c r="M990" s="736"/>
      <c r="N990" s="736"/>
      <c r="O990" s="736"/>
      <c r="P990" s="736"/>
      <c r="Q990" s="736"/>
      <c r="R990" s="736"/>
      <c r="S990" s="736"/>
      <c r="T990" s="736"/>
      <c r="U990" s="736"/>
      <c r="V990" s="736"/>
      <c r="W990" s="736"/>
    </row>
    <row r="991" spans="1:23" s="922" customFormat="1" ht="12.75">
      <c r="A991" s="64" t="s">
        <v>236</v>
      </c>
      <c r="B991" s="77">
        <v>29258324</v>
      </c>
      <c r="C991" s="77">
        <v>0</v>
      </c>
      <c r="D991" s="77">
        <v>0</v>
      </c>
      <c r="E991" s="261">
        <v>0</v>
      </c>
      <c r="F991" s="77">
        <v>0</v>
      </c>
      <c r="G991" s="736"/>
      <c r="H991" s="736"/>
      <c r="I991" s="736"/>
      <c r="J991" s="736"/>
      <c r="K991" s="736"/>
      <c r="L991" s="736"/>
      <c r="M991" s="736"/>
      <c r="N991" s="736"/>
      <c r="O991" s="736"/>
      <c r="P991" s="736"/>
      <c r="Q991" s="736"/>
      <c r="R991" s="736"/>
      <c r="S991" s="736"/>
      <c r="T991" s="736"/>
      <c r="U991" s="736"/>
      <c r="V991" s="736"/>
      <c r="W991" s="736"/>
    </row>
    <row r="992" spans="1:23" s="926" customFormat="1" ht="12.75">
      <c r="A992" s="67" t="s">
        <v>153</v>
      </c>
      <c r="B992" s="77">
        <v>29258324</v>
      </c>
      <c r="C992" s="77">
        <v>0</v>
      </c>
      <c r="D992" s="77">
        <v>0</v>
      </c>
      <c r="E992" s="261">
        <v>0</v>
      </c>
      <c r="F992" s="77">
        <v>0</v>
      </c>
      <c r="G992" s="920"/>
      <c r="H992" s="920"/>
      <c r="I992" s="920"/>
      <c r="J992" s="920"/>
      <c r="K992" s="920"/>
      <c r="L992" s="920"/>
      <c r="M992" s="920"/>
      <c r="N992" s="920"/>
      <c r="O992" s="920"/>
      <c r="P992" s="920"/>
      <c r="Q992" s="920"/>
      <c r="R992" s="920"/>
      <c r="S992" s="920"/>
      <c r="T992" s="920"/>
      <c r="U992" s="920"/>
      <c r="V992" s="920"/>
      <c r="W992" s="920"/>
    </row>
    <row r="993" spans="1:23" s="921" customFormat="1" ht="12.75">
      <c r="A993" s="917" t="s">
        <v>192</v>
      </c>
      <c r="B993" s="77">
        <v>29258324</v>
      </c>
      <c r="C993" s="77">
        <v>0</v>
      </c>
      <c r="D993" s="77">
        <v>0</v>
      </c>
      <c r="E993" s="261">
        <v>0</v>
      </c>
      <c r="F993" s="77">
        <v>0</v>
      </c>
      <c r="G993" s="920"/>
      <c r="H993" s="920"/>
      <c r="I993" s="920"/>
      <c r="J993" s="920"/>
      <c r="K993" s="920"/>
      <c r="L993" s="920"/>
      <c r="M993" s="920"/>
      <c r="N993" s="920"/>
      <c r="O993" s="920"/>
      <c r="P993" s="920"/>
      <c r="Q993" s="920"/>
      <c r="R993" s="920"/>
      <c r="S993" s="920"/>
      <c r="T993" s="920"/>
      <c r="U993" s="920"/>
      <c r="V993" s="920"/>
      <c r="W993" s="920"/>
    </row>
    <row r="994" spans="1:23" s="921" customFormat="1" ht="12.75">
      <c r="A994" s="929" t="s">
        <v>20</v>
      </c>
      <c r="B994" s="77">
        <v>26171451</v>
      </c>
      <c r="C994" s="77">
        <v>0</v>
      </c>
      <c r="D994" s="77">
        <v>0</v>
      </c>
      <c r="E994" s="261">
        <v>0</v>
      </c>
      <c r="F994" s="77">
        <v>0</v>
      </c>
      <c r="G994" s="920"/>
      <c r="H994" s="920"/>
      <c r="I994" s="920"/>
      <c r="J994" s="920"/>
      <c r="K994" s="920"/>
      <c r="L994" s="920"/>
      <c r="M994" s="920"/>
      <c r="N994" s="920"/>
      <c r="O994" s="920"/>
      <c r="P994" s="920"/>
      <c r="Q994" s="920"/>
      <c r="R994" s="920"/>
      <c r="S994" s="920"/>
      <c r="T994" s="920"/>
      <c r="U994" s="920"/>
      <c r="V994" s="920"/>
      <c r="W994" s="920"/>
    </row>
    <row r="995" spans="1:23" s="921" customFormat="1" ht="12.75">
      <c r="A995" s="929" t="s">
        <v>1633</v>
      </c>
      <c r="B995" s="77">
        <v>3086873</v>
      </c>
      <c r="C995" s="77">
        <v>0</v>
      </c>
      <c r="D995" s="77">
        <v>0</v>
      </c>
      <c r="E995" s="261">
        <v>0</v>
      </c>
      <c r="F995" s="77">
        <v>0</v>
      </c>
      <c r="G995" s="920"/>
      <c r="H995" s="920"/>
      <c r="I995" s="920"/>
      <c r="J995" s="920"/>
      <c r="K995" s="920"/>
      <c r="L995" s="920"/>
      <c r="M995" s="920"/>
      <c r="N995" s="920"/>
      <c r="O995" s="920"/>
      <c r="P995" s="920"/>
      <c r="Q995" s="920"/>
      <c r="R995" s="920"/>
      <c r="S995" s="920"/>
      <c r="T995" s="920"/>
      <c r="U995" s="920"/>
      <c r="V995" s="920"/>
      <c r="W995" s="920"/>
    </row>
    <row r="996" spans="1:6" ht="17.25" customHeight="1">
      <c r="A996" s="401" t="s">
        <v>238</v>
      </c>
      <c r="F996" s="274"/>
    </row>
    <row r="997" ht="17.25" customHeight="1">
      <c r="A997" s="401" t="s">
        <v>239</v>
      </c>
    </row>
    <row r="999" spans="1:5" s="37" customFormat="1" ht="12.75" customHeight="1">
      <c r="A999" s="42" t="s">
        <v>1880</v>
      </c>
      <c r="E999" s="37" t="s">
        <v>437</v>
      </c>
    </row>
    <row r="1000" spans="1:5" s="37" customFormat="1" ht="13.5" customHeight="1">
      <c r="A1000" s="42"/>
      <c r="E1000" s="153"/>
    </row>
    <row r="1001" s="37" customFormat="1" ht="13.5" customHeight="1">
      <c r="D1001" s="39"/>
    </row>
    <row r="1002" spans="1:13" ht="12.75">
      <c r="A1002" s="939"/>
      <c r="B1002" s="736"/>
      <c r="C1002" s="736"/>
      <c r="D1002" s="736"/>
      <c r="E1002" s="940"/>
      <c r="F1002" s="736"/>
      <c r="G1002" s="736"/>
      <c r="H1002" s="736"/>
      <c r="I1002" s="736"/>
      <c r="J1002" s="736"/>
      <c r="K1002" s="736"/>
      <c r="L1002" s="736"/>
      <c r="M1002" s="736"/>
    </row>
    <row r="1003" spans="1:13" ht="12.75">
      <c r="A1003" s="939"/>
      <c r="B1003" s="736"/>
      <c r="C1003" s="736"/>
      <c r="D1003" s="736"/>
      <c r="E1003" s="940"/>
      <c r="F1003" s="736"/>
      <c r="G1003" s="736"/>
      <c r="H1003" s="736"/>
      <c r="I1003" s="736"/>
      <c r="J1003" s="736"/>
      <c r="K1003" s="736"/>
      <c r="L1003" s="736"/>
      <c r="M1003" s="736"/>
    </row>
    <row r="1004" spans="2:13" ht="12.75">
      <c r="B1004" s="736"/>
      <c r="C1004" s="736"/>
      <c r="D1004" s="736"/>
      <c r="E1004" s="940"/>
      <c r="G1004" s="736"/>
      <c r="H1004" s="736"/>
      <c r="I1004" s="736"/>
      <c r="J1004" s="736"/>
      <c r="K1004" s="736"/>
      <c r="L1004" s="736"/>
      <c r="M1004" s="736"/>
    </row>
    <row r="1005" spans="1:13" ht="12.75">
      <c r="A1005" s="37" t="s">
        <v>540</v>
      </c>
      <c r="B1005" s="736"/>
      <c r="C1005" s="736"/>
      <c r="D1005" s="736"/>
      <c r="E1005" s="940"/>
      <c r="F1005" s="736"/>
      <c r="G1005" s="736"/>
      <c r="H1005" s="736"/>
      <c r="I1005" s="736"/>
      <c r="J1005" s="736"/>
      <c r="K1005" s="736"/>
      <c r="L1005" s="736"/>
      <c r="M1005" s="736"/>
    </row>
    <row r="1006" spans="1:13" ht="12.75">
      <c r="A1006" s="37" t="s">
        <v>439</v>
      </c>
      <c r="B1006" s="736"/>
      <c r="C1006" s="736"/>
      <c r="D1006" s="736"/>
      <c r="E1006" s="940"/>
      <c r="F1006" s="736"/>
      <c r="G1006" s="736"/>
      <c r="H1006" s="736"/>
      <c r="I1006" s="736"/>
      <c r="J1006" s="736"/>
      <c r="K1006" s="736"/>
      <c r="L1006" s="736"/>
      <c r="M1006" s="736"/>
    </row>
    <row r="1007" spans="2:13" ht="12.75">
      <c r="B1007" s="736"/>
      <c r="C1007" s="736"/>
      <c r="D1007" s="736"/>
      <c r="E1007" s="940"/>
      <c r="F1007" s="736"/>
      <c r="G1007" s="736"/>
      <c r="H1007" s="736"/>
      <c r="I1007" s="736"/>
      <c r="J1007" s="736"/>
      <c r="K1007" s="736"/>
      <c r="L1007" s="736"/>
      <c r="M1007" s="736"/>
    </row>
  </sheetData>
  <printOptions horizontalCentered="1"/>
  <pageMargins left="0.8267716535433072" right="0.6692913385826772" top="0.7086614173228347" bottom="0.7874015748031497" header="0.5118110236220472" footer="0.11811023622047245"/>
  <pageSetup firstPageNumber="52" useFirstPageNumber="1" horizontalDpi="600" verticalDpi="600" orientation="portrait" paperSize="9" scale="81" r:id="rId1"/>
  <headerFooter alignWithMargins="0">
    <oddFooter>&amp;R&amp;P</oddFooter>
  </headerFooter>
  <rowBreaks count="1" manualBreakCount="1">
    <brk id="385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E16" sqref="E16"/>
    </sheetView>
  </sheetViews>
  <sheetFormatPr defaultColWidth="9.140625" defaultRowHeight="12.75"/>
  <cols>
    <col min="1" max="1" width="41.7109375" style="153" customWidth="1"/>
    <col min="2" max="2" width="12.421875" style="153" customWidth="1"/>
    <col min="3" max="3" width="11.421875" style="154" customWidth="1"/>
    <col min="4" max="4" width="11.28125" style="153" customWidth="1"/>
    <col min="5" max="5" width="11.00390625" style="154" customWidth="1"/>
    <col min="6" max="16384" width="9.140625" style="284" customWidth="1"/>
  </cols>
  <sheetData>
    <row r="1" ht="12.75">
      <c r="E1" s="156" t="s">
        <v>240</v>
      </c>
    </row>
    <row r="2" spans="1:5" ht="12.75">
      <c r="A2" s="1051" t="s">
        <v>387</v>
      </c>
      <c r="B2" s="1051"/>
      <c r="C2" s="1051"/>
      <c r="D2" s="1051"/>
      <c r="E2" s="1051"/>
    </row>
    <row r="4" spans="1:5" s="166" customFormat="1" ht="15.75">
      <c r="A4" s="1050" t="s">
        <v>241</v>
      </c>
      <c r="B4" s="1050"/>
      <c r="C4" s="1050"/>
      <c r="D4" s="1050"/>
      <c r="E4" s="1050"/>
    </row>
    <row r="5" ht="9.75" customHeight="1">
      <c r="A5" s="52"/>
    </row>
    <row r="6" spans="1:5" s="153" customFormat="1" ht="12.75">
      <c r="A6" s="979" t="s">
        <v>636</v>
      </c>
      <c r="B6" s="979"/>
      <c r="C6" s="979"/>
      <c r="D6" s="979"/>
      <c r="E6" s="979"/>
    </row>
    <row r="7" spans="1:5" ht="12" customHeight="1">
      <c r="A7" s="363"/>
      <c r="B7" s="363"/>
      <c r="C7" s="363"/>
      <c r="D7" s="363"/>
      <c r="E7" s="50" t="s">
        <v>444</v>
      </c>
    </row>
    <row r="8" spans="1:5" s="157" customFormat="1" ht="41.25" customHeight="1">
      <c r="A8" s="368" t="s">
        <v>392</v>
      </c>
      <c r="B8" s="368" t="s">
        <v>445</v>
      </c>
      <c r="C8" s="369" t="s">
        <v>446</v>
      </c>
      <c r="D8" s="368" t="s">
        <v>242</v>
      </c>
      <c r="E8" s="369" t="s">
        <v>547</v>
      </c>
    </row>
    <row r="9" spans="1:5" s="180" customFormat="1" ht="11.25">
      <c r="A9" s="877">
        <v>1</v>
      </c>
      <c r="B9" s="177">
        <v>2</v>
      </c>
      <c r="C9" s="178">
        <v>3</v>
      </c>
      <c r="D9" s="177">
        <v>4</v>
      </c>
      <c r="E9" s="179">
        <v>5</v>
      </c>
    </row>
    <row r="10" spans="1:5" s="157" customFormat="1" ht="17.25" customHeight="1">
      <c r="A10" s="215" t="s">
        <v>243</v>
      </c>
      <c r="B10" s="238">
        <v>110117678</v>
      </c>
      <c r="C10" s="70">
        <v>37012262</v>
      </c>
      <c r="D10" s="941">
        <v>33.6115532694033</v>
      </c>
      <c r="E10" s="182">
        <v>8013651</v>
      </c>
    </row>
    <row r="11" spans="1:5" s="157" customFormat="1" ht="17.25" customHeight="1">
      <c r="A11" s="215" t="s">
        <v>244</v>
      </c>
      <c r="B11" s="238">
        <v>453363</v>
      </c>
      <c r="C11" s="70">
        <v>127416</v>
      </c>
      <c r="D11" s="941">
        <v>28.104631388092987</v>
      </c>
      <c r="E11" s="182">
        <v>28324</v>
      </c>
    </row>
    <row r="12" spans="1:5" s="157" customFormat="1" ht="17.25" customHeight="1">
      <c r="A12" s="942" t="s">
        <v>245</v>
      </c>
      <c r="B12" s="189">
        <v>291985</v>
      </c>
      <c r="C12" s="185">
        <v>66494</v>
      </c>
      <c r="D12" s="943">
        <v>22.7730876586126</v>
      </c>
      <c r="E12" s="185">
        <v>14719</v>
      </c>
    </row>
    <row r="13" spans="1:5" s="157" customFormat="1" ht="17.25" customHeight="1">
      <c r="A13" s="942" t="s">
        <v>246</v>
      </c>
      <c r="B13" s="189">
        <v>161378</v>
      </c>
      <c r="C13" s="185">
        <v>60922</v>
      </c>
      <c r="D13" s="943">
        <v>37.751118491987754</v>
      </c>
      <c r="E13" s="185">
        <v>13605</v>
      </c>
    </row>
    <row r="14" spans="1:5" s="157" customFormat="1" ht="17.25" customHeight="1">
      <c r="A14" s="215" t="s">
        <v>247</v>
      </c>
      <c r="B14" s="238">
        <v>975471</v>
      </c>
      <c r="C14" s="70">
        <v>403512</v>
      </c>
      <c r="D14" s="941">
        <v>41.36586325990214</v>
      </c>
      <c r="E14" s="182">
        <v>90352</v>
      </c>
    </row>
    <row r="15" spans="1:5" s="157" customFormat="1" ht="17.25" customHeight="1">
      <c r="A15" s="942" t="s">
        <v>248</v>
      </c>
      <c r="B15" s="189">
        <v>339000</v>
      </c>
      <c r="C15" s="185">
        <v>138317</v>
      </c>
      <c r="D15" s="943">
        <v>40.80147492625369</v>
      </c>
      <c r="E15" s="185">
        <v>37313</v>
      </c>
    </row>
    <row r="16" spans="1:5" s="157" customFormat="1" ht="25.5">
      <c r="A16" s="942" t="s">
        <v>249</v>
      </c>
      <c r="B16" s="189">
        <v>636471</v>
      </c>
      <c r="C16" s="185">
        <v>265195</v>
      </c>
      <c r="D16" s="943">
        <v>41.666470271229954</v>
      </c>
      <c r="E16" s="185">
        <v>53039</v>
      </c>
    </row>
    <row r="17" spans="1:5" s="157" customFormat="1" ht="17.25" customHeight="1">
      <c r="A17" s="215" t="s">
        <v>250</v>
      </c>
      <c r="B17" s="238">
        <v>450854</v>
      </c>
      <c r="C17" s="70">
        <v>189526</v>
      </c>
      <c r="D17" s="941">
        <v>42.037111792287526</v>
      </c>
      <c r="E17" s="182">
        <v>39244</v>
      </c>
    </row>
    <row r="18" spans="1:5" s="157" customFormat="1" ht="17.25" customHeight="1">
      <c r="A18" s="942" t="s">
        <v>251</v>
      </c>
      <c r="B18" s="189">
        <v>450854</v>
      </c>
      <c r="C18" s="185">
        <v>189526</v>
      </c>
      <c r="D18" s="943">
        <v>42.037111792287526</v>
      </c>
      <c r="E18" s="185">
        <v>39244</v>
      </c>
    </row>
    <row r="19" spans="1:5" s="157" customFormat="1" ht="17.25" customHeight="1">
      <c r="A19" s="215" t="s">
        <v>252</v>
      </c>
      <c r="B19" s="238">
        <v>31101757</v>
      </c>
      <c r="C19" s="70">
        <v>9462914</v>
      </c>
      <c r="D19" s="941">
        <v>30.42565730289771</v>
      </c>
      <c r="E19" s="182">
        <v>2203118</v>
      </c>
    </row>
    <row r="20" spans="1:5" s="157" customFormat="1" ht="25.5">
      <c r="A20" s="942" t="s">
        <v>265</v>
      </c>
      <c r="B20" s="189">
        <v>1392000</v>
      </c>
      <c r="C20" s="185">
        <v>195170</v>
      </c>
      <c r="D20" s="943">
        <v>14.020833333333332</v>
      </c>
      <c r="E20" s="185">
        <v>195170</v>
      </c>
    </row>
    <row r="21" spans="1:5" s="157" customFormat="1" ht="25.5">
      <c r="A21" s="942" t="s">
        <v>253</v>
      </c>
      <c r="B21" s="189">
        <v>1269972</v>
      </c>
      <c r="C21" s="185">
        <v>139217</v>
      </c>
      <c r="D21" s="943">
        <v>10.962210190460892</v>
      </c>
      <c r="E21" s="185">
        <v>14586</v>
      </c>
    </row>
    <row r="22" spans="1:5" s="157" customFormat="1" ht="17.25" customHeight="1">
      <c r="A22" s="942" t="s">
        <v>254</v>
      </c>
      <c r="B22" s="189">
        <v>452770</v>
      </c>
      <c r="C22" s="185">
        <v>0</v>
      </c>
      <c r="D22" s="943">
        <v>0</v>
      </c>
      <c r="E22" s="185">
        <v>0</v>
      </c>
    </row>
    <row r="23" spans="1:5" s="157" customFormat="1" ht="17.25" customHeight="1">
      <c r="A23" s="942" t="s">
        <v>255</v>
      </c>
      <c r="B23" s="189">
        <v>18029978</v>
      </c>
      <c r="C23" s="185">
        <v>6532317</v>
      </c>
      <c r="D23" s="943">
        <v>36.23031043077257</v>
      </c>
      <c r="E23" s="185">
        <v>1431629</v>
      </c>
    </row>
    <row r="24" spans="1:5" s="157" customFormat="1" ht="17.25" customHeight="1">
      <c r="A24" s="942" t="s">
        <v>256</v>
      </c>
      <c r="B24" s="189">
        <v>2793630</v>
      </c>
      <c r="C24" s="185">
        <v>1120917</v>
      </c>
      <c r="D24" s="943">
        <v>40.12403217319402</v>
      </c>
      <c r="E24" s="185">
        <v>262850</v>
      </c>
    </row>
    <row r="25" spans="1:5" s="157" customFormat="1" ht="25.5">
      <c r="A25" s="942" t="s">
        <v>257</v>
      </c>
      <c r="B25" s="189">
        <v>7163407</v>
      </c>
      <c r="C25" s="185">
        <v>1475293</v>
      </c>
      <c r="D25" s="943">
        <v>20.594851025496666</v>
      </c>
      <c r="E25" s="185">
        <v>298883</v>
      </c>
    </row>
    <row r="26" spans="1:5" s="157" customFormat="1" ht="17.25" customHeight="1">
      <c r="A26" s="215" t="s">
        <v>258</v>
      </c>
      <c r="B26" s="238">
        <v>3540555</v>
      </c>
      <c r="C26" s="70">
        <v>1529995</v>
      </c>
      <c r="D26" s="941">
        <v>43.21342275434218</v>
      </c>
      <c r="E26" s="182">
        <v>305995</v>
      </c>
    </row>
    <row r="27" spans="1:5" s="157" customFormat="1" ht="17.25" customHeight="1">
      <c r="A27" s="215" t="s">
        <v>259</v>
      </c>
      <c r="B27" s="216">
        <v>3900000</v>
      </c>
      <c r="C27" s="70">
        <v>1261363</v>
      </c>
      <c r="D27" s="941">
        <v>32.34264102564103</v>
      </c>
      <c r="E27" s="182">
        <v>249575</v>
      </c>
    </row>
    <row r="28" spans="1:5" s="157" customFormat="1" ht="17.25" customHeight="1">
      <c r="A28" s="215" t="s">
        <v>260</v>
      </c>
      <c r="B28" s="216">
        <v>742500</v>
      </c>
      <c r="C28" s="182">
        <v>19632</v>
      </c>
      <c r="D28" s="941">
        <v>2.644040404040404</v>
      </c>
      <c r="E28" s="182">
        <v>4643</v>
      </c>
    </row>
    <row r="29" spans="1:5" s="157" customFormat="1" ht="17.25" customHeight="1">
      <c r="A29" s="942" t="s">
        <v>261</v>
      </c>
      <c r="B29" s="206">
        <v>742500</v>
      </c>
      <c r="C29" s="185">
        <v>19632</v>
      </c>
      <c r="D29" s="943">
        <v>2.644040404040404</v>
      </c>
      <c r="E29" s="185">
        <v>4643</v>
      </c>
    </row>
    <row r="30" spans="1:5" s="157" customFormat="1" ht="17.25" customHeight="1">
      <c r="A30" s="215" t="s">
        <v>262</v>
      </c>
      <c r="B30" s="216">
        <v>850000</v>
      </c>
      <c r="C30" s="70">
        <v>15446</v>
      </c>
      <c r="D30" s="941">
        <v>1.8171764705882352</v>
      </c>
      <c r="E30" s="182">
        <v>5813</v>
      </c>
    </row>
    <row r="31" spans="1:5" s="157" customFormat="1" ht="17.25" customHeight="1">
      <c r="A31" s="942" t="s">
        <v>263</v>
      </c>
      <c r="B31" s="206">
        <v>850000</v>
      </c>
      <c r="C31" s="185">
        <v>15446</v>
      </c>
      <c r="D31" s="943">
        <v>1.8171764705882352</v>
      </c>
      <c r="E31" s="185">
        <v>5813</v>
      </c>
    </row>
    <row r="32" spans="1:5" s="157" customFormat="1" ht="17.25" customHeight="1">
      <c r="A32" s="424" t="s">
        <v>264</v>
      </c>
      <c r="B32" s="216">
        <v>1200000</v>
      </c>
      <c r="C32" s="182">
        <v>478128</v>
      </c>
      <c r="D32" s="941">
        <v>39.844</v>
      </c>
      <c r="E32" s="182">
        <v>93993</v>
      </c>
    </row>
    <row r="33" spans="1:5" s="157" customFormat="1" ht="17.25" customHeight="1">
      <c r="A33" s="215" t="s">
        <v>1878</v>
      </c>
      <c r="B33" s="238">
        <v>153332178</v>
      </c>
      <c r="C33" s="238">
        <v>50500194</v>
      </c>
      <c r="D33" s="941">
        <v>32.935157289685144</v>
      </c>
      <c r="E33" s="182">
        <v>11034708</v>
      </c>
    </row>
    <row r="34" spans="1:5" s="157" customFormat="1" ht="12.75">
      <c r="A34" s="153"/>
      <c r="B34" s="153"/>
      <c r="C34" s="154"/>
      <c r="D34" s="473"/>
      <c r="E34" s="154"/>
    </row>
    <row r="35" spans="1:5" s="157" customFormat="1" ht="12.75">
      <c r="A35" s="1052"/>
      <c r="B35" s="1053"/>
      <c r="C35" s="1053"/>
      <c r="D35" s="1053"/>
      <c r="E35" s="1053"/>
    </row>
    <row r="36" spans="1:5" s="157" customFormat="1" ht="12.75">
      <c r="A36" s="153"/>
      <c r="B36" s="153"/>
      <c r="C36" s="154"/>
      <c r="D36" s="473"/>
      <c r="E36" s="154"/>
    </row>
    <row r="37" spans="1:5" s="157" customFormat="1" ht="12.75">
      <c r="A37" s="153"/>
      <c r="B37" s="153"/>
      <c r="C37" s="154"/>
      <c r="D37" s="473"/>
      <c r="E37" s="154"/>
    </row>
    <row r="38" spans="1:5" s="157" customFormat="1" ht="12.75">
      <c r="A38" s="153"/>
      <c r="B38" s="153"/>
      <c r="C38" s="154"/>
      <c r="D38" s="473"/>
      <c r="E38" s="154"/>
    </row>
    <row r="39" spans="1:5" s="198" customFormat="1" ht="17.25" customHeight="1">
      <c r="A39" s="159" t="s">
        <v>436</v>
      </c>
      <c r="B39" s="153"/>
      <c r="C39" s="154"/>
      <c r="E39" s="154" t="s">
        <v>437</v>
      </c>
    </row>
    <row r="40" spans="3:18" s="153" customFormat="1" ht="12.75">
      <c r="C40" s="470"/>
      <c r="D40" s="470"/>
      <c r="E40" s="473"/>
      <c r="H40" s="154"/>
      <c r="I40" s="154"/>
      <c r="K40" s="213"/>
      <c r="L40" s="175"/>
      <c r="M40" s="175"/>
      <c r="N40" s="175"/>
      <c r="O40" s="175"/>
      <c r="P40" s="175"/>
      <c r="Q40" s="175"/>
      <c r="R40" s="175"/>
    </row>
    <row r="41" spans="3:18" s="153" customFormat="1" ht="12.75">
      <c r="C41" s="470"/>
      <c r="D41" s="470"/>
      <c r="E41" s="473"/>
      <c r="H41" s="154"/>
      <c r="I41" s="154"/>
      <c r="K41" s="213"/>
      <c r="L41" s="175"/>
      <c r="M41" s="175"/>
      <c r="N41" s="175"/>
      <c r="O41" s="175"/>
      <c r="P41" s="175"/>
      <c r="Q41" s="175"/>
      <c r="R41" s="175"/>
    </row>
    <row r="42" spans="1:18" s="153" customFormat="1" ht="12.75">
      <c r="A42" s="203" t="s">
        <v>540</v>
      </c>
      <c r="B42" s="470"/>
      <c r="C42" s="470"/>
      <c r="D42" s="471"/>
      <c r="E42" s="170"/>
      <c r="H42" s="154"/>
      <c r="I42" s="154"/>
      <c r="K42" s="213"/>
      <c r="L42" s="175"/>
      <c r="M42" s="175"/>
      <c r="N42" s="175"/>
      <c r="O42" s="175"/>
      <c r="P42" s="175"/>
      <c r="Q42" s="175"/>
      <c r="R42" s="175"/>
    </row>
    <row r="43" spans="1:5" s="180" customFormat="1" ht="12.75">
      <c r="A43" s="203" t="s">
        <v>439</v>
      </c>
      <c r="B43" s="470"/>
      <c r="C43" s="470"/>
      <c r="D43" s="471"/>
      <c r="E43" s="200"/>
    </row>
    <row r="44" spans="1:5" s="181" customFormat="1" ht="12.75">
      <c r="A44" s="159"/>
      <c r="B44" s="153"/>
      <c r="C44" s="154"/>
      <c r="D44" s="154"/>
      <c r="E44" s="200"/>
    </row>
    <row r="45" spans="3:5" s="153" customFormat="1" ht="12.75">
      <c r="C45" s="154"/>
      <c r="E45" s="154"/>
    </row>
    <row r="46" spans="1:5" s="157" customFormat="1" ht="12.75">
      <c r="A46" s="153"/>
      <c r="B46" s="153"/>
      <c r="C46" s="154"/>
      <c r="D46" s="153"/>
      <c r="E46" s="154"/>
    </row>
    <row r="47" spans="1:5" s="157" customFormat="1" ht="12.75">
      <c r="A47" s="153"/>
      <c r="B47" s="153"/>
      <c r="C47" s="154"/>
      <c r="D47" s="153"/>
      <c r="E47" s="154"/>
    </row>
    <row r="48" spans="1:5" s="157" customFormat="1" ht="12.75">
      <c r="A48" s="153"/>
      <c r="B48" s="153"/>
      <c r="C48" s="154"/>
      <c r="D48" s="153"/>
      <c r="E48" s="154"/>
    </row>
  </sheetData>
  <mergeCells count="4">
    <mergeCell ref="A4:E4"/>
    <mergeCell ref="A6:E6"/>
    <mergeCell ref="A2:E2"/>
    <mergeCell ref="A35:E35"/>
  </mergeCells>
  <printOptions/>
  <pageMargins left="0.7480314960629921" right="0.7480314960629921" top="0.7874015748031497" bottom="0.7874015748031497" header="0.5118110236220472" footer="0.5118110236220472"/>
  <pageSetup firstPageNumber="68" useFirstPageNumber="1" horizontalDpi="300" verticalDpi="300" orientation="portrait" paperSize="9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125"/>
  <dimension ref="A1:H49"/>
  <sheetViews>
    <sheetView workbookViewId="0" topLeftCell="A1">
      <selection activeCell="B5" sqref="B5"/>
    </sheetView>
  </sheetViews>
  <sheetFormatPr defaultColWidth="9.140625" defaultRowHeight="12.75"/>
  <cols>
    <col min="1" max="1" width="33.28125" style="93" customWidth="1"/>
    <col min="2" max="2" width="14.28125" style="93" customWidth="1"/>
    <col min="3" max="3" width="14.421875" style="37" customWidth="1"/>
    <col min="4" max="4" width="13.140625" style="93" customWidth="1"/>
    <col min="5" max="5" width="32.7109375" style="93" hidden="1" customWidth="1"/>
    <col min="6" max="6" width="15.8515625" style="93" hidden="1" customWidth="1"/>
    <col min="7" max="7" width="16.28125" style="93" hidden="1" customWidth="1"/>
    <col min="8" max="8" width="13.28125" style="93" hidden="1" customWidth="1"/>
    <col min="9" max="16384" width="9.140625" style="93" customWidth="1"/>
  </cols>
  <sheetData>
    <row r="1" spans="2:4" s="191" customFormat="1" ht="12.75">
      <c r="B1" s="944"/>
      <c r="C1" s="153"/>
      <c r="D1" s="336" t="s">
        <v>266</v>
      </c>
    </row>
    <row r="2" spans="2:4" s="191" customFormat="1" ht="12.75">
      <c r="B2" s="357" t="s">
        <v>387</v>
      </c>
      <c r="C2" s="361"/>
      <c r="D2" s="357"/>
    </row>
    <row r="3" spans="2:4" ht="12.75">
      <c r="B3" s="945"/>
      <c r="D3" s="94"/>
    </row>
    <row r="4" spans="2:4" s="198" customFormat="1" ht="15.75" customHeight="1">
      <c r="B4" s="946" t="s">
        <v>267</v>
      </c>
      <c r="C4" s="949"/>
      <c r="D4" s="950"/>
    </row>
    <row r="5" spans="2:4" s="153" customFormat="1" ht="12.75">
      <c r="B5" s="168" t="s">
        <v>268</v>
      </c>
      <c r="C5" s="168"/>
      <c r="D5" s="168"/>
    </row>
    <row r="6" spans="1:4" ht="12.75">
      <c r="A6" s="951"/>
      <c r="B6" s="951"/>
      <c r="C6" s="952"/>
      <c r="D6" s="951"/>
    </row>
    <row r="7" spans="4:8" ht="12.75">
      <c r="D7" s="336" t="s">
        <v>444</v>
      </c>
      <c r="H7" s="98" t="s">
        <v>391</v>
      </c>
    </row>
    <row r="8" spans="1:8" s="954" customFormat="1" ht="57" customHeight="1">
      <c r="A8" s="953" t="s">
        <v>392</v>
      </c>
      <c r="B8" s="340" t="s">
        <v>269</v>
      </c>
      <c r="C8" s="368" t="s">
        <v>270</v>
      </c>
      <c r="D8" s="340" t="s">
        <v>271</v>
      </c>
      <c r="E8" s="953" t="s">
        <v>392</v>
      </c>
      <c r="F8" s="340" t="s">
        <v>269</v>
      </c>
      <c r="G8" s="340" t="s">
        <v>270</v>
      </c>
      <c r="H8" s="340" t="s">
        <v>271</v>
      </c>
    </row>
    <row r="9" spans="1:8" s="956" customFormat="1" ht="11.25" customHeight="1">
      <c r="A9" s="955">
        <v>1</v>
      </c>
      <c r="B9" s="955">
        <v>2</v>
      </c>
      <c r="C9" s="463">
        <v>3</v>
      </c>
      <c r="D9" s="341">
        <v>4</v>
      </c>
      <c r="E9" s="955">
        <v>1</v>
      </c>
      <c r="F9" s="955">
        <v>2</v>
      </c>
      <c r="G9" s="341">
        <v>3</v>
      </c>
      <c r="H9" s="341">
        <v>4</v>
      </c>
    </row>
    <row r="10" spans="1:8" s="589" customFormat="1" ht="12.75">
      <c r="A10" s="957" t="s">
        <v>272</v>
      </c>
      <c r="B10" s="958">
        <v>168990605</v>
      </c>
      <c r="C10" s="958">
        <v>232701328.2</v>
      </c>
      <c r="D10" s="959">
        <v>63710723.19999999</v>
      </c>
      <c r="E10" s="957" t="s">
        <v>272</v>
      </c>
      <c r="F10" s="959">
        <f>F11+F34</f>
        <v>128217</v>
      </c>
      <c r="G10" s="959">
        <f>G11+G34</f>
        <v>192617</v>
      </c>
      <c r="H10" s="959">
        <f aca="true" t="shared" si="0" ref="H10:H17">G10-F10</f>
        <v>64400</v>
      </c>
    </row>
    <row r="11" spans="1:8" s="589" customFormat="1" ht="12.75">
      <c r="A11" s="342" t="s">
        <v>273</v>
      </c>
      <c r="B11" s="182">
        <v>168862382</v>
      </c>
      <c r="C11" s="182">
        <v>232685844.53</v>
      </c>
      <c r="D11" s="139">
        <v>63823462.53</v>
      </c>
      <c r="E11" s="342" t="s">
        <v>273</v>
      </c>
      <c r="F11" s="139">
        <f>F12+F21</f>
        <v>128089</v>
      </c>
      <c r="G11" s="139">
        <f>G12+G21</f>
        <v>192602</v>
      </c>
      <c r="H11" s="139">
        <f t="shared" si="0"/>
        <v>64513</v>
      </c>
    </row>
    <row r="12" spans="1:8" s="589" customFormat="1" ht="12.75">
      <c r="A12" s="665" t="s">
        <v>274</v>
      </c>
      <c r="B12" s="182">
        <v>66483000</v>
      </c>
      <c r="C12" s="182">
        <v>42667027.79</v>
      </c>
      <c r="D12" s="139">
        <v>-23815972.21</v>
      </c>
      <c r="E12" s="665" t="s">
        <v>274</v>
      </c>
      <c r="F12" s="139">
        <f>SUM(F13:F17)</f>
        <v>66484</v>
      </c>
      <c r="G12" s="139">
        <f>SUM(G13:G17)</f>
        <v>42667</v>
      </c>
      <c r="H12" s="139">
        <f t="shared" si="0"/>
        <v>-23817</v>
      </c>
    </row>
    <row r="13" spans="1:8" s="191" customFormat="1" ht="12.75">
      <c r="A13" s="348" t="s">
        <v>275</v>
      </c>
      <c r="B13" s="187">
        <v>58755138</v>
      </c>
      <c r="C13" s="185">
        <v>38076717.07</v>
      </c>
      <c r="D13" s="187">
        <v>-20678420.93</v>
      </c>
      <c r="E13" s="348" t="s">
        <v>275</v>
      </c>
      <c r="F13" s="187">
        <f>ROUND(B13/1000,0)</f>
        <v>58755</v>
      </c>
      <c r="G13" s="187">
        <f>ROUND(C13/1000,0)</f>
        <v>38077</v>
      </c>
      <c r="H13" s="187">
        <f t="shared" si="0"/>
        <v>-20678</v>
      </c>
    </row>
    <row r="14" spans="1:8" s="191" customFormat="1" ht="12.75">
      <c r="A14" s="348" t="s">
        <v>276</v>
      </c>
      <c r="B14" s="187">
        <v>41269</v>
      </c>
      <c r="C14" s="185">
        <v>70475.63</v>
      </c>
      <c r="D14" s="187">
        <v>29206.63</v>
      </c>
      <c r="E14" s="348" t="s">
        <v>276</v>
      </c>
      <c r="F14" s="187">
        <f>ROUND(B14/1000,0)</f>
        <v>41</v>
      </c>
      <c r="G14" s="187">
        <f>ROUND(C14/1000,0)</f>
        <v>70</v>
      </c>
      <c r="H14" s="187">
        <f t="shared" si="0"/>
        <v>29</v>
      </c>
    </row>
    <row r="15" spans="1:8" s="191" customFormat="1" ht="12.75">
      <c r="A15" s="348" t="s">
        <v>277</v>
      </c>
      <c r="B15" s="187">
        <v>7669895</v>
      </c>
      <c r="C15" s="185">
        <v>4504796.79</v>
      </c>
      <c r="D15" s="187">
        <v>-3165098.21</v>
      </c>
      <c r="E15" s="348" t="s">
        <v>278</v>
      </c>
      <c r="F15" s="187">
        <f>ROUND(B15/1000,0)+1</f>
        <v>7671</v>
      </c>
      <c r="G15" s="187">
        <f>ROUND(C15/1000,0)</f>
        <v>4505</v>
      </c>
      <c r="H15" s="187">
        <f t="shared" si="0"/>
        <v>-3166</v>
      </c>
    </row>
    <row r="16" spans="1:8" s="191" customFormat="1" ht="12.75">
      <c r="A16" s="348" t="s">
        <v>279</v>
      </c>
      <c r="B16" s="187">
        <v>14759</v>
      </c>
      <c r="C16" s="185">
        <v>13124.3</v>
      </c>
      <c r="D16" s="187">
        <v>-1634.7</v>
      </c>
      <c r="E16" s="348" t="s">
        <v>280</v>
      </c>
      <c r="F16" s="187">
        <f>ROUND(B16/1000,0)</f>
        <v>15</v>
      </c>
      <c r="G16" s="187">
        <f>ROUND(C16/1000,0)</f>
        <v>13</v>
      </c>
      <c r="H16" s="187">
        <f t="shared" si="0"/>
        <v>-2</v>
      </c>
    </row>
    <row r="17" spans="1:8" s="191" customFormat="1" ht="11.25" customHeight="1">
      <c r="A17" s="348" t="s">
        <v>281</v>
      </c>
      <c r="B17" s="187">
        <v>1799</v>
      </c>
      <c r="C17" s="185">
        <v>1799</v>
      </c>
      <c r="D17" s="187">
        <v>0</v>
      </c>
      <c r="E17" s="348" t="s">
        <v>282</v>
      </c>
      <c r="F17" s="187">
        <f>ROUND(B17/1000,0)</f>
        <v>2</v>
      </c>
      <c r="G17" s="187">
        <f>ROUND(C17/1000,0)</f>
        <v>2</v>
      </c>
      <c r="H17" s="187">
        <f t="shared" si="0"/>
        <v>0</v>
      </c>
    </row>
    <row r="18" spans="1:8" s="191" customFormat="1" ht="11.25" customHeight="1">
      <c r="A18" s="348" t="s">
        <v>283</v>
      </c>
      <c r="B18" s="187">
        <v>50</v>
      </c>
      <c r="C18" s="185">
        <v>25</v>
      </c>
      <c r="D18" s="187">
        <v>-25</v>
      </c>
      <c r="E18" s="348"/>
      <c r="F18" s="187">
        <f>ROUND(B18/1000,0)</f>
        <v>0</v>
      </c>
      <c r="G18" s="187"/>
      <c r="H18" s="187"/>
    </row>
    <row r="19" spans="1:8" s="191" customFormat="1" ht="11.25" customHeight="1">
      <c r="A19" s="348" t="s">
        <v>284</v>
      </c>
      <c r="B19" s="187">
        <v>90</v>
      </c>
      <c r="C19" s="185">
        <v>90</v>
      </c>
      <c r="D19" s="187">
        <v>0</v>
      </c>
      <c r="E19" s="348"/>
      <c r="F19" s="187">
        <f>ROUND(B19/1000,0)</f>
        <v>0</v>
      </c>
      <c r="G19" s="187"/>
      <c r="H19" s="187"/>
    </row>
    <row r="20" spans="1:8" s="191" customFormat="1" ht="11.25" customHeight="1">
      <c r="A20" s="348"/>
      <c r="B20" s="187"/>
      <c r="C20" s="185"/>
      <c r="D20" s="187"/>
      <c r="E20" s="348"/>
      <c r="F20" s="187"/>
      <c r="G20" s="187"/>
      <c r="H20" s="187"/>
    </row>
    <row r="21" spans="1:8" s="589" customFormat="1" ht="12.75">
      <c r="A21" s="665" t="s">
        <v>285</v>
      </c>
      <c r="B21" s="182">
        <v>102379382</v>
      </c>
      <c r="C21" s="182">
        <v>190018816.74</v>
      </c>
      <c r="D21" s="139">
        <v>87639434.74000001</v>
      </c>
      <c r="E21" s="665" t="s">
        <v>285</v>
      </c>
      <c r="F21" s="139">
        <f>SUM(F22:F23)</f>
        <v>61605</v>
      </c>
      <c r="G21" s="139">
        <f>SUM(G22:G23)</f>
        <v>149935</v>
      </c>
      <c r="H21" s="139">
        <f>G21-F21</f>
        <v>88330</v>
      </c>
    </row>
    <row r="22" spans="1:8" s="191" customFormat="1" ht="12.75">
      <c r="A22" s="348" t="s">
        <v>275</v>
      </c>
      <c r="B22" s="187">
        <v>48305382</v>
      </c>
      <c r="C22" s="185">
        <v>136634696.74</v>
      </c>
      <c r="D22" s="187">
        <v>88329314.74000001</v>
      </c>
      <c r="E22" s="348" t="s">
        <v>275</v>
      </c>
      <c r="F22" s="187">
        <f>ROUND(B22/1000,0)</f>
        <v>48305</v>
      </c>
      <c r="G22" s="187">
        <f>ROUND(C22/1000,0)</f>
        <v>136635</v>
      </c>
      <c r="H22" s="187">
        <f>G22-F22</f>
        <v>88330</v>
      </c>
    </row>
    <row r="23" spans="1:8" s="191" customFormat="1" ht="11.25" customHeight="1">
      <c r="A23" s="348" t="s">
        <v>281</v>
      </c>
      <c r="B23" s="187">
        <v>13300000</v>
      </c>
      <c r="C23" s="185">
        <v>13300000</v>
      </c>
      <c r="D23" s="187">
        <v>0</v>
      </c>
      <c r="E23" s="348" t="s">
        <v>282</v>
      </c>
      <c r="F23" s="187">
        <f>ROUND(B23/1000,0)</f>
        <v>13300</v>
      </c>
      <c r="G23" s="187">
        <f>ROUND(C23/1000,0)</f>
        <v>13300</v>
      </c>
      <c r="H23" s="187">
        <f>G23-F23</f>
        <v>0</v>
      </c>
    </row>
    <row r="24" spans="1:8" s="191" customFormat="1" ht="11.25" customHeight="1">
      <c r="A24" s="348" t="s">
        <v>286</v>
      </c>
      <c r="B24" s="187">
        <v>10545000</v>
      </c>
      <c r="C24" s="185">
        <v>12650472</v>
      </c>
      <c r="D24" s="187">
        <v>2105472</v>
      </c>
      <c r="E24" s="348"/>
      <c r="F24" s="187"/>
      <c r="G24" s="187"/>
      <c r="H24" s="187"/>
    </row>
    <row r="25" spans="1:8" s="191" customFormat="1" ht="11.25" customHeight="1" hidden="1">
      <c r="A25" s="348" t="s">
        <v>287</v>
      </c>
      <c r="B25" s="187">
        <v>0</v>
      </c>
      <c r="C25" s="185">
        <v>0</v>
      </c>
      <c r="D25" s="187">
        <v>0</v>
      </c>
      <c r="E25" s="348"/>
      <c r="F25" s="187"/>
      <c r="G25" s="187"/>
      <c r="H25" s="187"/>
    </row>
    <row r="26" spans="1:8" s="191" customFormat="1" ht="11.25" customHeight="1">
      <c r="A26" s="348" t="s">
        <v>277</v>
      </c>
      <c r="B26" s="187">
        <v>17575000</v>
      </c>
      <c r="C26" s="185">
        <v>0</v>
      </c>
      <c r="D26" s="187">
        <v>-17575000</v>
      </c>
      <c r="E26" s="348"/>
      <c r="F26" s="187"/>
      <c r="G26" s="187"/>
      <c r="H26" s="187"/>
    </row>
    <row r="27" spans="1:8" s="191" customFormat="1" ht="11.25" customHeight="1">
      <c r="A27" s="348" t="s">
        <v>276</v>
      </c>
      <c r="B27" s="187">
        <v>4218000</v>
      </c>
      <c r="C27" s="185">
        <v>3514020</v>
      </c>
      <c r="D27" s="187">
        <v>-703980</v>
      </c>
      <c r="E27" s="348"/>
      <c r="F27" s="187"/>
      <c r="G27" s="187"/>
      <c r="H27" s="187"/>
    </row>
    <row r="28" spans="1:8" s="191" customFormat="1" ht="11.25" customHeight="1">
      <c r="A28" s="348" t="s">
        <v>283</v>
      </c>
      <c r="B28" s="187">
        <v>6327000</v>
      </c>
      <c r="C28" s="185">
        <v>1405608</v>
      </c>
      <c r="D28" s="187">
        <v>-4921392</v>
      </c>
      <c r="E28" s="348"/>
      <c r="F28" s="187"/>
      <c r="G28" s="187"/>
      <c r="H28" s="187"/>
    </row>
    <row r="29" spans="1:8" s="191" customFormat="1" ht="11.25" customHeight="1">
      <c r="A29" s="348" t="s">
        <v>284</v>
      </c>
      <c r="B29" s="187">
        <v>0</v>
      </c>
      <c r="C29" s="185">
        <v>22514020</v>
      </c>
      <c r="D29" s="187">
        <v>22514020</v>
      </c>
      <c r="E29" s="348"/>
      <c r="F29" s="187"/>
      <c r="G29" s="187"/>
      <c r="H29" s="187"/>
    </row>
    <row r="30" spans="1:8" s="191" customFormat="1" ht="11.25" customHeight="1">
      <c r="A30" s="348" t="s">
        <v>279</v>
      </c>
      <c r="B30" s="187">
        <v>2109000</v>
      </c>
      <c r="C30" s="185">
        <v>0</v>
      </c>
      <c r="D30" s="187">
        <v>-2109000</v>
      </c>
      <c r="E30" s="348"/>
      <c r="F30" s="187"/>
      <c r="G30" s="187"/>
      <c r="H30" s="187"/>
    </row>
    <row r="31" spans="1:8" s="191" customFormat="1" ht="11.25" customHeight="1" hidden="1">
      <c r="A31" s="348" t="s">
        <v>288</v>
      </c>
      <c r="B31" s="187">
        <v>0</v>
      </c>
      <c r="C31" s="185">
        <v>0</v>
      </c>
      <c r="D31" s="187">
        <v>0</v>
      </c>
      <c r="E31" s="348"/>
      <c r="F31" s="187"/>
      <c r="G31" s="187"/>
      <c r="H31" s="187"/>
    </row>
    <row r="32" spans="1:8" s="191" customFormat="1" ht="11.25" customHeight="1" hidden="1">
      <c r="A32" s="348" t="s">
        <v>289</v>
      </c>
      <c r="B32" s="187">
        <v>0</v>
      </c>
      <c r="C32" s="185">
        <v>0</v>
      </c>
      <c r="D32" s="187">
        <v>0</v>
      </c>
      <c r="E32" s="348"/>
      <c r="F32" s="187"/>
      <c r="G32" s="187"/>
      <c r="H32" s="187"/>
    </row>
    <row r="33" spans="1:8" s="191" customFormat="1" ht="11.25" customHeight="1">
      <c r="A33" s="348"/>
      <c r="B33" s="187"/>
      <c r="C33" s="185"/>
      <c r="D33" s="187"/>
      <c r="E33" s="348"/>
      <c r="F33" s="187"/>
      <c r="G33" s="187"/>
      <c r="H33" s="187"/>
    </row>
    <row r="34" spans="1:8" s="589" customFormat="1" ht="12.75">
      <c r="A34" s="342" t="s">
        <v>290</v>
      </c>
      <c r="B34" s="182">
        <v>128223</v>
      </c>
      <c r="C34" s="182">
        <v>15483.67</v>
      </c>
      <c r="D34" s="139">
        <v>-112739.33</v>
      </c>
      <c r="E34" s="342" t="s">
        <v>290</v>
      </c>
      <c r="F34" s="139">
        <f>F35</f>
        <v>128</v>
      </c>
      <c r="G34" s="139">
        <f>G35</f>
        <v>15</v>
      </c>
      <c r="H34" s="139">
        <f>G34-F34</f>
        <v>-113</v>
      </c>
    </row>
    <row r="35" spans="1:8" s="589" customFormat="1" ht="11.25" customHeight="1">
      <c r="A35" s="665" t="s">
        <v>291</v>
      </c>
      <c r="B35" s="182">
        <v>128223</v>
      </c>
      <c r="C35" s="182">
        <v>15483.67</v>
      </c>
      <c r="D35" s="139">
        <v>-112739.33</v>
      </c>
      <c r="E35" s="665" t="s">
        <v>291</v>
      </c>
      <c r="F35" s="139">
        <f>SUM(F36:F36)</f>
        <v>128</v>
      </c>
      <c r="G35" s="139">
        <f>SUM(G36:G36)</f>
        <v>15</v>
      </c>
      <c r="H35" s="139">
        <f>G35-F35</f>
        <v>-113</v>
      </c>
    </row>
    <row r="36" spans="1:8" s="191" customFormat="1" ht="12.75">
      <c r="A36" s="348" t="s">
        <v>292</v>
      </c>
      <c r="B36" s="187">
        <v>128223</v>
      </c>
      <c r="C36" s="185">
        <v>15483.67</v>
      </c>
      <c r="D36" s="187">
        <v>-112739.33</v>
      </c>
      <c r="E36" s="348" t="s">
        <v>292</v>
      </c>
      <c r="F36" s="187">
        <f>ROUND(B36/1000,0)</f>
        <v>128</v>
      </c>
      <c r="G36" s="187">
        <f>ROUND(C36/1000,0)</f>
        <v>15</v>
      </c>
      <c r="H36" s="187">
        <f>G36-F36</f>
        <v>-113</v>
      </c>
    </row>
    <row r="37" spans="1:8" s="191" customFormat="1" ht="12.75">
      <c r="A37" s="429"/>
      <c r="B37" s="354"/>
      <c r="C37" s="160"/>
      <c r="D37" s="354"/>
      <c r="E37" s="429"/>
      <c r="F37" s="354"/>
      <c r="G37" s="354"/>
      <c r="H37" s="354"/>
    </row>
    <row r="38" spans="1:8" s="191" customFormat="1" ht="12.75">
      <c r="A38" s="429"/>
      <c r="B38" s="354"/>
      <c r="C38" s="160"/>
      <c r="D38" s="354"/>
      <c r="E38" s="429"/>
      <c r="F38" s="354"/>
      <c r="G38" s="354"/>
      <c r="H38" s="354"/>
    </row>
    <row r="39" spans="1:8" s="191" customFormat="1" ht="12.75">
      <c r="A39" s="429"/>
      <c r="B39" s="354"/>
      <c r="C39" s="160"/>
      <c r="D39" s="354"/>
      <c r="E39" s="429"/>
      <c r="F39" s="354"/>
      <c r="G39" s="354"/>
      <c r="H39" s="354"/>
    </row>
    <row r="40" s="191" customFormat="1" ht="12.75">
      <c r="C40" s="153"/>
    </row>
    <row r="41" spans="1:4" s="218" customFormat="1" ht="12.75" customHeight="1">
      <c r="A41" s="37" t="s">
        <v>436</v>
      </c>
      <c r="D41" s="39" t="s">
        <v>437</v>
      </c>
    </row>
    <row r="42" spans="1:3" s="218" customFormat="1" ht="12.75" customHeight="1">
      <c r="A42" s="37"/>
      <c r="C42" s="39"/>
    </row>
    <row r="43" spans="3:8" s="191" customFormat="1" ht="12.75">
      <c r="C43" s="153"/>
      <c r="E43" s="191" t="s">
        <v>293</v>
      </c>
      <c r="G43" s="1054" t="s">
        <v>294</v>
      </c>
      <c r="H43" s="1054"/>
    </row>
    <row r="44" ht="12.75" hidden="1"/>
    <row r="45" ht="12.75" hidden="1"/>
    <row r="48" ht="12.75">
      <c r="A48" s="191" t="s">
        <v>540</v>
      </c>
    </row>
    <row r="49" ht="12.75">
      <c r="A49" s="191" t="s">
        <v>295</v>
      </c>
    </row>
  </sheetData>
  <mergeCells count="1">
    <mergeCell ref="G43:H43"/>
  </mergeCells>
  <printOptions horizontalCentered="1"/>
  <pageMargins left="1.3385826771653544" right="0.7480314960629921" top="0.984251968503937" bottom="0.984251968503937" header="0.5118110236220472" footer="0.5118110236220472"/>
  <pageSetup firstPageNumber="69" useFirstPageNumber="1" horizontalDpi="600" verticalDpi="600" orientation="portrait" paperSize="9" r:id="rId1"/>
  <headerFooter alignWithMargins="0">
    <oddFooter>&amp;R&amp;8&amp;P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0"/>
  <sheetViews>
    <sheetView workbookViewId="0" topLeftCell="A1">
      <selection activeCell="A6" sqref="A6:D6"/>
    </sheetView>
  </sheetViews>
  <sheetFormatPr defaultColWidth="9.140625" defaultRowHeight="9.75" customHeight="1"/>
  <cols>
    <col min="1" max="1" width="58.28125" style="1031" customWidth="1"/>
    <col min="2" max="2" width="12.28125" style="1031" customWidth="1"/>
    <col min="3" max="3" width="12.8515625" style="1031" customWidth="1"/>
    <col min="4" max="4" width="11.8515625" style="1037" customWidth="1"/>
    <col min="5" max="16384" width="9.140625" style="153" customWidth="1"/>
  </cols>
  <sheetData>
    <row r="1" spans="1:4" s="167" customFormat="1" ht="15.75">
      <c r="A1" s="960"/>
      <c r="B1" s="960"/>
      <c r="C1" s="960"/>
      <c r="D1" s="961" t="s">
        <v>296</v>
      </c>
    </row>
    <row r="2" spans="1:4" s="167" customFormat="1" ht="9.75" customHeight="1">
      <c r="A2" s="960"/>
      <c r="B2" s="960"/>
      <c r="C2" s="960"/>
      <c r="D2" s="962"/>
    </row>
    <row r="3" spans="1:4" ht="12.75">
      <c r="A3" s="761" t="s">
        <v>387</v>
      </c>
      <c r="B3" s="761"/>
      <c r="C3" s="761"/>
      <c r="D3" s="761"/>
    </row>
    <row r="4" spans="1:4" ht="12.75">
      <c r="A4" s="361"/>
      <c r="B4" s="361"/>
      <c r="C4" s="361"/>
      <c r="D4" s="361"/>
    </row>
    <row r="5" spans="1:4" s="167" customFormat="1" ht="13.5" customHeight="1">
      <c r="A5" s="1050" t="s">
        <v>297</v>
      </c>
      <c r="B5" s="1050"/>
      <c r="C5" s="1050"/>
      <c r="D5" s="1050"/>
    </row>
    <row r="6" spans="1:4" s="167" customFormat="1" ht="14.25" customHeight="1">
      <c r="A6" s="1055" t="s">
        <v>543</v>
      </c>
      <c r="B6" s="1055"/>
      <c r="C6" s="1055"/>
      <c r="D6" s="1055"/>
    </row>
    <row r="7" spans="1:4" ht="9.75" customHeight="1">
      <c r="A7" s="269"/>
      <c r="B7" s="153"/>
      <c r="C7" s="153"/>
      <c r="D7" s="153"/>
    </row>
    <row r="8" spans="1:4" ht="15.75" customHeight="1">
      <c r="A8" s="269"/>
      <c r="B8" s="153"/>
      <c r="C8" s="153"/>
      <c r="D8" s="361" t="s">
        <v>298</v>
      </c>
    </row>
    <row r="9" spans="1:4" ht="36" customHeight="1">
      <c r="A9" s="963" t="s">
        <v>392</v>
      </c>
      <c r="B9" s="963" t="s">
        <v>1363</v>
      </c>
      <c r="C9" s="964" t="s">
        <v>446</v>
      </c>
      <c r="D9" s="963" t="s">
        <v>396</v>
      </c>
    </row>
    <row r="10" spans="1:4" ht="9" customHeight="1">
      <c r="A10" s="963">
        <v>1</v>
      </c>
      <c r="B10" s="963">
        <v>2</v>
      </c>
      <c r="C10" s="964">
        <v>3</v>
      </c>
      <c r="D10" s="963">
        <v>4</v>
      </c>
    </row>
    <row r="11" spans="1:4" ht="12.75" customHeight="1">
      <c r="A11" s="965" t="s">
        <v>299</v>
      </c>
      <c r="B11" s="966">
        <v>86980</v>
      </c>
      <c r="C11" s="966">
        <v>-16151197</v>
      </c>
      <c r="D11" s="967">
        <v>26009</v>
      </c>
    </row>
    <row r="12" spans="1:4" ht="13.5">
      <c r="A12" s="968" t="s">
        <v>300</v>
      </c>
      <c r="B12" s="968">
        <v>42387683</v>
      </c>
      <c r="C12" s="968">
        <v>13944520</v>
      </c>
      <c r="D12" s="967">
        <v>2669587</v>
      </c>
    </row>
    <row r="13" spans="1:4" ht="12.75">
      <c r="A13" s="966" t="s">
        <v>301</v>
      </c>
      <c r="B13" s="966">
        <v>1022597</v>
      </c>
      <c r="C13" s="966">
        <v>253746</v>
      </c>
      <c r="D13" s="967">
        <v>39332</v>
      </c>
    </row>
    <row r="14" spans="1:4" ht="13.5">
      <c r="A14" s="966" t="s">
        <v>302</v>
      </c>
      <c r="B14" s="968">
        <v>1022597</v>
      </c>
      <c r="C14" s="968">
        <v>253746</v>
      </c>
      <c r="D14" s="967">
        <v>39332</v>
      </c>
    </row>
    <row r="15" spans="1:4" ht="12.75">
      <c r="A15" s="969" t="s">
        <v>303</v>
      </c>
      <c r="B15" s="970"/>
      <c r="C15" s="971"/>
      <c r="D15" s="970">
        <v>0</v>
      </c>
    </row>
    <row r="16" spans="1:4" ht="12.75">
      <c r="A16" s="972" t="s">
        <v>304</v>
      </c>
      <c r="B16" s="972">
        <v>1022597</v>
      </c>
      <c r="C16" s="973">
        <v>253746</v>
      </c>
      <c r="D16" s="974">
        <v>39332</v>
      </c>
    </row>
    <row r="17" spans="1:4" ht="12.75">
      <c r="A17" s="975" t="s">
        <v>305</v>
      </c>
      <c r="B17" s="976">
        <v>0</v>
      </c>
      <c r="C17" s="976">
        <v>0</v>
      </c>
      <c r="D17" s="966">
        <v>0</v>
      </c>
    </row>
    <row r="18" spans="1:4" ht="12.75">
      <c r="A18" s="977" t="s">
        <v>306</v>
      </c>
      <c r="B18" s="966">
        <v>39481763</v>
      </c>
      <c r="C18" s="966">
        <v>13690774</v>
      </c>
      <c r="D18" s="967">
        <v>2630255</v>
      </c>
    </row>
    <row r="19" spans="1:4" ht="13.5">
      <c r="A19" s="977" t="s">
        <v>307</v>
      </c>
      <c r="B19" s="968">
        <v>29481763</v>
      </c>
      <c r="C19" s="968">
        <v>11042132</v>
      </c>
      <c r="D19" s="967">
        <v>2617265</v>
      </c>
    </row>
    <row r="20" spans="1:4" ht="15.75" customHeight="1">
      <c r="A20" s="978" t="s">
        <v>308</v>
      </c>
      <c r="B20" s="981">
        <v>1178228</v>
      </c>
      <c r="C20" s="982">
        <v>22249</v>
      </c>
      <c r="D20" s="970">
        <v>0</v>
      </c>
    </row>
    <row r="21" spans="1:4" ht="15.75" customHeight="1">
      <c r="A21" s="978" t="s">
        <v>309</v>
      </c>
      <c r="B21" s="983" t="s">
        <v>399</v>
      </c>
      <c r="C21" s="982">
        <v>20409</v>
      </c>
      <c r="D21" s="970">
        <v>0</v>
      </c>
    </row>
    <row r="22" spans="1:4" ht="15.75" customHeight="1">
      <c r="A22" s="978" t="s">
        <v>310</v>
      </c>
      <c r="B22" s="983" t="s">
        <v>399</v>
      </c>
      <c r="C22" s="982">
        <v>1840</v>
      </c>
      <c r="D22" s="970">
        <v>0</v>
      </c>
    </row>
    <row r="23" spans="1:4" ht="12.75" customHeight="1">
      <c r="A23" s="972" t="s">
        <v>311</v>
      </c>
      <c r="B23" s="984">
        <v>28303535</v>
      </c>
      <c r="C23" s="985">
        <v>11019883</v>
      </c>
      <c r="D23" s="970">
        <v>2617265</v>
      </c>
    </row>
    <row r="24" spans="1:4" ht="12.75" customHeight="1">
      <c r="A24" s="972" t="s">
        <v>312</v>
      </c>
      <c r="B24" s="986" t="s">
        <v>399</v>
      </c>
      <c r="C24" s="985">
        <v>200000</v>
      </c>
      <c r="D24" s="970">
        <v>0</v>
      </c>
    </row>
    <row r="25" spans="1:4" ht="12.75" customHeight="1">
      <c r="A25" s="972" t="s">
        <v>313</v>
      </c>
      <c r="B25" s="986" t="s">
        <v>399</v>
      </c>
      <c r="C25" s="985">
        <v>86000</v>
      </c>
      <c r="D25" s="970">
        <v>86000</v>
      </c>
    </row>
    <row r="26" spans="1:4" ht="12.75" customHeight="1">
      <c r="A26" s="972" t="s">
        <v>314</v>
      </c>
      <c r="B26" s="986" t="s">
        <v>399</v>
      </c>
      <c r="C26" s="985">
        <v>100000</v>
      </c>
      <c r="D26" s="970">
        <v>50000</v>
      </c>
    </row>
    <row r="27" spans="1:4" ht="12.75" customHeight="1">
      <c r="A27" s="972" t="s">
        <v>315</v>
      </c>
      <c r="B27" s="986" t="s">
        <v>399</v>
      </c>
      <c r="C27" s="985">
        <v>60000</v>
      </c>
      <c r="D27" s="970">
        <v>0</v>
      </c>
    </row>
    <row r="28" spans="1:4" ht="12.75" customHeight="1">
      <c r="A28" s="972" t="s">
        <v>316</v>
      </c>
      <c r="B28" s="986" t="s">
        <v>399</v>
      </c>
      <c r="C28" s="985">
        <v>200000</v>
      </c>
      <c r="D28" s="970">
        <v>200000</v>
      </c>
    </row>
    <row r="29" spans="1:4" ht="12.75" customHeight="1">
      <c r="A29" s="972" t="s">
        <v>317</v>
      </c>
      <c r="B29" s="986" t="s">
        <v>399</v>
      </c>
      <c r="C29" s="985">
        <v>15000</v>
      </c>
      <c r="D29" s="970">
        <v>0</v>
      </c>
    </row>
    <row r="30" spans="1:4" ht="12.75" customHeight="1">
      <c r="A30" s="972" t="s">
        <v>318</v>
      </c>
      <c r="B30" s="986" t="s">
        <v>399</v>
      </c>
      <c r="C30" s="987">
        <v>16000</v>
      </c>
      <c r="D30" s="970">
        <v>0</v>
      </c>
    </row>
    <row r="31" spans="1:4" ht="12.75" customHeight="1">
      <c r="A31" s="972" t="s">
        <v>319</v>
      </c>
      <c r="B31" s="986" t="s">
        <v>399</v>
      </c>
      <c r="C31" s="987">
        <v>10000</v>
      </c>
      <c r="D31" s="970">
        <v>0</v>
      </c>
    </row>
    <row r="32" spans="1:4" ht="12.75" customHeight="1">
      <c r="A32" s="972" t="s">
        <v>320</v>
      </c>
      <c r="B32" s="986" t="s">
        <v>399</v>
      </c>
      <c r="C32" s="987">
        <v>15000</v>
      </c>
      <c r="D32" s="970">
        <v>0</v>
      </c>
    </row>
    <row r="33" spans="1:4" ht="12.75" customHeight="1">
      <c r="A33" s="972" t="s">
        <v>321</v>
      </c>
      <c r="B33" s="986" t="s">
        <v>399</v>
      </c>
      <c r="C33" s="987">
        <v>10000</v>
      </c>
      <c r="D33" s="970">
        <v>10000</v>
      </c>
    </row>
    <row r="34" spans="1:4" ht="12.75" customHeight="1">
      <c r="A34" s="972" t="s">
        <v>322</v>
      </c>
      <c r="B34" s="986" t="s">
        <v>399</v>
      </c>
      <c r="C34" s="987">
        <v>11057</v>
      </c>
      <c r="D34" s="970">
        <v>0</v>
      </c>
    </row>
    <row r="35" spans="1:4" ht="12.75" customHeight="1">
      <c r="A35" s="972" t="s">
        <v>323</v>
      </c>
      <c r="B35" s="986" t="s">
        <v>399</v>
      </c>
      <c r="C35" s="987">
        <v>81300</v>
      </c>
      <c r="D35" s="970">
        <v>0</v>
      </c>
    </row>
    <row r="36" spans="1:4" ht="12.75" customHeight="1">
      <c r="A36" s="972" t="s">
        <v>324</v>
      </c>
      <c r="B36" s="986" t="s">
        <v>399</v>
      </c>
      <c r="C36" s="987">
        <v>60000</v>
      </c>
      <c r="D36" s="970">
        <v>60000</v>
      </c>
    </row>
    <row r="37" spans="1:4" ht="12.75" customHeight="1">
      <c r="A37" s="972" t="s">
        <v>325</v>
      </c>
      <c r="B37" s="986" t="s">
        <v>399</v>
      </c>
      <c r="C37" s="987">
        <v>131200</v>
      </c>
      <c r="D37" s="970">
        <v>0</v>
      </c>
    </row>
    <row r="38" spans="1:4" ht="12.75" customHeight="1">
      <c r="A38" s="972" t="s">
        <v>326</v>
      </c>
      <c r="B38" s="986" t="s">
        <v>399</v>
      </c>
      <c r="C38" s="987">
        <v>20000</v>
      </c>
      <c r="D38" s="970">
        <v>0</v>
      </c>
    </row>
    <row r="39" spans="1:4" ht="12.75" customHeight="1">
      <c r="A39" s="972" t="s">
        <v>327</v>
      </c>
      <c r="B39" s="986" t="s">
        <v>399</v>
      </c>
      <c r="C39" s="987">
        <v>1717000</v>
      </c>
      <c r="D39" s="970">
        <v>0</v>
      </c>
    </row>
    <row r="40" spans="1:4" ht="12.75" customHeight="1">
      <c r="A40" s="972" t="s">
        <v>328</v>
      </c>
      <c r="B40" s="986" t="s">
        <v>399</v>
      </c>
      <c r="C40" s="987">
        <v>68217</v>
      </c>
      <c r="D40" s="970">
        <v>0</v>
      </c>
    </row>
    <row r="41" spans="1:4" ht="12.75" customHeight="1">
      <c r="A41" s="972" t="s">
        <v>329</v>
      </c>
      <c r="B41" s="986" t="s">
        <v>399</v>
      </c>
      <c r="C41" s="987">
        <v>1093270</v>
      </c>
      <c r="D41" s="970">
        <v>510030</v>
      </c>
    </row>
    <row r="42" spans="1:4" ht="12.75" customHeight="1">
      <c r="A42" s="972" t="s">
        <v>330</v>
      </c>
      <c r="B42" s="986" t="s">
        <v>399</v>
      </c>
      <c r="C42" s="987">
        <v>40000</v>
      </c>
      <c r="D42" s="970">
        <v>0</v>
      </c>
    </row>
    <row r="43" spans="1:4" ht="12.75" customHeight="1">
      <c r="A43" s="972" t="s">
        <v>331</v>
      </c>
      <c r="B43" s="986" t="s">
        <v>399</v>
      </c>
      <c r="C43" s="987">
        <v>500000</v>
      </c>
      <c r="D43" s="970">
        <v>500000</v>
      </c>
    </row>
    <row r="44" spans="1:4" ht="12.75" customHeight="1">
      <c r="A44" s="972" t="s">
        <v>332</v>
      </c>
      <c r="B44" s="986" t="s">
        <v>399</v>
      </c>
      <c r="C44" s="987">
        <v>400000</v>
      </c>
      <c r="D44" s="970">
        <v>0</v>
      </c>
    </row>
    <row r="45" spans="1:4" ht="12.75" customHeight="1">
      <c r="A45" s="972" t="s">
        <v>333</v>
      </c>
      <c r="B45" s="986" t="s">
        <v>399</v>
      </c>
      <c r="C45" s="987">
        <v>188000</v>
      </c>
      <c r="D45" s="970">
        <v>0</v>
      </c>
    </row>
    <row r="46" spans="1:4" ht="12.75" customHeight="1">
      <c r="A46" s="972" t="s">
        <v>334</v>
      </c>
      <c r="B46" s="986" t="s">
        <v>399</v>
      </c>
      <c r="C46" s="987">
        <v>145000</v>
      </c>
      <c r="D46" s="970">
        <v>0</v>
      </c>
    </row>
    <row r="47" spans="1:4" ht="12.75" customHeight="1">
      <c r="A47" s="972" t="s">
        <v>335</v>
      </c>
      <c r="B47" s="986" t="s">
        <v>399</v>
      </c>
      <c r="C47" s="987">
        <v>12475</v>
      </c>
      <c r="D47" s="970">
        <v>0</v>
      </c>
    </row>
    <row r="48" spans="1:4" ht="12.75" customHeight="1">
      <c r="A48" s="972" t="s">
        <v>336</v>
      </c>
      <c r="B48" s="986" t="s">
        <v>399</v>
      </c>
      <c r="C48" s="987">
        <v>10000</v>
      </c>
      <c r="D48" s="970">
        <v>10000</v>
      </c>
    </row>
    <row r="49" spans="1:4" ht="12.75" customHeight="1">
      <c r="A49" s="972" t="s">
        <v>337</v>
      </c>
      <c r="B49" s="986" t="s">
        <v>399</v>
      </c>
      <c r="C49" s="987">
        <v>83000</v>
      </c>
      <c r="D49" s="970">
        <v>83000</v>
      </c>
    </row>
    <row r="50" spans="1:4" ht="12.75" customHeight="1">
      <c r="A50" s="972" t="s">
        <v>338</v>
      </c>
      <c r="B50" s="986" t="s">
        <v>399</v>
      </c>
      <c r="C50" s="987">
        <v>600000</v>
      </c>
      <c r="D50" s="970">
        <v>0</v>
      </c>
    </row>
    <row r="51" spans="1:4" ht="12.75" customHeight="1">
      <c r="A51" s="972" t="s">
        <v>339</v>
      </c>
      <c r="B51" s="986" t="s">
        <v>399</v>
      </c>
      <c r="C51" s="987">
        <v>50000</v>
      </c>
      <c r="D51" s="970">
        <v>50000</v>
      </c>
    </row>
    <row r="52" spans="1:4" ht="12.75" customHeight="1">
      <c r="A52" s="972" t="s">
        <v>340</v>
      </c>
      <c r="B52" s="986" t="s">
        <v>399</v>
      </c>
      <c r="C52" s="987">
        <v>112000</v>
      </c>
      <c r="D52" s="970">
        <v>0</v>
      </c>
    </row>
    <row r="53" spans="1:4" ht="12.75" customHeight="1">
      <c r="A53" s="972" t="s">
        <v>341</v>
      </c>
      <c r="B53" s="986" t="s">
        <v>399</v>
      </c>
      <c r="C53" s="987">
        <v>117000</v>
      </c>
      <c r="D53" s="970">
        <v>80000</v>
      </c>
    </row>
    <row r="54" spans="1:4" ht="12.75" customHeight="1">
      <c r="A54" s="972" t="s">
        <v>342</v>
      </c>
      <c r="B54" s="986" t="s">
        <v>399</v>
      </c>
      <c r="C54" s="987">
        <v>68000</v>
      </c>
      <c r="D54" s="970">
        <v>68000</v>
      </c>
    </row>
    <row r="55" spans="1:4" ht="12.75" customHeight="1">
      <c r="A55" s="972" t="s">
        <v>343</v>
      </c>
      <c r="B55" s="986" t="s">
        <v>399</v>
      </c>
      <c r="C55" s="987">
        <v>35000</v>
      </c>
      <c r="D55" s="970">
        <v>0</v>
      </c>
    </row>
    <row r="56" spans="1:4" ht="12.75" customHeight="1">
      <c r="A56" s="972" t="s">
        <v>344</v>
      </c>
      <c r="B56" s="986" t="s">
        <v>399</v>
      </c>
      <c r="C56" s="987">
        <v>716000</v>
      </c>
      <c r="D56" s="970">
        <v>0</v>
      </c>
    </row>
    <row r="57" spans="1:4" ht="12.75" customHeight="1">
      <c r="A57" s="972" t="s">
        <v>345</v>
      </c>
      <c r="B57" s="986" t="s">
        <v>399</v>
      </c>
      <c r="C57" s="987">
        <v>120000</v>
      </c>
      <c r="D57" s="970">
        <v>0</v>
      </c>
    </row>
    <row r="58" spans="1:4" ht="12.75" customHeight="1">
      <c r="A58" s="972" t="s">
        <v>346</v>
      </c>
      <c r="B58" s="986" t="s">
        <v>399</v>
      </c>
      <c r="C58" s="987">
        <v>400000</v>
      </c>
      <c r="D58" s="970">
        <v>0</v>
      </c>
    </row>
    <row r="59" spans="1:4" ht="12.75" customHeight="1">
      <c r="A59" s="972" t="s">
        <v>347</v>
      </c>
      <c r="B59" s="986" t="s">
        <v>399</v>
      </c>
      <c r="C59" s="987">
        <v>21620</v>
      </c>
      <c r="D59" s="970">
        <v>0</v>
      </c>
    </row>
    <row r="60" spans="1:4" ht="12.75" customHeight="1">
      <c r="A60" s="972" t="s">
        <v>348</v>
      </c>
      <c r="B60" s="986" t="s">
        <v>399</v>
      </c>
      <c r="C60" s="987">
        <v>310000</v>
      </c>
      <c r="D60" s="970">
        <v>0</v>
      </c>
    </row>
    <row r="61" spans="1:4" ht="12.75" customHeight="1">
      <c r="A61" s="972" t="s">
        <v>349</v>
      </c>
      <c r="B61" s="986" t="s">
        <v>399</v>
      </c>
      <c r="C61" s="987">
        <v>225000</v>
      </c>
      <c r="D61" s="970">
        <v>0</v>
      </c>
    </row>
    <row r="62" spans="1:4" ht="12.75" customHeight="1">
      <c r="A62" s="972" t="s">
        <v>350</v>
      </c>
      <c r="B62" s="986" t="s">
        <v>399</v>
      </c>
      <c r="C62" s="987">
        <v>30000</v>
      </c>
      <c r="D62" s="970">
        <v>0</v>
      </c>
    </row>
    <row r="63" spans="1:4" ht="12.75" customHeight="1">
      <c r="A63" s="972" t="s">
        <v>351</v>
      </c>
      <c r="B63" s="986" t="s">
        <v>399</v>
      </c>
      <c r="C63" s="987">
        <v>12000</v>
      </c>
      <c r="D63" s="970">
        <v>0</v>
      </c>
    </row>
    <row r="64" spans="1:4" ht="12.75" customHeight="1">
      <c r="A64" s="972" t="s">
        <v>352</v>
      </c>
      <c r="B64" s="986" t="s">
        <v>399</v>
      </c>
      <c r="C64" s="987">
        <v>250000</v>
      </c>
      <c r="D64" s="970">
        <v>250000</v>
      </c>
    </row>
    <row r="65" spans="1:4" ht="12.75" customHeight="1">
      <c r="A65" s="972" t="s">
        <v>353</v>
      </c>
      <c r="B65" s="986" t="s">
        <v>399</v>
      </c>
      <c r="C65" s="987">
        <v>30136</v>
      </c>
      <c r="D65" s="970">
        <v>30136</v>
      </c>
    </row>
    <row r="66" spans="1:4" ht="12.75" customHeight="1">
      <c r="A66" s="972" t="s">
        <v>354</v>
      </c>
      <c r="B66" s="986" t="s">
        <v>399</v>
      </c>
      <c r="C66" s="987">
        <v>102000</v>
      </c>
      <c r="D66" s="970">
        <v>0</v>
      </c>
    </row>
    <row r="67" spans="1:4" ht="12.75" customHeight="1">
      <c r="A67" s="972" t="s">
        <v>355</v>
      </c>
      <c r="B67" s="986" t="s">
        <v>399</v>
      </c>
      <c r="C67" s="987">
        <v>9600</v>
      </c>
      <c r="D67" s="970">
        <v>0</v>
      </c>
    </row>
    <row r="68" spans="1:4" ht="12.75" customHeight="1">
      <c r="A68" s="972" t="s">
        <v>356</v>
      </c>
      <c r="B68" s="986" t="s">
        <v>399</v>
      </c>
      <c r="C68" s="987">
        <v>6000</v>
      </c>
      <c r="D68" s="970">
        <v>6000</v>
      </c>
    </row>
    <row r="69" spans="1:4" ht="12.75" customHeight="1">
      <c r="A69" s="972" t="s">
        <v>357</v>
      </c>
      <c r="B69" s="986" t="s">
        <v>399</v>
      </c>
      <c r="C69" s="987">
        <v>9000</v>
      </c>
      <c r="D69" s="970">
        <v>9000</v>
      </c>
    </row>
    <row r="70" spans="1:4" ht="12.75" customHeight="1">
      <c r="A70" s="972" t="s">
        <v>358</v>
      </c>
      <c r="B70" s="986" t="s">
        <v>399</v>
      </c>
      <c r="C70" s="987">
        <v>137500</v>
      </c>
      <c r="D70" s="970">
        <v>45000</v>
      </c>
    </row>
    <row r="71" spans="1:4" ht="12.75" customHeight="1">
      <c r="A71" s="972" t="s">
        <v>359</v>
      </c>
      <c r="B71" s="986" t="s">
        <v>399</v>
      </c>
      <c r="C71" s="987">
        <v>57000</v>
      </c>
      <c r="D71" s="970">
        <v>57000</v>
      </c>
    </row>
    <row r="72" spans="1:4" ht="12.75" customHeight="1">
      <c r="A72" s="972" t="s">
        <v>360</v>
      </c>
      <c r="B72" s="986" t="s">
        <v>399</v>
      </c>
      <c r="C72" s="987">
        <v>14925</v>
      </c>
      <c r="D72" s="970">
        <v>0</v>
      </c>
    </row>
    <row r="73" spans="1:4" ht="12.75" customHeight="1">
      <c r="A73" s="972" t="s">
        <v>361</v>
      </c>
      <c r="B73" s="986" t="s">
        <v>399</v>
      </c>
      <c r="C73" s="987">
        <v>95377</v>
      </c>
      <c r="D73" s="970">
        <v>44766</v>
      </c>
    </row>
    <row r="74" spans="1:4" ht="12.75" customHeight="1">
      <c r="A74" s="972" t="s">
        <v>362</v>
      </c>
      <c r="B74" s="986" t="s">
        <v>399</v>
      </c>
      <c r="C74" s="987">
        <v>53691</v>
      </c>
      <c r="D74" s="970">
        <v>0</v>
      </c>
    </row>
    <row r="75" spans="1:4" ht="12.75" customHeight="1">
      <c r="A75" s="972" t="s">
        <v>363</v>
      </c>
      <c r="B75" s="986" t="s">
        <v>399</v>
      </c>
      <c r="C75" s="987">
        <v>11333</v>
      </c>
      <c r="D75" s="970">
        <v>11333</v>
      </c>
    </row>
    <row r="76" spans="1:4" ht="12.75" customHeight="1">
      <c r="A76" s="972" t="s">
        <v>364</v>
      </c>
      <c r="B76" s="986" t="s">
        <v>399</v>
      </c>
      <c r="C76" s="987">
        <v>1151812</v>
      </c>
      <c r="D76" s="970">
        <v>0</v>
      </c>
    </row>
    <row r="77" spans="1:4" ht="12.75" customHeight="1">
      <c r="A77" s="972" t="s">
        <v>365</v>
      </c>
      <c r="B77" s="986" t="s">
        <v>399</v>
      </c>
      <c r="C77" s="987">
        <v>135000</v>
      </c>
      <c r="D77" s="970">
        <v>0</v>
      </c>
    </row>
    <row r="78" spans="1:4" ht="12.75" customHeight="1">
      <c r="A78" s="988" t="s">
        <v>366</v>
      </c>
      <c r="B78" s="986" t="s">
        <v>399</v>
      </c>
      <c r="C78" s="989">
        <v>15000</v>
      </c>
      <c r="D78" s="970">
        <v>15000</v>
      </c>
    </row>
    <row r="79" spans="1:4" ht="12.75" customHeight="1">
      <c r="A79" s="988" t="s">
        <v>367</v>
      </c>
      <c r="B79" s="986" t="s">
        <v>399</v>
      </c>
      <c r="C79" s="989">
        <v>302745</v>
      </c>
      <c r="D79" s="970">
        <v>0</v>
      </c>
    </row>
    <row r="80" spans="1:4" ht="12.75" customHeight="1">
      <c r="A80" s="988" t="s">
        <v>368</v>
      </c>
      <c r="B80" s="986" t="s">
        <v>399</v>
      </c>
      <c r="C80" s="989">
        <v>332000</v>
      </c>
      <c r="D80" s="970">
        <v>332000</v>
      </c>
    </row>
    <row r="81" spans="1:4" ht="12.75" customHeight="1">
      <c r="A81" s="988" t="s">
        <v>369</v>
      </c>
      <c r="B81" s="986" t="s">
        <v>399</v>
      </c>
      <c r="C81" s="989">
        <v>110000</v>
      </c>
      <c r="D81" s="970">
        <v>110000</v>
      </c>
    </row>
    <row r="82" spans="1:4" ht="12.75" customHeight="1">
      <c r="A82" s="988" t="s">
        <v>370</v>
      </c>
      <c r="B82" s="986" t="s">
        <v>399</v>
      </c>
      <c r="C82" s="989">
        <v>15000</v>
      </c>
      <c r="D82" s="970">
        <v>0</v>
      </c>
    </row>
    <row r="83" spans="1:4" ht="12.75" customHeight="1">
      <c r="A83" s="988" t="s">
        <v>371</v>
      </c>
      <c r="B83" s="990" t="s">
        <v>399</v>
      </c>
      <c r="C83" s="989">
        <v>70625</v>
      </c>
      <c r="D83" s="970">
        <v>0</v>
      </c>
    </row>
    <row r="84" spans="1:4" ht="12.75" customHeight="1">
      <c r="A84" s="972" t="s">
        <v>372</v>
      </c>
      <c r="B84" s="986" t="s">
        <v>399</v>
      </c>
      <c r="C84" s="991">
        <v>12000</v>
      </c>
      <c r="D84" s="970">
        <v>0</v>
      </c>
    </row>
    <row r="85" spans="1:4" ht="12.75" customHeight="1">
      <c r="A85" s="988" t="s">
        <v>373</v>
      </c>
      <c r="B85" s="990" t="s">
        <v>399</v>
      </c>
      <c r="C85" s="974">
        <v>10000</v>
      </c>
      <c r="D85" s="992">
        <v>0</v>
      </c>
    </row>
    <row r="86" spans="1:4" ht="13.5">
      <c r="A86" s="993" t="s">
        <v>374</v>
      </c>
      <c r="B86" s="968">
        <v>10000000</v>
      </c>
      <c r="C86" s="994">
        <v>2648642</v>
      </c>
      <c r="D86" s="967">
        <v>12990</v>
      </c>
    </row>
    <row r="87" spans="1:4" ht="12.75">
      <c r="A87" s="995" t="s">
        <v>375</v>
      </c>
      <c r="B87" s="996" t="s">
        <v>399</v>
      </c>
      <c r="C87" s="997">
        <v>8591</v>
      </c>
      <c r="D87" s="970">
        <v>0</v>
      </c>
    </row>
    <row r="88" spans="1:4" ht="12.75">
      <c r="A88" s="998" t="s">
        <v>376</v>
      </c>
      <c r="B88" s="986" t="s">
        <v>399</v>
      </c>
      <c r="C88" s="999">
        <v>2266485</v>
      </c>
      <c r="D88" s="991">
        <v>0</v>
      </c>
    </row>
    <row r="89" spans="1:4" ht="12.75">
      <c r="A89" s="1000" t="s">
        <v>377</v>
      </c>
      <c r="B89" s="1001" t="s">
        <v>399</v>
      </c>
      <c r="C89" s="1002">
        <v>373566</v>
      </c>
      <c r="D89" s="974">
        <v>12990</v>
      </c>
    </row>
    <row r="90" spans="1:4" ht="12.75" customHeight="1">
      <c r="A90" s="1003" t="s">
        <v>378</v>
      </c>
      <c r="B90" s="1004">
        <v>1883323</v>
      </c>
      <c r="C90" s="968">
        <v>0</v>
      </c>
      <c r="D90" s="967">
        <v>0</v>
      </c>
    </row>
    <row r="91" spans="1:4" ht="12.75" customHeight="1">
      <c r="A91" s="968" t="s">
        <v>379</v>
      </c>
      <c r="B91" s="968">
        <v>42300703</v>
      </c>
      <c r="C91" s="968">
        <v>30095717</v>
      </c>
      <c r="D91" s="967">
        <v>2643578</v>
      </c>
    </row>
    <row r="92" spans="1:4" ht="12.75">
      <c r="A92" s="1005" t="s">
        <v>380</v>
      </c>
      <c r="B92" s="966">
        <v>8611778</v>
      </c>
      <c r="C92" s="966">
        <v>3744699</v>
      </c>
      <c r="D92" s="967">
        <v>791411</v>
      </c>
    </row>
    <row r="93" spans="1:4" ht="13.5">
      <c r="A93" s="1005" t="s">
        <v>381</v>
      </c>
      <c r="B93" s="968">
        <v>2308308</v>
      </c>
      <c r="C93" s="968">
        <v>750300</v>
      </c>
      <c r="D93" s="967">
        <v>126677</v>
      </c>
    </row>
    <row r="94" spans="1:4" ht="12.75">
      <c r="A94" s="1006" t="s">
        <v>303</v>
      </c>
      <c r="B94" s="970"/>
      <c r="C94" s="1007"/>
      <c r="D94" s="970">
        <v>0</v>
      </c>
    </row>
    <row r="95" spans="1:4" ht="12.75">
      <c r="A95" s="1008" t="s">
        <v>382</v>
      </c>
      <c r="B95" s="991">
        <v>1851854</v>
      </c>
      <c r="C95" s="1009">
        <v>750300</v>
      </c>
      <c r="D95" s="991">
        <v>126677</v>
      </c>
    </row>
    <row r="96" spans="1:4" ht="12.75">
      <c r="A96" s="1008" t="s">
        <v>383</v>
      </c>
      <c r="B96" s="991">
        <v>456454</v>
      </c>
      <c r="C96" s="1010">
        <v>0</v>
      </c>
      <c r="D96" s="974">
        <v>0</v>
      </c>
    </row>
    <row r="97" spans="1:4" ht="13.5">
      <c r="A97" s="1011" t="s">
        <v>384</v>
      </c>
      <c r="B97" s="968">
        <v>6303470</v>
      </c>
      <c r="C97" s="966">
        <v>2994399</v>
      </c>
      <c r="D97" s="967">
        <v>664734</v>
      </c>
    </row>
    <row r="98" spans="1:4" ht="12" customHeight="1">
      <c r="A98" s="1006" t="s">
        <v>385</v>
      </c>
      <c r="B98" s="1012"/>
      <c r="C98" s="1007"/>
      <c r="D98" s="970">
        <v>0</v>
      </c>
    </row>
    <row r="99" spans="1:4" ht="12" customHeight="1">
      <c r="A99" s="1008" t="s">
        <v>386</v>
      </c>
      <c r="B99" s="1013">
        <v>4583937</v>
      </c>
      <c r="C99" s="1009">
        <v>2223824</v>
      </c>
      <c r="D99" s="991">
        <v>154700</v>
      </c>
    </row>
    <row r="100" spans="1:4" ht="12" customHeight="1">
      <c r="A100" s="1014" t="s">
        <v>957</v>
      </c>
      <c r="B100" s="1013"/>
      <c r="C100" s="1009"/>
      <c r="D100" s="991">
        <v>0</v>
      </c>
    </row>
    <row r="101" spans="1:4" ht="12" customHeight="1">
      <c r="A101" s="1008" t="s">
        <v>958</v>
      </c>
      <c r="B101" s="1013">
        <v>1185800</v>
      </c>
      <c r="C101" s="1009">
        <v>510034</v>
      </c>
      <c r="D101" s="991">
        <v>510034</v>
      </c>
    </row>
    <row r="102" spans="1:4" ht="12" customHeight="1">
      <c r="A102" s="1008" t="s">
        <v>959</v>
      </c>
      <c r="B102" s="1013">
        <v>444333</v>
      </c>
      <c r="C102" s="1009">
        <v>215841</v>
      </c>
      <c r="D102" s="991">
        <v>0</v>
      </c>
    </row>
    <row r="103" spans="1:4" ht="12" customHeight="1">
      <c r="A103" s="1014" t="s">
        <v>250</v>
      </c>
      <c r="B103" s="1013"/>
      <c r="C103" s="987"/>
      <c r="D103" s="991">
        <v>0</v>
      </c>
    </row>
    <row r="104" spans="1:4" ht="12" customHeight="1">
      <c r="A104" s="1008" t="s">
        <v>960</v>
      </c>
      <c r="B104" s="1013">
        <v>89400</v>
      </c>
      <c r="C104" s="987">
        <v>44700</v>
      </c>
      <c r="D104" s="991">
        <v>0</v>
      </c>
    </row>
    <row r="105" spans="1:4" ht="12" customHeight="1">
      <c r="A105" s="79" t="s">
        <v>961</v>
      </c>
      <c r="B105" s="1015">
        <v>21930618</v>
      </c>
      <c r="C105" s="1016">
        <v>20476958</v>
      </c>
      <c r="D105" s="991">
        <v>476958</v>
      </c>
    </row>
    <row r="106" spans="1:4" ht="12.75">
      <c r="A106" s="1014" t="s">
        <v>962</v>
      </c>
      <c r="B106" s="1013"/>
      <c r="C106" s="1009"/>
      <c r="D106" s="991">
        <v>0</v>
      </c>
    </row>
    <row r="107" spans="1:4" ht="12" customHeight="1">
      <c r="A107" s="1008" t="s">
        <v>963</v>
      </c>
      <c r="B107" s="1013">
        <v>930618</v>
      </c>
      <c r="C107" s="1009">
        <v>476958</v>
      </c>
      <c r="D107" s="991">
        <v>476958</v>
      </c>
    </row>
    <row r="108" spans="1:4" ht="12.75">
      <c r="A108" s="1008" t="s">
        <v>964</v>
      </c>
      <c r="B108" s="1013">
        <v>20000000</v>
      </c>
      <c r="C108" s="1009">
        <v>20000000</v>
      </c>
      <c r="D108" s="991">
        <v>0</v>
      </c>
    </row>
    <row r="109" spans="1:4" ht="12.75">
      <c r="A109" s="1017" t="s">
        <v>965</v>
      </c>
      <c r="B109" s="1018">
        <v>1000000</v>
      </c>
      <c r="C109" s="1010">
        <v>0</v>
      </c>
      <c r="D109" s="974">
        <v>0</v>
      </c>
    </row>
    <row r="110" spans="1:4" ht="12.75">
      <c r="A110" s="1005" t="s">
        <v>966</v>
      </c>
      <c r="B110" s="994">
        <v>9470074</v>
      </c>
      <c r="C110" s="994">
        <v>5283345</v>
      </c>
      <c r="D110" s="967">
        <v>1216456</v>
      </c>
    </row>
    <row r="111" spans="1:4" ht="13.5">
      <c r="A111" s="1005" t="s">
        <v>967</v>
      </c>
      <c r="B111" s="968">
        <v>9197845</v>
      </c>
      <c r="C111" s="968">
        <v>5054973</v>
      </c>
      <c r="D111" s="967">
        <v>1171159</v>
      </c>
    </row>
    <row r="112" spans="1:4" ht="12.75">
      <c r="A112" s="1019" t="s">
        <v>968</v>
      </c>
      <c r="B112" s="1020">
        <v>178228</v>
      </c>
      <c r="C112" s="1007">
        <v>75783</v>
      </c>
      <c r="D112" s="970">
        <v>6655</v>
      </c>
    </row>
    <row r="113" spans="1:4" ht="12.75">
      <c r="A113" s="1021" t="s">
        <v>969</v>
      </c>
      <c r="B113" s="986" t="s">
        <v>399</v>
      </c>
      <c r="C113" s="1007">
        <v>2322</v>
      </c>
      <c r="D113" s="991">
        <v>0</v>
      </c>
    </row>
    <row r="114" spans="1:4" ht="12.75">
      <c r="A114" s="1021" t="s">
        <v>970</v>
      </c>
      <c r="B114" s="986" t="s">
        <v>399</v>
      </c>
      <c r="C114" s="1007">
        <v>307</v>
      </c>
      <c r="D114" s="991">
        <v>0</v>
      </c>
    </row>
    <row r="115" spans="1:4" ht="12.75">
      <c r="A115" s="1021" t="s">
        <v>971</v>
      </c>
      <c r="B115" s="986" t="s">
        <v>399</v>
      </c>
      <c r="C115" s="1007">
        <v>450</v>
      </c>
      <c r="D115" s="991">
        <v>0</v>
      </c>
    </row>
    <row r="116" spans="1:4" ht="12.75">
      <c r="A116" s="1021" t="s">
        <v>972</v>
      </c>
      <c r="B116" s="986" t="s">
        <v>399</v>
      </c>
      <c r="C116" s="1007">
        <v>1830</v>
      </c>
      <c r="D116" s="991">
        <v>0</v>
      </c>
    </row>
    <row r="117" spans="1:4" ht="12.75">
      <c r="A117" s="1021" t="s">
        <v>973</v>
      </c>
      <c r="B117" s="986" t="s">
        <v>399</v>
      </c>
      <c r="C117" s="1007">
        <v>13000</v>
      </c>
      <c r="D117" s="991">
        <v>0</v>
      </c>
    </row>
    <row r="118" spans="1:4" ht="12.75">
      <c r="A118" s="1021" t="s">
        <v>974</v>
      </c>
      <c r="B118" s="986" t="s">
        <v>399</v>
      </c>
      <c r="C118" s="1007">
        <v>10785</v>
      </c>
      <c r="D118" s="991">
        <v>0</v>
      </c>
    </row>
    <row r="119" spans="1:4" ht="12.75">
      <c r="A119" s="1021" t="s">
        <v>975</v>
      </c>
      <c r="B119" s="986" t="s">
        <v>399</v>
      </c>
      <c r="C119" s="1007">
        <v>500</v>
      </c>
      <c r="D119" s="991">
        <v>0</v>
      </c>
    </row>
    <row r="120" spans="1:4" ht="12.75">
      <c r="A120" s="1022" t="s">
        <v>976</v>
      </c>
      <c r="B120" s="986" t="s">
        <v>399</v>
      </c>
      <c r="C120" s="1023">
        <v>2500</v>
      </c>
      <c r="D120" s="991">
        <v>500</v>
      </c>
    </row>
    <row r="121" spans="1:4" ht="12.75">
      <c r="A121" s="1022" t="s">
        <v>977</v>
      </c>
      <c r="B121" s="986" t="s">
        <v>399</v>
      </c>
      <c r="C121" s="1023">
        <v>1060</v>
      </c>
      <c r="D121" s="991">
        <v>100</v>
      </c>
    </row>
    <row r="122" spans="1:4" ht="12.75">
      <c r="A122" s="1022" t="s">
        <v>978</v>
      </c>
      <c r="B122" s="986" t="s">
        <v>399</v>
      </c>
      <c r="C122" s="1023">
        <v>11600</v>
      </c>
      <c r="D122" s="991">
        <v>0</v>
      </c>
    </row>
    <row r="123" spans="1:4" ht="12.75">
      <c r="A123" s="1022" t="s">
        <v>979</v>
      </c>
      <c r="B123" s="986" t="s">
        <v>399</v>
      </c>
      <c r="C123" s="1023">
        <v>7289</v>
      </c>
      <c r="D123" s="991">
        <v>2000</v>
      </c>
    </row>
    <row r="124" spans="1:4" ht="12.75">
      <c r="A124" s="1022" t="s">
        <v>980</v>
      </c>
      <c r="B124" s="986" t="s">
        <v>399</v>
      </c>
      <c r="C124" s="1023">
        <v>7110</v>
      </c>
      <c r="D124" s="991">
        <v>2055</v>
      </c>
    </row>
    <row r="125" spans="1:4" ht="12.75">
      <c r="A125" s="1022" t="s">
        <v>981</v>
      </c>
      <c r="B125" s="986" t="s">
        <v>399</v>
      </c>
      <c r="C125" s="1023">
        <v>5500</v>
      </c>
      <c r="D125" s="991">
        <v>0</v>
      </c>
    </row>
    <row r="126" spans="1:4" ht="12.75">
      <c r="A126" s="1022" t="s">
        <v>982</v>
      </c>
      <c r="B126" s="986" t="s">
        <v>399</v>
      </c>
      <c r="C126" s="1023">
        <v>3530</v>
      </c>
      <c r="D126" s="991">
        <v>0</v>
      </c>
    </row>
    <row r="127" spans="1:4" ht="12.75">
      <c r="A127" s="1024" t="s">
        <v>983</v>
      </c>
      <c r="B127" s="986" t="s">
        <v>399</v>
      </c>
      <c r="C127" s="1023">
        <v>8000</v>
      </c>
      <c r="D127" s="991">
        <v>2000</v>
      </c>
    </row>
    <row r="128" spans="1:4" ht="12.75" customHeight="1">
      <c r="A128" s="1008" t="s">
        <v>984</v>
      </c>
      <c r="B128" s="991">
        <v>259475</v>
      </c>
      <c r="C128" s="1009">
        <v>130800</v>
      </c>
      <c r="D128" s="991">
        <v>0</v>
      </c>
    </row>
    <row r="129" spans="1:4" ht="12.75" customHeight="1">
      <c r="A129" s="1008" t="s">
        <v>985</v>
      </c>
      <c r="B129" s="991">
        <v>8220</v>
      </c>
      <c r="C129" s="1009">
        <v>0</v>
      </c>
      <c r="D129" s="991">
        <v>0</v>
      </c>
    </row>
    <row r="130" spans="1:4" ht="12.75" customHeight="1">
      <c r="A130" s="1008" t="s">
        <v>986</v>
      </c>
      <c r="B130" s="991">
        <v>332430</v>
      </c>
      <c r="C130" s="1009">
        <v>163312</v>
      </c>
      <c r="D130" s="991">
        <v>0</v>
      </c>
    </row>
    <row r="131" spans="1:4" ht="12.75" customHeight="1">
      <c r="A131" s="1008" t="s">
        <v>987</v>
      </c>
      <c r="B131" s="986" t="s">
        <v>399</v>
      </c>
      <c r="C131" s="1009">
        <v>6687</v>
      </c>
      <c r="D131" s="991">
        <v>0</v>
      </c>
    </row>
    <row r="132" spans="1:4" ht="12.75" customHeight="1">
      <c r="A132" s="1008" t="s">
        <v>988</v>
      </c>
      <c r="B132" s="986" t="s">
        <v>399</v>
      </c>
      <c r="C132" s="1009">
        <v>30568</v>
      </c>
      <c r="D132" s="991">
        <v>0</v>
      </c>
    </row>
    <row r="133" spans="1:4" ht="12.75" customHeight="1">
      <c r="A133" s="1008" t="s">
        <v>989</v>
      </c>
      <c r="B133" s="986" t="s">
        <v>399</v>
      </c>
      <c r="C133" s="1009">
        <v>15990</v>
      </c>
      <c r="D133" s="991">
        <v>0</v>
      </c>
    </row>
    <row r="134" spans="1:4" ht="12.75" customHeight="1">
      <c r="A134" s="1008" t="s">
        <v>990</v>
      </c>
      <c r="B134" s="986" t="s">
        <v>399</v>
      </c>
      <c r="C134" s="1009">
        <v>19719</v>
      </c>
      <c r="D134" s="991">
        <v>0</v>
      </c>
    </row>
    <row r="135" spans="1:4" ht="12.75" customHeight="1">
      <c r="A135" s="1008" t="s">
        <v>991</v>
      </c>
      <c r="B135" s="986" t="s">
        <v>399</v>
      </c>
      <c r="C135" s="1009">
        <v>10010</v>
      </c>
      <c r="D135" s="991">
        <v>0</v>
      </c>
    </row>
    <row r="136" spans="1:4" ht="12.75" customHeight="1">
      <c r="A136" s="1008" t="s">
        <v>992</v>
      </c>
      <c r="B136" s="986" t="s">
        <v>399</v>
      </c>
      <c r="C136" s="1009">
        <v>8146</v>
      </c>
      <c r="D136" s="991">
        <v>0</v>
      </c>
    </row>
    <row r="137" spans="1:4" ht="12.75" customHeight="1">
      <c r="A137" s="1008" t="s">
        <v>993</v>
      </c>
      <c r="B137" s="986" t="s">
        <v>399</v>
      </c>
      <c r="C137" s="1009">
        <v>14949</v>
      </c>
      <c r="D137" s="991">
        <v>0</v>
      </c>
    </row>
    <row r="138" spans="1:4" ht="12.75" customHeight="1">
      <c r="A138" s="1008" t="s">
        <v>994</v>
      </c>
      <c r="B138" s="986" t="s">
        <v>399</v>
      </c>
      <c r="C138" s="1009">
        <v>19145</v>
      </c>
      <c r="D138" s="991">
        <v>0</v>
      </c>
    </row>
    <row r="139" spans="1:4" ht="12.75" customHeight="1">
      <c r="A139" s="1008" t="s">
        <v>995</v>
      </c>
      <c r="B139" s="986" t="s">
        <v>399</v>
      </c>
      <c r="C139" s="1009">
        <v>38098</v>
      </c>
      <c r="D139" s="991">
        <v>0</v>
      </c>
    </row>
    <row r="140" spans="1:4" ht="12.75" customHeight="1">
      <c r="A140" s="972" t="s">
        <v>996</v>
      </c>
      <c r="B140" s="991">
        <v>4898</v>
      </c>
      <c r="C140" s="987">
        <v>2417</v>
      </c>
      <c r="D140" s="991">
        <v>0</v>
      </c>
    </row>
    <row r="141" spans="1:4" ht="12.75" customHeight="1">
      <c r="A141" s="1008" t="s">
        <v>997</v>
      </c>
      <c r="B141" s="991">
        <v>351548</v>
      </c>
      <c r="C141" s="987">
        <v>104050</v>
      </c>
      <c r="D141" s="991">
        <v>9015</v>
      </c>
    </row>
    <row r="142" spans="1:4" ht="12.75" customHeight="1">
      <c r="A142" s="1022" t="s">
        <v>315</v>
      </c>
      <c r="B142" s="986" t="s">
        <v>399</v>
      </c>
      <c r="C142" s="1023">
        <v>1740</v>
      </c>
      <c r="D142" s="991">
        <v>0</v>
      </c>
    </row>
    <row r="143" spans="1:4" ht="12.75" customHeight="1">
      <c r="A143" s="1022" t="s">
        <v>316</v>
      </c>
      <c r="B143" s="986" t="s">
        <v>399</v>
      </c>
      <c r="C143" s="1023">
        <v>3430</v>
      </c>
      <c r="D143" s="991">
        <v>0</v>
      </c>
    </row>
    <row r="144" spans="1:4" ht="12.75" customHeight="1">
      <c r="A144" s="1022" t="s">
        <v>998</v>
      </c>
      <c r="B144" s="986" t="s">
        <v>399</v>
      </c>
      <c r="C144" s="1023">
        <v>3000</v>
      </c>
      <c r="D144" s="991">
        <v>0</v>
      </c>
    </row>
    <row r="145" spans="1:4" ht="12.75" customHeight="1">
      <c r="A145" s="1022" t="s">
        <v>999</v>
      </c>
      <c r="B145" s="986" t="s">
        <v>399</v>
      </c>
      <c r="C145" s="1023">
        <v>600</v>
      </c>
      <c r="D145" s="991">
        <v>0</v>
      </c>
    </row>
    <row r="146" spans="1:4" ht="12.75" customHeight="1">
      <c r="A146" s="1022" t="s">
        <v>1000</v>
      </c>
      <c r="B146" s="986" t="s">
        <v>399</v>
      </c>
      <c r="C146" s="1023">
        <v>5517</v>
      </c>
      <c r="D146" s="991">
        <v>0</v>
      </c>
    </row>
    <row r="147" spans="1:4" ht="12.75" customHeight="1">
      <c r="A147" s="1022" t="s">
        <v>1001</v>
      </c>
      <c r="B147" s="986" t="s">
        <v>399</v>
      </c>
      <c r="C147" s="1023">
        <v>1120</v>
      </c>
      <c r="D147" s="991">
        <v>0</v>
      </c>
    </row>
    <row r="148" spans="1:4" ht="12.75" customHeight="1">
      <c r="A148" s="1022" t="s">
        <v>1002</v>
      </c>
      <c r="B148" s="986" t="s">
        <v>399</v>
      </c>
      <c r="C148" s="1023">
        <v>1461</v>
      </c>
      <c r="D148" s="991">
        <v>0</v>
      </c>
    </row>
    <row r="149" spans="1:4" ht="12.75" customHeight="1">
      <c r="A149" s="1022" t="s">
        <v>1003</v>
      </c>
      <c r="B149" s="986" t="s">
        <v>399</v>
      </c>
      <c r="C149" s="1023">
        <v>1475</v>
      </c>
      <c r="D149" s="991">
        <v>500</v>
      </c>
    </row>
    <row r="150" spans="1:4" ht="12.75" customHeight="1">
      <c r="A150" s="1022" t="s">
        <v>1004</v>
      </c>
      <c r="B150" s="986" t="s">
        <v>399</v>
      </c>
      <c r="C150" s="1023">
        <v>3300</v>
      </c>
      <c r="D150" s="991">
        <v>0</v>
      </c>
    </row>
    <row r="151" spans="1:4" ht="12.75" customHeight="1">
      <c r="A151" s="1022" t="s">
        <v>1005</v>
      </c>
      <c r="B151" s="986" t="s">
        <v>399</v>
      </c>
      <c r="C151" s="1023">
        <v>950</v>
      </c>
      <c r="D151" s="991">
        <v>0</v>
      </c>
    </row>
    <row r="152" spans="1:4" ht="12.75" customHeight="1">
      <c r="A152" s="1022" t="s">
        <v>338</v>
      </c>
      <c r="B152" s="986" t="s">
        <v>399</v>
      </c>
      <c r="C152" s="1023">
        <v>1300</v>
      </c>
      <c r="D152" s="991">
        <v>1300</v>
      </c>
    </row>
    <row r="153" spans="1:4" ht="12.75" customHeight="1">
      <c r="A153" s="1022" t="s">
        <v>1006</v>
      </c>
      <c r="B153" s="986" t="s">
        <v>399</v>
      </c>
      <c r="C153" s="1023">
        <v>1250</v>
      </c>
      <c r="D153" s="991">
        <v>0</v>
      </c>
    </row>
    <row r="154" spans="1:4" ht="12.75" customHeight="1">
      <c r="A154" s="1022" t="s">
        <v>1007</v>
      </c>
      <c r="B154" s="986" t="s">
        <v>399</v>
      </c>
      <c r="C154" s="1023">
        <v>2100</v>
      </c>
      <c r="D154" s="991">
        <v>0</v>
      </c>
    </row>
    <row r="155" spans="1:4" ht="12.75" customHeight="1">
      <c r="A155" s="1022" t="s">
        <v>341</v>
      </c>
      <c r="B155" s="986" t="s">
        <v>399</v>
      </c>
      <c r="C155" s="1023">
        <v>3000</v>
      </c>
      <c r="D155" s="991">
        <v>0</v>
      </c>
    </row>
    <row r="156" spans="1:4" ht="12.75" customHeight="1">
      <c r="A156" s="1022" t="s">
        <v>1008</v>
      </c>
      <c r="B156" s="986" t="s">
        <v>399</v>
      </c>
      <c r="C156" s="1023">
        <v>4631</v>
      </c>
      <c r="D156" s="991">
        <v>0</v>
      </c>
    </row>
    <row r="157" spans="1:4" ht="12.75" customHeight="1">
      <c r="A157" s="1022" t="s">
        <v>1009</v>
      </c>
      <c r="B157" s="986" t="s">
        <v>399</v>
      </c>
      <c r="C157" s="1023">
        <v>23000</v>
      </c>
      <c r="D157" s="991">
        <v>4000</v>
      </c>
    </row>
    <row r="158" spans="1:4" ht="12.75" customHeight="1">
      <c r="A158" s="1022" t="s">
        <v>348</v>
      </c>
      <c r="B158" s="986" t="s">
        <v>399</v>
      </c>
      <c r="C158" s="1023">
        <v>1788</v>
      </c>
      <c r="D158" s="991">
        <v>0</v>
      </c>
    </row>
    <row r="159" spans="1:4" ht="12.75" customHeight="1">
      <c r="A159" s="1022" t="s">
        <v>1010</v>
      </c>
      <c r="B159" s="986" t="s">
        <v>399</v>
      </c>
      <c r="C159" s="1023">
        <v>9300</v>
      </c>
      <c r="D159" s="991">
        <v>0</v>
      </c>
    </row>
    <row r="160" spans="1:4" ht="12.75" customHeight="1">
      <c r="A160" s="1022" t="s">
        <v>1011</v>
      </c>
      <c r="B160" s="986" t="s">
        <v>399</v>
      </c>
      <c r="C160" s="1023">
        <v>900</v>
      </c>
      <c r="D160" s="991">
        <v>0</v>
      </c>
    </row>
    <row r="161" spans="1:4" ht="12.75" customHeight="1">
      <c r="A161" s="1022" t="s">
        <v>1012</v>
      </c>
      <c r="B161" s="986" t="s">
        <v>399</v>
      </c>
      <c r="C161" s="1023">
        <v>8000</v>
      </c>
      <c r="D161" s="991">
        <v>0</v>
      </c>
    </row>
    <row r="162" spans="1:4" ht="12.75" customHeight="1">
      <c r="A162" s="1022" t="s">
        <v>1013</v>
      </c>
      <c r="B162" s="986" t="s">
        <v>399</v>
      </c>
      <c r="C162" s="1023">
        <v>1325</v>
      </c>
      <c r="D162" s="991">
        <v>265</v>
      </c>
    </row>
    <row r="163" spans="1:4" ht="12.75" customHeight="1">
      <c r="A163" s="1022" t="s">
        <v>354</v>
      </c>
      <c r="B163" s="986" t="s">
        <v>399</v>
      </c>
      <c r="C163" s="1023">
        <v>2775</v>
      </c>
      <c r="D163" s="991">
        <v>555</v>
      </c>
    </row>
    <row r="164" spans="1:4" ht="12.75" customHeight="1">
      <c r="A164" s="1024" t="s">
        <v>1014</v>
      </c>
      <c r="B164" s="986" t="s">
        <v>399</v>
      </c>
      <c r="C164" s="1023">
        <v>4120</v>
      </c>
      <c r="D164" s="991">
        <v>0</v>
      </c>
    </row>
    <row r="165" spans="1:4" ht="12.75" customHeight="1">
      <c r="A165" s="1022" t="s">
        <v>1015</v>
      </c>
      <c r="B165" s="986" t="s">
        <v>399</v>
      </c>
      <c r="C165" s="1023">
        <v>2000</v>
      </c>
      <c r="D165" s="991">
        <v>0</v>
      </c>
    </row>
    <row r="166" spans="1:4" ht="12.75" customHeight="1">
      <c r="A166" s="1022" t="s">
        <v>1016</v>
      </c>
      <c r="B166" s="986" t="s">
        <v>399</v>
      </c>
      <c r="C166" s="1023">
        <v>3250</v>
      </c>
      <c r="D166" s="991">
        <v>1625</v>
      </c>
    </row>
    <row r="167" spans="1:4" ht="12.75" customHeight="1">
      <c r="A167" s="1022" t="s">
        <v>1017</v>
      </c>
      <c r="B167" s="986" t="s">
        <v>399</v>
      </c>
      <c r="C167" s="1023">
        <v>561</v>
      </c>
      <c r="D167" s="991">
        <v>0</v>
      </c>
    </row>
    <row r="168" spans="1:4" ht="12.75" customHeight="1">
      <c r="A168" s="1022" t="s">
        <v>1018</v>
      </c>
      <c r="B168" s="986" t="s">
        <v>399</v>
      </c>
      <c r="C168" s="1023">
        <v>5243</v>
      </c>
      <c r="D168" s="991">
        <v>0</v>
      </c>
    </row>
    <row r="169" spans="1:4" ht="12.75" customHeight="1">
      <c r="A169" s="1022" t="s">
        <v>1019</v>
      </c>
      <c r="B169" s="986" t="s">
        <v>399</v>
      </c>
      <c r="C169" s="1023">
        <v>1500</v>
      </c>
      <c r="D169" s="991">
        <v>0</v>
      </c>
    </row>
    <row r="170" spans="1:4" ht="12.75" customHeight="1">
      <c r="A170" s="1022" t="s">
        <v>1020</v>
      </c>
      <c r="B170" s="986" t="s">
        <v>399</v>
      </c>
      <c r="C170" s="1023">
        <v>1200</v>
      </c>
      <c r="D170" s="991">
        <v>240</v>
      </c>
    </row>
    <row r="171" spans="1:4" ht="12.75" customHeight="1">
      <c r="A171" s="1024" t="s">
        <v>1021</v>
      </c>
      <c r="B171" s="986" t="s">
        <v>399</v>
      </c>
      <c r="C171" s="1023">
        <v>2650</v>
      </c>
      <c r="D171" s="991">
        <v>530</v>
      </c>
    </row>
    <row r="172" spans="1:4" ht="12.75" customHeight="1">
      <c r="A172" s="1022" t="s">
        <v>1022</v>
      </c>
      <c r="B172" s="986" t="s">
        <v>399</v>
      </c>
      <c r="C172" s="1023">
        <v>1564</v>
      </c>
      <c r="D172" s="991">
        <v>0</v>
      </c>
    </row>
    <row r="173" spans="1:4" ht="12.75" customHeight="1">
      <c r="A173" s="1008" t="s">
        <v>1023</v>
      </c>
      <c r="B173" s="991">
        <v>23386</v>
      </c>
      <c r="C173" s="987">
        <v>12100</v>
      </c>
      <c r="D173" s="991">
        <v>0</v>
      </c>
    </row>
    <row r="174" spans="1:4" ht="12.75" customHeight="1">
      <c r="A174" s="1025" t="s">
        <v>1024</v>
      </c>
      <c r="B174" s="991">
        <v>17621</v>
      </c>
      <c r="C174" s="987">
        <v>9129</v>
      </c>
      <c r="D174" s="991">
        <v>0</v>
      </c>
    </row>
    <row r="175" spans="1:4" ht="12.75" customHeight="1">
      <c r="A175" s="1025" t="s">
        <v>1025</v>
      </c>
      <c r="B175" s="991">
        <v>23001</v>
      </c>
      <c r="C175" s="987">
        <v>0</v>
      </c>
      <c r="D175" s="991">
        <v>0</v>
      </c>
    </row>
    <row r="176" spans="1:4" ht="12.75" customHeight="1">
      <c r="A176" s="1008" t="s">
        <v>1026</v>
      </c>
      <c r="B176" s="991">
        <v>7999038</v>
      </c>
      <c r="C176" s="987">
        <v>4557382</v>
      </c>
      <c r="D176" s="991">
        <v>1155489</v>
      </c>
    </row>
    <row r="177" spans="1:4" ht="12.75" customHeight="1">
      <c r="A177" s="1008" t="s">
        <v>1027</v>
      </c>
      <c r="B177" s="986" t="s">
        <v>399</v>
      </c>
      <c r="C177" s="987">
        <v>30730</v>
      </c>
      <c r="D177" s="991">
        <v>19000</v>
      </c>
    </row>
    <row r="178" spans="1:4" ht="12.75" customHeight="1">
      <c r="A178" s="1022" t="s">
        <v>312</v>
      </c>
      <c r="B178" s="986" t="s">
        <v>399</v>
      </c>
      <c r="C178" s="1023">
        <v>10035</v>
      </c>
      <c r="D178" s="991">
        <v>1267</v>
      </c>
    </row>
    <row r="179" spans="1:4" ht="12.75" customHeight="1">
      <c r="A179" s="1022" t="s">
        <v>1028</v>
      </c>
      <c r="B179" s="986" t="s">
        <v>399</v>
      </c>
      <c r="C179" s="1023">
        <v>4970</v>
      </c>
      <c r="D179" s="991">
        <v>0</v>
      </c>
    </row>
    <row r="180" spans="1:4" ht="12.75" customHeight="1">
      <c r="A180" s="1022" t="s">
        <v>1029</v>
      </c>
      <c r="B180" s="986" t="s">
        <v>399</v>
      </c>
      <c r="C180" s="1023">
        <v>1600</v>
      </c>
      <c r="D180" s="991">
        <v>0</v>
      </c>
    </row>
    <row r="181" spans="1:4" ht="12.75" customHeight="1">
      <c r="A181" s="1022" t="s">
        <v>1030</v>
      </c>
      <c r="B181" s="986" t="s">
        <v>399</v>
      </c>
      <c r="C181" s="1023">
        <v>12965</v>
      </c>
      <c r="D181" s="991">
        <v>2593</v>
      </c>
    </row>
    <row r="182" spans="1:4" ht="12.75" customHeight="1">
      <c r="A182" s="1022" t="s">
        <v>1031</v>
      </c>
      <c r="B182" s="986" t="s">
        <v>399</v>
      </c>
      <c r="C182" s="1023">
        <v>8100</v>
      </c>
      <c r="D182" s="991">
        <v>3200</v>
      </c>
    </row>
    <row r="183" spans="1:4" ht="12.75" customHeight="1">
      <c r="A183" s="1022" t="s">
        <v>1032</v>
      </c>
      <c r="B183" s="986" t="s">
        <v>399</v>
      </c>
      <c r="C183" s="1023">
        <v>700</v>
      </c>
      <c r="D183" s="991">
        <v>0</v>
      </c>
    </row>
    <row r="184" spans="1:4" ht="12.75" customHeight="1">
      <c r="A184" s="1022" t="s">
        <v>1033</v>
      </c>
      <c r="B184" s="986" t="s">
        <v>399</v>
      </c>
      <c r="C184" s="1023">
        <v>3900</v>
      </c>
      <c r="D184" s="991">
        <v>0</v>
      </c>
    </row>
    <row r="185" spans="1:4" ht="12.75" customHeight="1">
      <c r="A185" s="1022" t="s">
        <v>1034</v>
      </c>
      <c r="B185" s="986" t="s">
        <v>399</v>
      </c>
      <c r="C185" s="1023">
        <v>8000</v>
      </c>
      <c r="D185" s="991">
        <v>2000</v>
      </c>
    </row>
    <row r="186" spans="1:4" ht="12.75" customHeight="1">
      <c r="A186" s="1022" t="s">
        <v>1035</v>
      </c>
      <c r="B186" s="986" t="s">
        <v>399</v>
      </c>
      <c r="C186" s="1023">
        <v>3476</v>
      </c>
      <c r="D186" s="991">
        <v>776</v>
      </c>
    </row>
    <row r="187" spans="1:4" ht="12.75" customHeight="1">
      <c r="A187" s="1022" t="s">
        <v>1036</v>
      </c>
      <c r="B187" s="986" t="s">
        <v>399</v>
      </c>
      <c r="C187" s="1023">
        <v>1000</v>
      </c>
      <c r="D187" s="991">
        <v>0</v>
      </c>
    </row>
    <row r="188" spans="1:4" ht="12.75" customHeight="1">
      <c r="A188" s="1022" t="s">
        <v>1037</v>
      </c>
      <c r="B188" s="986" t="s">
        <v>399</v>
      </c>
      <c r="C188" s="1023">
        <v>2000</v>
      </c>
      <c r="D188" s="991">
        <v>1300</v>
      </c>
    </row>
    <row r="189" spans="1:4" ht="12.75" customHeight="1">
      <c r="A189" s="1022" t="s">
        <v>1038</v>
      </c>
      <c r="B189" s="986" t="s">
        <v>399</v>
      </c>
      <c r="C189" s="1023">
        <v>1760</v>
      </c>
      <c r="D189" s="991">
        <v>0</v>
      </c>
    </row>
    <row r="190" spans="1:4" ht="12.75" customHeight="1">
      <c r="A190" s="1022" t="s">
        <v>1039</v>
      </c>
      <c r="B190" s="986" t="s">
        <v>399</v>
      </c>
      <c r="C190" s="1023">
        <v>1420</v>
      </c>
      <c r="D190" s="991">
        <v>284</v>
      </c>
    </row>
    <row r="191" spans="1:4" ht="12.75" customHeight="1">
      <c r="A191" s="1022" t="s">
        <v>1040</v>
      </c>
      <c r="B191" s="986" t="s">
        <v>399</v>
      </c>
      <c r="C191" s="1023">
        <v>3500</v>
      </c>
      <c r="D191" s="991">
        <v>700</v>
      </c>
    </row>
    <row r="192" spans="1:4" ht="12.75" customHeight="1">
      <c r="A192" s="1022" t="s">
        <v>1041</v>
      </c>
      <c r="B192" s="986" t="s">
        <v>399</v>
      </c>
      <c r="C192" s="1023">
        <v>1700</v>
      </c>
      <c r="D192" s="991">
        <v>0</v>
      </c>
    </row>
    <row r="193" spans="1:4" ht="12.75" customHeight="1">
      <c r="A193" s="1022" t="s">
        <v>314</v>
      </c>
      <c r="B193" s="986" t="s">
        <v>399</v>
      </c>
      <c r="C193" s="1023">
        <v>5000</v>
      </c>
      <c r="D193" s="991">
        <v>0</v>
      </c>
    </row>
    <row r="194" spans="1:4" ht="12.75" customHeight="1">
      <c r="A194" s="1022" t="s">
        <v>1042</v>
      </c>
      <c r="B194" s="986" t="s">
        <v>399</v>
      </c>
      <c r="C194" s="1023">
        <v>1500</v>
      </c>
      <c r="D194" s="991">
        <v>0</v>
      </c>
    </row>
    <row r="195" spans="1:4" ht="12.75" customHeight="1">
      <c r="A195" s="1024" t="s">
        <v>315</v>
      </c>
      <c r="B195" s="986" t="s">
        <v>399</v>
      </c>
      <c r="C195" s="1023">
        <v>12000</v>
      </c>
      <c r="D195" s="991">
        <v>0</v>
      </c>
    </row>
    <row r="196" spans="1:4" ht="12.75" customHeight="1">
      <c r="A196" s="1022" t="s">
        <v>1043</v>
      </c>
      <c r="B196" s="986" t="s">
        <v>399</v>
      </c>
      <c r="C196" s="1023">
        <v>300</v>
      </c>
      <c r="D196" s="991">
        <v>0</v>
      </c>
    </row>
    <row r="197" spans="1:4" ht="12.75" customHeight="1">
      <c r="A197" s="1022" t="s">
        <v>1044</v>
      </c>
      <c r="B197" s="986" t="s">
        <v>399</v>
      </c>
      <c r="C197" s="1023">
        <v>10084</v>
      </c>
      <c r="D197" s="991">
        <v>0</v>
      </c>
    </row>
    <row r="198" spans="1:4" ht="12.75" customHeight="1">
      <c r="A198" s="1022" t="s">
        <v>1045</v>
      </c>
      <c r="B198" s="986" t="s">
        <v>399</v>
      </c>
      <c r="C198" s="1023">
        <v>15173</v>
      </c>
      <c r="D198" s="991">
        <v>0</v>
      </c>
    </row>
    <row r="199" spans="1:4" ht="12.75" customHeight="1">
      <c r="A199" s="1024" t="s">
        <v>1046</v>
      </c>
      <c r="B199" s="986" t="s">
        <v>399</v>
      </c>
      <c r="C199" s="1023">
        <v>1400</v>
      </c>
      <c r="D199" s="991">
        <v>0</v>
      </c>
    </row>
    <row r="200" spans="1:4" ht="12.75" customHeight="1">
      <c r="A200" s="1022" t="s">
        <v>316</v>
      </c>
      <c r="B200" s="986" t="s">
        <v>399</v>
      </c>
      <c r="C200" s="1023">
        <v>8795</v>
      </c>
      <c r="D200" s="991">
        <v>0</v>
      </c>
    </row>
    <row r="201" spans="1:4" ht="12.75" customHeight="1">
      <c r="A201" s="1022" t="s">
        <v>1047</v>
      </c>
      <c r="B201" s="986" t="s">
        <v>399</v>
      </c>
      <c r="C201" s="1023">
        <v>3064</v>
      </c>
      <c r="D201" s="991">
        <v>0</v>
      </c>
    </row>
    <row r="202" spans="1:4" ht="12.75" customHeight="1">
      <c r="A202" s="1022" t="s">
        <v>1048</v>
      </c>
      <c r="B202" s="986" t="s">
        <v>399</v>
      </c>
      <c r="C202" s="1023">
        <v>850</v>
      </c>
      <c r="D202" s="991">
        <v>0</v>
      </c>
    </row>
    <row r="203" spans="1:4" ht="12.75" customHeight="1">
      <c r="A203" s="1022" t="s">
        <v>998</v>
      </c>
      <c r="B203" s="986" t="s">
        <v>399</v>
      </c>
      <c r="C203" s="1023">
        <v>9646</v>
      </c>
      <c r="D203" s="991">
        <v>4046</v>
      </c>
    </row>
    <row r="204" spans="1:4" ht="12.75" customHeight="1">
      <c r="A204" s="1022" t="s">
        <v>1049</v>
      </c>
      <c r="B204" s="986" t="s">
        <v>399</v>
      </c>
      <c r="C204" s="1023">
        <v>4210</v>
      </c>
      <c r="D204" s="991">
        <v>0</v>
      </c>
    </row>
    <row r="205" spans="1:4" ht="12.75" customHeight="1">
      <c r="A205" s="1022" t="s">
        <v>1050</v>
      </c>
      <c r="B205" s="986" t="s">
        <v>399</v>
      </c>
      <c r="C205" s="1023">
        <v>3530</v>
      </c>
      <c r="D205" s="991">
        <v>3530</v>
      </c>
    </row>
    <row r="206" spans="1:4" ht="12.75" customHeight="1">
      <c r="A206" s="1024" t="s">
        <v>1051</v>
      </c>
      <c r="B206" s="986" t="s">
        <v>399</v>
      </c>
      <c r="C206" s="1023">
        <v>1970</v>
      </c>
      <c r="D206" s="991">
        <v>130</v>
      </c>
    </row>
    <row r="207" spans="1:4" ht="12.75" customHeight="1">
      <c r="A207" s="1024" t="s">
        <v>1052</v>
      </c>
      <c r="B207" s="986" t="s">
        <v>399</v>
      </c>
      <c r="C207" s="1023">
        <v>2000</v>
      </c>
      <c r="D207" s="991">
        <v>0</v>
      </c>
    </row>
    <row r="208" spans="1:4" ht="12.75" customHeight="1">
      <c r="A208" s="1024" t="s">
        <v>1053</v>
      </c>
      <c r="B208" s="986" t="s">
        <v>399</v>
      </c>
      <c r="C208" s="1023">
        <v>3850</v>
      </c>
      <c r="D208" s="991">
        <v>670</v>
      </c>
    </row>
    <row r="209" spans="1:4" ht="12.75" customHeight="1">
      <c r="A209" s="1022" t="s">
        <v>1054</v>
      </c>
      <c r="B209" s="986" t="s">
        <v>399</v>
      </c>
      <c r="C209" s="1023">
        <v>1000</v>
      </c>
      <c r="D209" s="991">
        <v>0</v>
      </c>
    </row>
    <row r="210" spans="1:4" ht="12.75" customHeight="1">
      <c r="A210" s="1024" t="s">
        <v>318</v>
      </c>
      <c r="B210" s="986" t="s">
        <v>399</v>
      </c>
      <c r="C210" s="1023">
        <v>3090</v>
      </c>
      <c r="D210" s="991">
        <v>0</v>
      </c>
    </row>
    <row r="211" spans="1:4" ht="12.75" customHeight="1">
      <c r="A211" s="1024" t="s">
        <v>1055</v>
      </c>
      <c r="B211" s="986" t="s">
        <v>399</v>
      </c>
      <c r="C211" s="1023">
        <v>3130</v>
      </c>
      <c r="D211" s="991">
        <v>338</v>
      </c>
    </row>
    <row r="212" spans="1:4" ht="12.75" customHeight="1">
      <c r="A212" s="1022" t="s">
        <v>1056</v>
      </c>
      <c r="B212" s="986" t="s">
        <v>399</v>
      </c>
      <c r="C212" s="1023">
        <v>5000</v>
      </c>
      <c r="D212" s="991">
        <v>0</v>
      </c>
    </row>
    <row r="213" spans="1:4" ht="12.75" customHeight="1">
      <c r="A213" s="1022" t="s">
        <v>1057</v>
      </c>
      <c r="B213" s="986" t="s">
        <v>399</v>
      </c>
      <c r="C213" s="1023">
        <v>1782</v>
      </c>
      <c r="D213" s="991">
        <v>0</v>
      </c>
    </row>
    <row r="214" spans="1:4" ht="12.75" customHeight="1">
      <c r="A214" s="1022" t="s">
        <v>1058</v>
      </c>
      <c r="B214" s="986" t="s">
        <v>399</v>
      </c>
      <c r="C214" s="1023">
        <v>4557</v>
      </c>
      <c r="D214" s="991">
        <v>0</v>
      </c>
    </row>
    <row r="215" spans="1:4" ht="12.75" customHeight="1">
      <c r="A215" s="1024" t="s">
        <v>1059</v>
      </c>
      <c r="B215" s="986" t="s">
        <v>399</v>
      </c>
      <c r="C215" s="1023">
        <v>1650</v>
      </c>
      <c r="D215" s="991">
        <v>0</v>
      </c>
    </row>
    <row r="216" spans="1:4" ht="12.75" customHeight="1">
      <c r="A216" s="1022" t="s">
        <v>1060</v>
      </c>
      <c r="B216" s="986" t="s">
        <v>399</v>
      </c>
      <c r="C216" s="1023">
        <v>830</v>
      </c>
      <c r="D216" s="991">
        <v>0</v>
      </c>
    </row>
    <row r="217" spans="1:4" ht="12.75" customHeight="1">
      <c r="A217" s="1022" t="s">
        <v>1061</v>
      </c>
      <c r="B217" s="986" t="s">
        <v>399</v>
      </c>
      <c r="C217" s="1023">
        <v>1000</v>
      </c>
      <c r="D217" s="991">
        <v>0</v>
      </c>
    </row>
    <row r="218" spans="1:4" ht="12.75" customHeight="1">
      <c r="A218" s="1022" t="s">
        <v>1062</v>
      </c>
      <c r="B218" s="986" t="s">
        <v>399</v>
      </c>
      <c r="C218" s="1023">
        <v>4500</v>
      </c>
      <c r="D218" s="991">
        <v>0</v>
      </c>
    </row>
    <row r="219" spans="1:4" ht="12.75" customHeight="1">
      <c r="A219" s="1022" t="s">
        <v>1063</v>
      </c>
      <c r="B219" s="986" t="s">
        <v>399</v>
      </c>
      <c r="C219" s="1023">
        <v>1875</v>
      </c>
      <c r="D219" s="991">
        <v>375</v>
      </c>
    </row>
    <row r="220" spans="1:4" ht="12.75" customHeight="1">
      <c r="A220" s="1024" t="s">
        <v>1064</v>
      </c>
      <c r="B220" s="986" t="s">
        <v>399</v>
      </c>
      <c r="C220" s="1023">
        <v>3600</v>
      </c>
      <c r="D220" s="991">
        <v>0</v>
      </c>
    </row>
    <row r="221" spans="1:4" ht="12.75" customHeight="1">
      <c r="A221" s="1024" t="s">
        <v>1065</v>
      </c>
      <c r="B221" s="986" t="s">
        <v>399</v>
      </c>
      <c r="C221" s="1023">
        <v>1087</v>
      </c>
      <c r="D221" s="991">
        <v>0</v>
      </c>
    </row>
    <row r="222" spans="1:4" ht="12.75" customHeight="1">
      <c r="A222" s="1022" t="s">
        <v>319</v>
      </c>
      <c r="B222" s="986" t="s">
        <v>399</v>
      </c>
      <c r="C222" s="1023">
        <v>1200</v>
      </c>
      <c r="D222" s="991">
        <v>0</v>
      </c>
    </row>
    <row r="223" spans="1:4" ht="12.75" customHeight="1">
      <c r="A223" s="1022" t="s">
        <v>1066</v>
      </c>
      <c r="B223" s="986" t="s">
        <v>399</v>
      </c>
      <c r="C223" s="1023">
        <v>7800</v>
      </c>
      <c r="D223" s="991">
        <v>0</v>
      </c>
    </row>
    <row r="224" spans="1:4" ht="12.75" customHeight="1">
      <c r="A224" s="1022" t="s">
        <v>1067</v>
      </c>
      <c r="B224" s="986" t="s">
        <v>399</v>
      </c>
      <c r="C224" s="1023">
        <v>2750</v>
      </c>
      <c r="D224" s="991">
        <v>0</v>
      </c>
    </row>
    <row r="225" spans="1:4" ht="12.75" customHeight="1">
      <c r="A225" s="1024" t="s">
        <v>1068</v>
      </c>
      <c r="B225" s="986" t="s">
        <v>399</v>
      </c>
      <c r="C225" s="1023">
        <v>750</v>
      </c>
      <c r="D225" s="991">
        <v>0</v>
      </c>
    </row>
    <row r="226" spans="1:4" ht="12.75" customHeight="1">
      <c r="A226" s="1022" t="s">
        <v>1069</v>
      </c>
      <c r="B226" s="986" t="s">
        <v>399</v>
      </c>
      <c r="C226" s="1023">
        <v>869</v>
      </c>
      <c r="D226" s="991">
        <v>0</v>
      </c>
    </row>
    <row r="227" spans="1:4" ht="12" customHeight="1">
      <c r="A227" s="1022" t="s">
        <v>1070</v>
      </c>
      <c r="B227" s="986" t="s">
        <v>399</v>
      </c>
      <c r="C227" s="1023">
        <v>4887</v>
      </c>
      <c r="D227" s="991">
        <v>0</v>
      </c>
    </row>
    <row r="228" spans="1:4" ht="12" customHeight="1">
      <c r="A228" s="1022" t="s">
        <v>1071</v>
      </c>
      <c r="B228" s="986" t="s">
        <v>399</v>
      </c>
      <c r="C228" s="1023">
        <v>35316</v>
      </c>
      <c r="D228" s="991">
        <v>0</v>
      </c>
    </row>
    <row r="229" spans="1:4" ht="12.75" customHeight="1">
      <c r="A229" s="1022" t="s">
        <v>1072</v>
      </c>
      <c r="B229" s="986" t="s">
        <v>399</v>
      </c>
      <c r="C229" s="1023">
        <v>5000</v>
      </c>
      <c r="D229" s="991">
        <v>0</v>
      </c>
    </row>
    <row r="230" spans="1:4" ht="12.75" customHeight="1">
      <c r="A230" s="1022" t="s">
        <v>1073</v>
      </c>
      <c r="B230" s="986" t="s">
        <v>399</v>
      </c>
      <c r="C230" s="1023">
        <v>5400</v>
      </c>
      <c r="D230" s="991">
        <v>0</v>
      </c>
    </row>
    <row r="231" spans="1:4" ht="12.75" customHeight="1">
      <c r="A231" s="1022" t="s">
        <v>1074</v>
      </c>
      <c r="B231" s="986" t="s">
        <v>399</v>
      </c>
      <c r="C231" s="1023">
        <v>1500</v>
      </c>
      <c r="D231" s="991">
        <v>0</v>
      </c>
    </row>
    <row r="232" spans="1:4" ht="12.75" customHeight="1">
      <c r="A232" s="1022" t="s">
        <v>1075</v>
      </c>
      <c r="B232" s="986" t="s">
        <v>399</v>
      </c>
      <c r="C232" s="1023">
        <v>16000</v>
      </c>
      <c r="D232" s="991">
        <v>3000</v>
      </c>
    </row>
    <row r="233" spans="1:4" ht="12.75" customHeight="1">
      <c r="A233" s="1022" t="s">
        <v>1076</v>
      </c>
      <c r="B233" s="986" t="s">
        <v>399</v>
      </c>
      <c r="C233" s="1023">
        <v>1500</v>
      </c>
      <c r="D233" s="991">
        <v>0</v>
      </c>
    </row>
    <row r="234" spans="1:4" ht="12.75" customHeight="1">
      <c r="A234" s="1024" t="s">
        <v>1077</v>
      </c>
      <c r="B234" s="986" t="s">
        <v>399</v>
      </c>
      <c r="C234" s="1023">
        <v>5000</v>
      </c>
      <c r="D234" s="991">
        <v>1250</v>
      </c>
    </row>
    <row r="235" spans="1:4" ht="12.75" customHeight="1">
      <c r="A235" s="1024" t="s">
        <v>1078</v>
      </c>
      <c r="B235" s="986" t="s">
        <v>399</v>
      </c>
      <c r="C235" s="1023">
        <v>1830</v>
      </c>
      <c r="D235" s="991">
        <v>0</v>
      </c>
    </row>
    <row r="236" spans="1:4" ht="12.75" customHeight="1">
      <c r="A236" s="1024" t="s">
        <v>1079</v>
      </c>
      <c r="B236" s="986" t="s">
        <v>399</v>
      </c>
      <c r="C236" s="1023">
        <v>650</v>
      </c>
      <c r="D236" s="991">
        <v>130</v>
      </c>
    </row>
    <row r="237" spans="1:4" ht="12.75" customHeight="1">
      <c r="A237" s="1024" t="s">
        <v>1080</v>
      </c>
      <c r="B237" s="986" t="s">
        <v>399</v>
      </c>
      <c r="C237" s="1023">
        <v>1500</v>
      </c>
      <c r="D237" s="991">
        <v>300</v>
      </c>
    </row>
    <row r="238" spans="1:4" ht="12.75" customHeight="1">
      <c r="A238" s="1024" t="s">
        <v>1081</v>
      </c>
      <c r="B238" s="986" t="s">
        <v>399</v>
      </c>
      <c r="C238" s="1023">
        <v>15570</v>
      </c>
      <c r="D238" s="991">
        <v>0</v>
      </c>
    </row>
    <row r="239" spans="1:4" ht="12.75" customHeight="1">
      <c r="A239" s="1024" t="s">
        <v>1082</v>
      </c>
      <c r="B239" s="986" t="s">
        <v>399</v>
      </c>
      <c r="C239" s="1023">
        <v>7570</v>
      </c>
      <c r="D239" s="991">
        <v>2634</v>
      </c>
    </row>
    <row r="240" spans="1:4" ht="12.75" customHeight="1">
      <c r="A240" s="1022" t="s">
        <v>320</v>
      </c>
      <c r="B240" s="986" t="s">
        <v>399</v>
      </c>
      <c r="C240" s="1023">
        <v>5450</v>
      </c>
      <c r="D240" s="991">
        <v>1650</v>
      </c>
    </row>
    <row r="241" spans="1:4" ht="12.75" customHeight="1">
      <c r="A241" s="1024" t="s">
        <v>1083</v>
      </c>
      <c r="B241" s="986" t="s">
        <v>399</v>
      </c>
      <c r="C241" s="1023">
        <v>2331</v>
      </c>
      <c r="D241" s="991">
        <v>0</v>
      </c>
    </row>
    <row r="242" spans="1:4" ht="12.75" customHeight="1">
      <c r="A242" s="1022" t="s">
        <v>1084</v>
      </c>
      <c r="B242" s="986" t="s">
        <v>399</v>
      </c>
      <c r="C242" s="1023">
        <v>1835</v>
      </c>
      <c r="D242" s="991">
        <v>0</v>
      </c>
    </row>
    <row r="243" spans="1:4" ht="12.75" customHeight="1">
      <c r="A243" s="1022" t="s">
        <v>1085</v>
      </c>
      <c r="B243" s="986" t="s">
        <v>399</v>
      </c>
      <c r="C243" s="1023">
        <v>821</v>
      </c>
      <c r="D243" s="991">
        <v>0</v>
      </c>
    </row>
    <row r="244" spans="1:4" ht="12.75" customHeight="1">
      <c r="A244" s="1024" t="s">
        <v>1086</v>
      </c>
      <c r="B244" s="986" t="s">
        <v>399</v>
      </c>
      <c r="C244" s="1023">
        <v>5880</v>
      </c>
      <c r="D244" s="991">
        <v>0</v>
      </c>
    </row>
    <row r="245" spans="1:4" ht="12.75" customHeight="1">
      <c r="A245" s="1022" t="s">
        <v>1087</v>
      </c>
      <c r="B245" s="986" t="s">
        <v>399</v>
      </c>
      <c r="C245" s="1023">
        <v>1500</v>
      </c>
      <c r="D245" s="991">
        <v>1500</v>
      </c>
    </row>
    <row r="246" spans="1:4" ht="12.75" customHeight="1">
      <c r="A246" s="1022" t="s">
        <v>1088</v>
      </c>
      <c r="B246" s="986" t="s">
        <v>399</v>
      </c>
      <c r="C246" s="1023">
        <v>3252</v>
      </c>
      <c r="D246" s="991">
        <v>717</v>
      </c>
    </row>
    <row r="247" spans="1:4" ht="12.75" customHeight="1">
      <c r="A247" s="1022" t="s">
        <v>1089</v>
      </c>
      <c r="B247" s="986" t="s">
        <v>399</v>
      </c>
      <c r="C247" s="1023">
        <v>1300</v>
      </c>
      <c r="D247" s="991">
        <v>0</v>
      </c>
    </row>
    <row r="248" spans="1:4" ht="12.75" customHeight="1">
      <c r="A248" s="1022" t="s">
        <v>1090</v>
      </c>
      <c r="B248" s="986" t="s">
        <v>399</v>
      </c>
      <c r="C248" s="1023">
        <v>2840</v>
      </c>
      <c r="D248" s="991">
        <v>0</v>
      </c>
    </row>
    <row r="249" spans="1:4" ht="12.75" customHeight="1">
      <c r="A249" s="1022" t="s">
        <v>1091</v>
      </c>
      <c r="B249" s="986" t="s">
        <v>399</v>
      </c>
      <c r="C249" s="1023">
        <v>1300</v>
      </c>
      <c r="D249" s="991">
        <v>0</v>
      </c>
    </row>
    <row r="250" spans="1:4" ht="12.75" customHeight="1">
      <c r="A250" s="1024" t="s">
        <v>1092</v>
      </c>
      <c r="B250" s="986" t="s">
        <v>399</v>
      </c>
      <c r="C250" s="1023">
        <v>925</v>
      </c>
      <c r="D250" s="991">
        <v>105</v>
      </c>
    </row>
    <row r="251" spans="1:4" ht="12.75" customHeight="1">
      <c r="A251" s="1022" t="s">
        <v>1093</v>
      </c>
      <c r="B251" s="986" t="s">
        <v>399</v>
      </c>
      <c r="C251" s="1023">
        <v>1296</v>
      </c>
      <c r="D251" s="991">
        <v>648</v>
      </c>
    </row>
    <row r="252" spans="1:4" ht="12.75" customHeight="1">
      <c r="A252" s="1022" t="s">
        <v>322</v>
      </c>
      <c r="B252" s="986" t="s">
        <v>399</v>
      </c>
      <c r="C252" s="1023">
        <v>4176</v>
      </c>
      <c r="D252" s="991">
        <v>0</v>
      </c>
    </row>
    <row r="253" spans="1:4" ht="12.75" customHeight="1">
      <c r="A253" s="1024" t="s">
        <v>1094</v>
      </c>
      <c r="B253" s="986" t="s">
        <v>399</v>
      </c>
      <c r="C253" s="1023">
        <v>6226</v>
      </c>
      <c r="D253" s="991">
        <v>837</v>
      </c>
    </row>
    <row r="254" spans="1:4" ht="12.75" customHeight="1">
      <c r="A254" s="1022" t="s">
        <v>1003</v>
      </c>
      <c r="B254" s="986" t="s">
        <v>399</v>
      </c>
      <c r="C254" s="1023">
        <v>1325</v>
      </c>
      <c r="D254" s="991">
        <v>0</v>
      </c>
    </row>
    <row r="255" spans="1:4" ht="12.75" customHeight="1">
      <c r="A255" s="1024" t="s">
        <v>1095</v>
      </c>
      <c r="B255" s="986" t="s">
        <v>399</v>
      </c>
      <c r="C255" s="1023">
        <v>9940</v>
      </c>
      <c r="D255" s="991">
        <v>0</v>
      </c>
    </row>
    <row r="256" spans="1:4" ht="12.75" customHeight="1">
      <c r="A256" s="1022" t="s">
        <v>1096</v>
      </c>
      <c r="B256" s="986" t="s">
        <v>399</v>
      </c>
      <c r="C256" s="1023">
        <v>2040</v>
      </c>
      <c r="D256" s="991">
        <v>0</v>
      </c>
    </row>
    <row r="257" spans="1:4" ht="12.75" customHeight="1">
      <c r="A257" s="1022" t="s">
        <v>1097</v>
      </c>
      <c r="B257" s="986" t="s">
        <v>399</v>
      </c>
      <c r="C257" s="1023">
        <v>600</v>
      </c>
      <c r="D257" s="991">
        <v>0</v>
      </c>
    </row>
    <row r="258" spans="1:4" ht="12.75" customHeight="1">
      <c r="A258" s="1024" t="s">
        <v>1098</v>
      </c>
      <c r="B258" s="986" t="s">
        <v>399</v>
      </c>
      <c r="C258" s="1023">
        <v>3000</v>
      </c>
      <c r="D258" s="991">
        <v>0</v>
      </c>
    </row>
    <row r="259" spans="1:4" ht="12.75" customHeight="1">
      <c r="A259" s="1022" t="s">
        <v>1099</v>
      </c>
      <c r="B259" s="986" t="s">
        <v>399</v>
      </c>
      <c r="C259" s="1023">
        <v>1939</v>
      </c>
      <c r="D259" s="991">
        <v>0</v>
      </c>
    </row>
    <row r="260" spans="1:4" ht="12.75" customHeight="1">
      <c r="A260" s="1022" t="s">
        <v>1100</v>
      </c>
      <c r="B260" s="986" t="s">
        <v>399</v>
      </c>
      <c r="C260" s="1023">
        <v>1325</v>
      </c>
      <c r="D260" s="991">
        <v>0</v>
      </c>
    </row>
    <row r="261" spans="1:4" ht="12.75" customHeight="1">
      <c r="A261" s="1022" t="s">
        <v>1101</v>
      </c>
      <c r="B261" s="986" t="s">
        <v>399</v>
      </c>
      <c r="C261" s="1023">
        <v>23177</v>
      </c>
      <c r="D261" s="991">
        <v>18177</v>
      </c>
    </row>
    <row r="262" spans="1:4" ht="12.75" customHeight="1">
      <c r="A262" s="1022" t="s">
        <v>1102</v>
      </c>
      <c r="B262" s="986" t="s">
        <v>399</v>
      </c>
      <c r="C262" s="1023">
        <v>15420</v>
      </c>
      <c r="D262" s="991">
        <v>0</v>
      </c>
    </row>
    <row r="263" spans="1:4" ht="12.75" customHeight="1">
      <c r="A263" s="1022" t="s">
        <v>1103</v>
      </c>
      <c r="B263" s="986" t="s">
        <v>399</v>
      </c>
      <c r="C263" s="1023">
        <v>2000</v>
      </c>
      <c r="D263" s="991">
        <v>0</v>
      </c>
    </row>
    <row r="264" spans="1:4" ht="12.75" customHeight="1">
      <c r="A264" s="1022" t="s">
        <v>1104</v>
      </c>
      <c r="B264" s="986" t="s">
        <v>399</v>
      </c>
      <c r="C264" s="1023">
        <v>2000</v>
      </c>
      <c r="D264" s="991">
        <v>0</v>
      </c>
    </row>
    <row r="265" spans="1:4" ht="12.75" customHeight="1">
      <c r="A265" s="1024" t="s">
        <v>1105</v>
      </c>
      <c r="B265" s="986" t="s">
        <v>399</v>
      </c>
      <c r="C265" s="1023">
        <v>14440</v>
      </c>
      <c r="D265" s="991">
        <v>0</v>
      </c>
    </row>
    <row r="266" spans="1:4" ht="12.75" customHeight="1">
      <c r="A266" s="1022" t="s">
        <v>1106</v>
      </c>
      <c r="B266" s="986" t="s">
        <v>399</v>
      </c>
      <c r="C266" s="1023">
        <v>1200</v>
      </c>
      <c r="D266" s="991">
        <v>0</v>
      </c>
    </row>
    <row r="267" spans="1:4" ht="12.75" customHeight="1">
      <c r="A267" s="1022" t="s">
        <v>1107</v>
      </c>
      <c r="B267" s="986" t="s">
        <v>399</v>
      </c>
      <c r="C267" s="1023">
        <v>13306</v>
      </c>
      <c r="D267" s="991">
        <v>0</v>
      </c>
    </row>
    <row r="268" spans="1:4" ht="12.75" customHeight="1">
      <c r="A268" s="1022" t="s">
        <v>1108</v>
      </c>
      <c r="B268" s="986" t="s">
        <v>399</v>
      </c>
      <c r="C268" s="1023">
        <v>5228</v>
      </c>
      <c r="D268" s="991">
        <v>3563</v>
      </c>
    </row>
    <row r="269" spans="1:4" ht="12.75" customHeight="1">
      <c r="A269" s="1022" t="s">
        <v>1109</v>
      </c>
      <c r="B269" s="986" t="s">
        <v>399</v>
      </c>
      <c r="C269" s="1023">
        <v>605</v>
      </c>
      <c r="D269" s="991">
        <v>0</v>
      </c>
    </row>
    <row r="270" spans="1:4" ht="12.75" customHeight="1">
      <c r="A270" s="1022" t="s">
        <v>1110</v>
      </c>
      <c r="B270" s="986" t="s">
        <v>399</v>
      </c>
      <c r="C270" s="1023">
        <v>12400</v>
      </c>
      <c r="D270" s="991">
        <v>3000</v>
      </c>
    </row>
    <row r="271" spans="1:4" ht="12.75" customHeight="1">
      <c r="A271" s="1024" t="s">
        <v>1111</v>
      </c>
      <c r="B271" s="986" t="s">
        <v>399</v>
      </c>
      <c r="C271" s="1023">
        <v>5000</v>
      </c>
      <c r="D271" s="991">
        <v>0</v>
      </c>
    </row>
    <row r="272" spans="1:4" ht="12.75" customHeight="1">
      <c r="A272" s="1022" t="s">
        <v>1001</v>
      </c>
      <c r="B272" s="986" t="s">
        <v>399</v>
      </c>
      <c r="C272" s="1023">
        <v>776</v>
      </c>
      <c r="D272" s="991">
        <v>0</v>
      </c>
    </row>
    <row r="273" spans="1:4" ht="12.75" customHeight="1">
      <c r="A273" s="1022" t="s">
        <v>1112</v>
      </c>
      <c r="B273" s="986" t="s">
        <v>399</v>
      </c>
      <c r="C273" s="1023">
        <v>540</v>
      </c>
      <c r="D273" s="991">
        <v>0</v>
      </c>
    </row>
    <row r="274" spans="1:4" ht="12.75" customHeight="1">
      <c r="A274" s="1022" t="s">
        <v>321</v>
      </c>
      <c r="B274" s="986" t="s">
        <v>399</v>
      </c>
      <c r="C274" s="1023">
        <v>750</v>
      </c>
      <c r="D274" s="991">
        <v>0</v>
      </c>
    </row>
    <row r="275" spans="1:4" ht="12.75" customHeight="1">
      <c r="A275" s="1022" t="s">
        <v>1113</v>
      </c>
      <c r="B275" s="986" t="s">
        <v>399</v>
      </c>
      <c r="C275" s="1023">
        <v>4500</v>
      </c>
      <c r="D275" s="991">
        <v>0</v>
      </c>
    </row>
    <row r="276" spans="1:4" ht="12.75" customHeight="1">
      <c r="A276" s="1022" t="s">
        <v>1114</v>
      </c>
      <c r="B276" s="986" t="s">
        <v>399</v>
      </c>
      <c r="C276" s="1023">
        <v>27366</v>
      </c>
      <c r="D276" s="991">
        <v>6578</v>
      </c>
    </row>
    <row r="277" spans="1:4" ht="12.75" customHeight="1">
      <c r="A277" s="1022" t="s">
        <v>1115</v>
      </c>
      <c r="B277" s="986" t="s">
        <v>399</v>
      </c>
      <c r="C277" s="1023">
        <v>1925</v>
      </c>
      <c r="D277" s="991">
        <v>0</v>
      </c>
    </row>
    <row r="278" spans="1:4" ht="12.75" customHeight="1">
      <c r="A278" s="1022" t="s">
        <v>1116</v>
      </c>
      <c r="B278" s="986" t="s">
        <v>399</v>
      </c>
      <c r="C278" s="1023">
        <v>21000</v>
      </c>
      <c r="D278" s="991">
        <v>0</v>
      </c>
    </row>
    <row r="279" spans="1:4" ht="12.75" customHeight="1">
      <c r="A279" s="1022" t="s">
        <v>1117</v>
      </c>
      <c r="B279" s="986" t="s">
        <v>399</v>
      </c>
      <c r="C279" s="1023">
        <v>200</v>
      </c>
      <c r="D279" s="991">
        <v>0</v>
      </c>
    </row>
    <row r="280" spans="1:4" s="264" customFormat="1" ht="12.75" customHeight="1">
      <c r="A280" s="1022" t="s">
        <v>1118</v>
      </c>
      <c r="B280" s="986" t="s">
        <v>399</v>
      </c>
      <c r="C280" s="1023">
        <v>2400</v>
      </c>
      <c r="D280" s="991">
        <v>2400</v>
      </c>
    </row>
    <row r="281" spans="1:4" ht="12.75" customHeight="1">
      <c r="A281" s="1022" t="s">
        <v>1119</v>
      </c>
      <c r="B281" s="986" t="s">
        <v>399</v>
      </c>
      <c r="C281" s="1023">
        <v>2600</v>
      </c>
      <c r="D281" s="991">
        <v>0</v>
      </c>
    </row>
    <row r="282" spans="1:4" ht="12.75" customHeight="1">
      <c r="A282" s="1022" t="s">
        <v>1120</v>
      </c>
      <c r="B282" s="986" t="s">
        <v>399</v>
      </c>
      <c r="C282" s="1023">
        <v>2484</v>
      </c>
      <c r="D282" s="991">
        <v>0</v>
      </c>
    </row>
    <row r="283" spans="1:4" ht="12.75" customHeight="1">
      <c r="A283" s="1024" t="s">
        <v>1121</v>
      </c>
      <c r="B283" s="986" t="s">
        <v>399</v>
      </c>
      <c r="C283" s="1023">
        <v>1250</v>
      </c>
      <c r="D283" s="991">
        <v>250</v>
      </c>
    </row>
    <row r="284" spans="1:4" ht="12.75" customHeight="1">
      <c r="A284" s="1022" t="s">
        <v>1122</v>
      </c>
      <c r="B284" s="986" t="s">
        <v>399</v>
      </c>
      <c r="C284" s="1023">
        <v>880</v>
      </c>
      <c r="D284" s="991">
        <v>0</v>
      </c>
    </row>
    <row r="285" spans="1:4" ht="12.75" customHeight="1">
      <c r="A285" s="1022" t="s">
        <v>323</v>
      </c>
      <c r="B285" s="986" t="s">
        <v>399</v>
      </c>
      <c r="C285" s="1023">
        <v>14535</v>
      </c>
      <c r="D285" s="991">
        <v>2907</v>
      </c>
    </row>
    <row r="286" spans="1:4" ht="12.75" customHeight="1">
      <c r="A286" s="1022" t="s">
        <v>324</v>
      </c>
      <c r="B286" s="986" t="s">
        <v>399</v>
      </c>
      <c r="C286" s="1023">
        <v>4249</v>
      </c>
      <c r="D286" s="991">
        <v>0</v>
      </c>
    </row>
    <row r="287" spans="1:4" ht="12.75" customHeight="1">
      <c r="A287" s="1022" t="s">
        <v>325</v>
      </c>
      <c r="B287" s="986" t="s">
        <v>399</v>
      </c>
      <c r="C287" s="1023">
        <v>4350</v>
      </c>
      <c r="D287" s="991">
        <v>1750</v>
      </c>
    </row>
    <row r="288" spans="1:4" ht="12.75" customHeight="1">
      <c r="A288" s="1022" t="s">
        <v>326</v>
      </c>
      <c r="B288" s="986" t="s">
        <v>399</v>
      </c>
      <c r="C288" s="1023">
        <v>11000</v>
      </c>
      <c r="D288" s="991">
        <v>3000</v>
      </c>
    </row>
    <row r="289" spans="1:4" ht="12.75" customHeight="1">
      <c r="A289" s="1022" t="s">
        <v>1123</v>
      </c>
      <c r="B289" s="986" t="s">
        <v>399</v>
      </c>
      <c r="C289" s="1023">
        <v>1428</v>
      </c>
      <c r="D289" s="991">
        <v>714</v>
      </c>
    </row>
    <row r="290" spans="1:4" ht="12.75" customHeight="1">
      <c r="A290" s="1024" t="s">
        <v>328</v>
      </c>
      <c r="B290" s="986" t="s">
        <v>399</v>
      </c>
      <c r="C290" s="1023">
        <v>19450</v>
      </c>
      <c r="D290" s="991">
        <v>0</v>
      </c>
    </row>
    <row r="291" spans="1:4" ht="12.75" customHeight="1">
      <c r="A291" s="1022" t="s">
        <v>1124</v>
      </c>
      <c r="B291" s="986" t="s">
        <v>399</v>
      </c>
      <c r="C291" s="1023">
        <v>28393</v>
      </c>
      <c r="D291" s="991">
        <v>0</v>
      </c>
    </row>
    <row r="292" spans="1:4" ht="12.75" customHeight="1">
      <c r="A292" s="1022" t="s">
        <v>1125</v>
      </c>
      <c r="B292" s="986" t="s">
        <v>399</v>
      </c>
      <c r="C292" s="1023">
        <v>27500</v>
      </c>
      <c r="D292" s="991">
        <v>13750</v>
      </c>
    </row>
    <row r="293" spans="1:4" ht="12.75" customHeight="1">
      <c r="A293" s="1024" t="s">
        <v>327</v>
      </c>
      <c r="B293" s="986" t="s">
        <v>399</v>
      </c>
      <c r="C293" s="1023">
        <v>416684</v>
      </c>
      <c r="D293" s="991">
        <v>332684</v>
      </c>
    </row>
    <row r="294" spans="1:4" ht="12.75" customHeight="1">
      <c r="A294" s="1022" t="s">
        <v>1126</v>
      </c>
      <c r="B294" s="986" t="s">
        <v>399</v>
      </c>
      <c r="C294" s="1023">
        <v>2767</v>
      </c>
      <c r="D294" s="991">
        <v>0</v>
      </c>
    </row>
    <row r="295" spans="1:4" ht="12.75" customHeight="1">
      <c r="A295" s="1022" t="s">
        <v>1127</v>
      </c>
      <c r="B295" s="986" t="s">
        <v>399</v>
      </c>
      <c r="C295" s="1023">
        <v>2250</v>
      </c>
      <c r="D295" s="991">
        <v>0</v>
      </c>
    </row>
    <row r="296" spans="1:4" ht="12.75" customHeight="1">
      <c r="A296" s="1024" t="s">
        <v>1128</v>
      </c>
      <c r="B296" s="986" t="s">
        <v>399</v>
      </c>
      <c r="C296" s="1023">
        <v>2500</v>
      </c>
      <c r="D296" s="991">
        <v>0</v>
      </c>
    </row>
    <row r="297" spans="1:4" ht="12.75" customHeight="1">
      <c r="A297" s="1022" t="s">
        <v>1129</v>
      </c>
      <c r="B297" s="986" t="s">
        <v>399</v>
      </c>
      <c r="C297" s="1023">
        <v>980</v>
      </c>
      <c r="D297" s="991">
        <v>350</v>
      </c>
    </row>
    <row r="298" spans="1:4" ht="12.75" customHeight="1">
      <c r="A298" s="1022" t="s">
        <v>1130</v>
      </c>
      <c r="B298" s="986" t="s">
        <v>399</v>
      </c>
      <c r="C298" s="1023">
        <v>495000</v>
      </c>
      <c r="D298" s="991">
        <v>0</v>
      </c>
    </row>
    <row r="299" spans="1:4" ht="12.75" customHeight="1">
      <c r="A299" s="1024" t="s">
        <v>1131</v>
      </c>
      <c r="B299" s="986" t="s">
        <v>399</v>
      </c>
      <c r="C299" s="1023">
        <v>1128</v>
      </c>
      <c r="D299" s="991">
        <v>0</v>
      </c>
    </row>
    <row r="300" spans="1:4" ht="12.75" customHeight="1">
      <c r="A300" s="1024" t="s">
        <v>330</v>
      </c>
      <c r="B300" s="986" t="s">
        <v>399</v>
      </c>
      <c r="C300" s="1023">
        <v>9650</v>
      </c>
      <c r="D300" s="991">
        <v>1070</v>
      </c>
    </row>
    <row r="301" spans="1:4" ht="12.75" customHeight="1">
      <c r="A301" s="1024" t="s">
        <v>1005</v>
      </c>
      <c r="B301" s="986" t="s">
        <v>399</v>
      </c>
      <c r="C301" s="1023">
        <v>1700</v>
      </c>
      <c r="D301" s="991">
        <v>600</v>
      </c>
    </row>
    <row r="302" spans="1:4" ht="12.75" customHeight="1">
      <c r="A302" s="1022" t="s">
        <v>1132</v>
      </c>
      <c r="B302" s="986" t="s">
        <v>399</v>
      </c>
      <c r="C302" s="1023">
        <v>2228</v>
      </c>
      <c r="D302" s="991">
        <v>1114</v>
      </c>
    </row>
    <row r="303" spans="1:4" ht="12.75" customHeight="1">
      <c r="A303" s="1022" t="s">
        <v>1133</v>
      </c>
      <c r="B303" s="986" t="s">
        <v>399</v>
      </c>
      <c r="C303" s="1023">
        <v>1000</v>
      </c>
      <c r="D303" s="991">
        <v>200</v>
      </c>
    </row>
    <row r="304" spans="1:4" ht="12.75" customHeight="1">
      <c r="A304" s="1022" t="s">
        <v>1134</v>
      </c>
      <c r="B304" s="986" t="s">
        <v>399</v>
      </c>
      <c r="C304" s="1023">
        <v>16250</v>
      </c>
      <c r="D304" s="991">
        <v>0</v>
      </c>
    </row>
    <row r="305" spans="1:4" ht="12.75" customHeight="1">
      <c r="A305" s="1022" t="s">
        <v>1135</v>
      </c>
      <c r="B305" s="986" t="s">
        <v>399</v>
      </c>
      <c r="C305" s="1023">
        <v>21587</v>
      </c>
      <c r="D305" s="991">
        <v>21587</v>
      </c>
    </row>
    <row r="306" spans="1:4" ht="12.75" customHeight="1">
      <c r="A306" s="1022" t="s">
        <v>1136</v>
      </c>
      <c r="B306" s="986" t="s">
        <v>399</v>
      </c>
      <c r="C306" s="1023">
        <v>850</v>
      </c>
      <c r="D306" s="991">
        <v>0</v>
      </c>
    </row>
    <row r="307" spans="1:4" ht="12.75" customHeight="1">
      <c r="A307" s="1022" t="s">
        <v>1137</v>
      </c>
      <c r="B307" s="986" t="s">
        <v>399</v>
      </c>
      <c r="C307" s="1023">
        <v>800</v>
      </c>
      <c r="D307" s="991">
        <v>0</v>
      </c>
    </row>
    <row r="308" spans="1:4" ht="12.75" customHeight="1">
      <c r="A308" s="1022" t="s">
        <v>1138</v>
      </c>
      <c r="B308" s="986" t="s">
        <v>399</v>
      </c>
      <c r="C308" s="1023">
        <v>2050</v>
      </c>
      <c r="D308" s="991">
        <v>0</v>
      </c>
    </row>
    <row r="309" spans="1:4" ht="12.75" customHeight="1">
      <c r="A309" s="1022" t="s">
        <v>1139</v>
      </c>
      <c r="B309" s="986" t="s">
        <v>399</v>
      </c>
      <c r="C309" s="1023">
        <v>20050</v>
      </c>
      <c r="D309" s="991">
        <v>10025</v>
      </c>
    </row>
    <row r="310" spans="1:4" ht="12.75" customHeight="1">
      <c r="A310" s="1022" t="s">
        <v>1140</v>
      </c>
      <c r="B310" s="986" t="s">
        <v>399</v>
      </c>
      <c r="C310" s="1023">
        <v>505</v>
      </c>
      <c r="D310" s="991">
        <v>0</v>
      </c>
    </row>
    <row r="311" spans="1:4" ht="12.75" customHeight="1">
      <c r="A311" s="1022" t="s">
        <v>331</v>
      </c>
      <c r="B311" s="986" t="s">
        <v>399</v>
      </c>
      <c r="C311" s="1023">
        <v>3125</v>
      </c>
      <c r="D311" s="991">
        <v>0</v>
      </c>
    </row>
    <row r="312" spans="1:4" ht="12.75" customHeight="1">
      <c r="A312" s="1022" t="s">
        <v>1141</v>
      </c>
      <c r="B312" s="986" t="s">
        <v>399</v>
      </c>
      <c r="C312" s="1023">
        <v>12800</v>
      </c>
      <c r="D312" s="991">
        <v>12000</v>
      </c>
    </row>
    <row r="313" spans="1:4" ht="12.75" customHeight="1">
      <c r="A313" s="1022" t="s">
        <v>1142</v>
      </c>
      <c r="B313" s="986" t="s">
        <v>399</v>
      </c>
      <c r="C313" s="1023">
        <v>2000</v>
      </c>
      <c r="D313" s="991">
        <v>0</v>
      </c>
    </row>
    <row r="314" spans="1:4" ht="12.75" customHeight="1">
      <c r="A314" s="1022" t="s">
        <v>1143</v>
      </c>
      <c r="B314" s="986" t="s">
        <v>399</v>
      </c>
      <c r="C314" s="1023">
        <v>6500</v>
      </c>
      <c r="D314" s="991">
        <v>0</v>
      </c>
    </row>
    <row r="315" spans="1:4" ht="12.75" customHeight="1">
      <c r="A315" s="1024" t="s">
        <v>1144</v>
      </c>
      <c r="B315" s="986" t="s">
        <v>399</v>
      </c>
      <c r="C315" s="1023">
        <v>2500</v>
      </c>
      <c r="D315" s="991">
        <v>500</v>
      </c>
    </row>
    <row r="316" spans="1:4" ht="12.75" customHeight="1">
      <c r="A316" s="1022" t="s">
        <v>332</v>
      </c>
      <c r="B316" s="986" t="s">
        <v>399</v>
      </c>
      <c r="C316" s="1023">
        <v>16600</v>
      </c>
      <c r="D316" s="991">
        <v>0</v>
      </c>
    </row>
    <row r="317" spans="1:4" ht="12.75" customHeight="1">
      <c r="A317" s="1022" t="s">
        <v>1145</v>
      </c>
      <c r="B317" s="986" t="s">
        <v>399</v>
      </c>
      <c r="C317" s="1023">
        <v>3950</v>
      </c>
      <c r="D317" s="991">
        <v>1975</v>
      </c>
    </row>
    <row r="318" spans="1:4" ht="12.75" customHeight="1">
      <c r="A318" s="1024" t="s">
        <v>1146</v>
      </c>
      <c r="B318" s="986" t="s">
        <v>399</v>
      </c>
      <c r="C318" s="1023">
        <v>1900</v>
      </c>
      <c r="D318" s="991">
        <v>300</v>
      </c>
    </row>
    <row r="319" spans="1:4" ht="12.75" customHeight="1">
      <c r="A319" s="1024" t="s">
        <v>1147</v>
      </c>
      <c r="B319" s="986" t="s">
        <v>399</v>
      </c>
      <c r="C319" s="1023">
        <v>4955</v>
      </c>
      <c r="D319" s="991">
        <v>1000</v>
      </c>
    </row>
    <row r="320" spans="1:4" ht="12.75" customHeight="1">
      <c r="A320" s="1022" t="s">
        <v>333</v>
      </c>
      <c r="B320" s="986" t="s">
        <v>399</v>
      </c>
      <c r="C320" s="1023">
        <v>13290</v>
      </c>
      <c r="D320" s="991">
        <v>0</v>
      </c>
    </row>
    <row r="321" spans="1:4" ht="12.75" customHeight="1">
      <c r="A321" s="1022" t="s">
        <v>1148</v>
      </c>
      <c r="B321" s="986" t="s">
        <v>399</v>
      </c>
      <c r="C321" s="1023">
        <v>1000</v>
      </c>
      <c r="D321" s="991">
        <v>1000</v>
      </c>
    </row>
    <row r="322" spans="1:4" ht="12.75" customHeight="1">
      <c r="A322" s="1022" t="s">
        <v>309</v>
      </c>
      <c r="B322" s="986" t="s">
        <v>399</v>
      </c>
      <c r="C322" s="1023">
        <v>500</v>
      </c>
      <c r="D322" s="991">
        <v>0</v>
      </c>
    </row>
    <row r="323" spans="1:4" ht="12.75" customHeight="1">
      <c r="A323" s="1022" t="s">
        <v>1149</v>
      </c>
      <c r="B323" s="986" t="s">
        <v>399</v>
      </c>
      <c r="C323" s="1023">
        <v>1000</v>
      </c>
      <c r="D323" s="991">
        <v>1000</v>
      </c>
    </row>
    <row r="324" spans="1:4" ht="12.75" customHeight="1">
      <c r="A324" s="1022" t="s">
        <v>1150</v>
      </c>
      <c r="B324" s="986" t="s">
        <v>399</v>
      </c>
      <c r="C324" s="1023">
        <v>1350</v>
      </c>
      <c r="D324" s="991">
        <v>0</v>
      </c>
    </row>
    <row r="325" spans="1:4" ht="12.75" customHeight="1">
      <c r="A325" s="1024" t="s">
        <v>1151</v>
      </c>
      <c r="B325" s="986" t="s">
        <v>399</v>
      </c>
      <c r="C325" s="1023">
        <v>7300</v>
      </c>
      <c r="D325" s="991">
        <v>1310</v>
      </c>
    </row>
    <row r="326" spans="1:4" ht="12.75" customHeight="1">
      <c r="A326" s="1022" t="s">
        <v>334</v>
      </c>
      <c r="B326" s="986" t="s">
        <v>399</v>
      </c>
      <c r="C326" s="1023">
        <v>1080</v>
      </c>
      <c r="D326" s="991">
        <v>0</v>
      </c>
    </row>
    <row r="327" spans="1:4" ht="12.75" customHeight="1">
      <c r="A327" s="1022" t="s">
        <v>1152</v>
      </c>
      <c r="B327" s="986" t="s">
        <v>399</v>
      </c>
      <c r="C327" s="1023">
        <v>910</v>
      </c>
      <c r="D327" s="991">
        <v>455</v>
      </c>
    </row>
    <row r="328" spans="1:4" ht="12.75" customHeight="1">
      <c r="A328" s="1022" t="s">
        <v>1153</v>
      </c>
      <c r="B328" s="986" t="s">
        <v>399</v>
      </c>
      <c r="C328" s="1023">
        <v>10100</v>
      </c>
      <c r="D328" s="991">
        <v>0</v>
      </c>
    </row>
    <row r="329" spans="1:4" ht="12.75" customHeight="1">
      <c r="A329" s="1024" t="s">
        <v>1154</v>
      </c>
      <c r="B329" s="986" t="s">
        <v>399</v>
      </c>
      <c r="C329" s="1023">
        <v>12000</v>
      </c>
      <c r="D329" s="991">
        <v>0</v>
      </c>
    </row>
    <row r="330" spans="1:4" ht="12.75" customHeight="1">
      <c r="A330" s="1022" t="s">
        <v>1155</v>
      </c>
      <c r="B330" s="986" t="s">
        <v>399</v>
      </c>
      <c r="C330" s="1023">
        <v>1000</v>
      </c>
      <c r="D330" s="991">
        <v>0</v>
      </c>
    </row>
    <row r="331" spans="1:4" ht="12.75" customHeight="1">
      <c r="A331" s="1022" t="s">
        <v>335</v>
      </c>
      <c r="B331" s="986" t="s">
        <v>399</v>
      </c>
      <c r="C331" s="1023">
        <v>475</v>
      </c>
      <c r="D331" s="991">
        <v>0</v>
      </c>
    </row>
    <row r="332" spans="1:4" ht="12.75" customHeight="1">
      <c r="A332" s="1022" t="s">
        <v>1156</v>
      </c>
      <c r="B332" s="986" t="s">
        <v>399</v>
      </c>
      <c r="C332" s="1023">
        <v>2000</v>
      </c>
      <c r="D332" s="991">
        <v>0</v>
      </c>
    </row>
    <row r="333" spans="1:4" ht="12.75" customHeight="1">
      <c r="A333" s="1022" t="s">
        <v>1157</v>
      </c>
      <c r="B333" s="986" t="s">
        <v>399</v>
      </c>
      <c r="C333" s="1023">
        <v>618</v>
      </c>
      <c r="D333" s="991">
        <v>618</v>
      </c>
    </row>
    <row r="334" spans="1:4" ht="12.75" customHeight="1">
      <c r="A334" s="1024" t="s">
        <v>1158</v>
      </c>
      <c r="B334" s="986" t="s">
        <v>399</v>
      </c>
      <c r="C334" s="1023">
        <v>6295</v>
      </c>
      <c r="D334" s="991">
        <v>3273</v>
      </c>
    </row>
    <row r="335" spans="1:4" ht="12.75" customHeight="1">
      <c r="A335" s="1022" t="s">
        <v>1159</v>
      </c>
      <c r="B335" s="986" t="s">
        <v>399</v>
      </c>
      <c r="C335" s="1023">
        <v>340</v>
      </c>
      <c r="D335" s="991">
        <v>0</v>
      </c>
    </row>
    <row r="336" spans="1:4" ht="12.75" customHeight="1">
      <c r="A336" s="1022" t="s">
        <v>336</v>
      </c>
      <c r="B336" s="986" t="s">
        <v>399</v>
      </c>
      <c r="C336" s="1023">
        <v>650</v>
      </c>
      <c r="D336" s="991">
        <v>0</v>
      </c>
    </row>
    <row r="337" spans="1:4" ht="12.75" customHeight="1">
      <c r="A337" s="1022" t="s">
        <v>1160</v>
      </c>
      <c r="B337" s="986" t="s">
        <v>399</v>
      </c>
      <c r="C337" s="1023">
        <v>1500</v>
      </c>
      <c r="D337" s="991">
        <v>0</v>
      </c>
    </row>
    <row r="338" spans="1:4" ht="12.75" customHeight="1">
      <c r="A338" s="1022" t="s">
        <v>1161</v>
      </c>
      <c r="B338" s="986" t="s">
        <v>399</v>
      </c>
      <c r="C338" s="1023">
        <v>31535</v>
      </c>
      <c r="D338" s="991">
        <v>0</v>
      </c>
    </row>
    <row r="339" spans="1:4" ht="12.75" customHeight="1">
      <c r="A339" s="1022" t="s">
        <v>1162</v>
      </c>
      <c r="B339" s="986" t="s">
        <v>399</v>
      </c>
      <c r="C339" s="1023">
        <v>9162</v>
      </c>
      <c r="D339" s="991">
        <v>0</v>
      </c>
    </row>
    <row r="340" spans="1:4" ht="12.75" customHeight="1">
      <c r="A340" s="1022" t="s">
        <v>1163</v>
      </c>
      <c r="B340" s="986" t="s">
        <v>399</v>
      </c>
      <c r="C340" s="1023">
        <v>211377</v>
      </c>
      <c r="D340" s="991">
        <v>125000</v>
      </c>
    </row>
    <row r="341" spans="1:4" ht="12.75" customHeight="1">
      <c r="A341" s="1022" t="s">
        <v>1164</v>
      </c>
      <c r="B341" s="986" t="s">
        <v>399</v>
      </c>
      <c r="C341" s="1023">
        <v>13050</v>
      </c>
      <c r="D341" s="991">
        <v>2610</v>
      </c>
    </row>
    <row r="342" spans="1:4" ht="12.75" customHeight="1">
      <c r="A342" s="1022" t="s">
        <v>1165</v>
      </c>
      <c r="B342" s="986" t="s">
        <v>399</v>
      </c>
      <c r="C342" s="1023">
        <v>2450</v>
      </c>
      <c r="D342" s="991">
        <v>1225</v>
      </c>
    </row>
    <row r="343" spans="1:4" ht="12.75" customHeight="1">
      <c r="A343" s="1022" t="s">
        <v>1166</v>
      </c>
      <c r="B343" s="986" t="s">
        <v>399</v>
      </c>
      <c r="C343" s="1023">
        <v>4610</v>
      </c>
      <c r="D343" s="991">
        <v>900</v>
      </c>
    </row>
    <row r="344" spans="1:4" ht="12.75" customHeight="1">
      <c r="A344" s="1024" t="s">
        <v>1167</v>
      </c>
      <c r="B344" s="986" t="s">
        <v>399</v>
      </c>
      <c r="C344" s="1023">
        <v>79966</v>
      </c>
      <c r="D344" s="991">
        <v>0</v>
      </c>
    </row>
    <row r="345" spans="1:4" ht="12.75" customHeight="1">
      <c r="A345" s="1022" t="s">
        <v>1168</v>
      </c>
      <c r="B345" s="986" t="s">
        <v>399</v>
      </c>
      <c r="C345" s="1023">
        <v>600</v>
      </c>
      <c r="D345" s="991">
        <v>0</v>
      </c>
    </row>
    <row r="346" spans="1:4" ht="12.75" customHeight="1">
      <c r="A346" s="1024" t="s">
        <v>1169</v>
      </c>
      <c r="B346" s="986" t="s">
        <v>399</v>
      </c>
      <c r="C346" s="1023">
        <v>1250</v>
      </c>
      <c r="D346" s="991">
        <v>250</v>
      </c>
    </row>
    <row r="347" spans="1:4" ht="12.75" customHeight="1">
      <c r="A347" s="1024" t="s">
        <v>1170</v>
      </c>
      <c r="B347" s="986" t="s">
        <v>399</v>
      </c>
      <c r="C347" s="1023">
        <v>169436</v>
      </c>
      <c r="D347" s="991">
        <v>0</v>
      </c>
    </row>
    <row r="348" spans="1:4" ht="12.75" customHeight="1">
      <c r="A348" s="1024" t="s">
        <v>338</v>
      </c>
      <c r="B348" s="986" t="s">
        <v>399</v>
      </c>
      <c r="C348" s="1023">
        <v>24125</v>
      </c>
      <c r="D348" s="991">
        <v>2380</v>
      </c>
    </row>
    <row r="349" spans="1:4" ht="12.75" customHeight="1">
      <c r="A349" s="1022" t="s">
        <v>1171</v>
      </c>
      <c r="B349" s="986" t="s">
        <v>399</v>
      </c>
      <c r="C349" s="1023">
        <v>8000</v>
      </c>
      <c r="D349" s="991">
        <v>0</v>
      </c>
    </row>
    <row r="350" spans="1:4" ht="12.75" customHeight="1">
      <c r="A350" s="1022" t="s">
        <v>1006</v>
      </c>
      <c r="B350" s="986" t="s">
        <v>399</v>
      </c>
      <c r="C350" s="1023">
        <v>300</v>
      </c>
      <c r="D350" s="991">
        <v>0</v>
      </c>
    </row>
    <row r="351" spans="1:4" ht="12.75" customHeight="1">
      <c r="A351" s="1022" t="s">
        <v>1172</v>
      </c>
      <c r="B351" s="986" t="s">
        <v>399</v>
      </c>
      <c r="C351" s="1023">
        <v>9226</v>
      </c>
      <c r="D351" s="991">
        <v>3001</v>
      </c>
    </row>
    <row r="352" spans="1:4" ht="12.75" customHeight="1">
      <c r="A352" s="1024" t="s">
        <v>339</v>
      </c>
      <c r="B352" s="986" t="s">
        <v>399</v>
      </c>
      <c r="C352" s="1023">
        <v>5860</v>
      </c>
      <c r="D352" s="991">
        <v>520</v>
      </c>
    </row>
    <row r="353" spans="1:4" ht="12.75" customHeight="1">
      <c r="A353" s="1022" t="s">
        <v>1173</v>
      </c>
      <c r="B353" s="986" t="s">
        <v>399</v>
      </c>
      <c r="C353" s="1023">
        <v>13000</v>
      </c>
      <c r="D353" s="991">
        <v>0</v>
      </c>
    </row>
    <row r="354" spans="1:4" ht="12.75" customHeight="1">
      <c r="A354" s="1024" t="s">
        <v>1174</v>
      </c>
      <c r="B354" s="986" t="s">
        <v>399</v>
      </c>
      <c r="C354" s="1023">
        <v>1750</v>
      </c>
      <c r="D354" s="991">
        <v>0</v>
      </c>
    </row>
    <row r="355" spans="1:4" ht="12.75" customHeight="1">
      <c r="A355" s="1022" t="s">
        <v>340</v>
      </c>
      <c r="B355" s="986" t="s">
        <v>399</v>
      </c>
      <c r="C355" s="1023">
        <v>1500</v>
      </c>
      <c r="D355" s="991">
        <v>0</v>
      </c>
    </row>
    <row r="356" spans="1:4" ht="12.75" customHeight="1">
      <c r="A356" s="1022" t="s">
        <v>341</v>
      </c>
      <c r="B356" s="986" t="s">
        <v>399</v>
      </c>
      <c r="C356" s="1023">
        <v>35000</v>
      </c>
      <c r="D356" s="991">
        <v>15000</v>
      </c>
    </row>
    <row r="357" spans="1:4" ht="12.75" customHeight="1">
      <c r="A357" s="1022" t="s">
        <v>1175</v>
      </c>
      <c r="B357" s="986" t="s">
        <v>399</v>
      </c>
      <c r="C357" s="1023">
        <v>7480</v>
      </c>
      <c r="D357" s="991">
        <v>0</v>
      </c>
    </row>
    <row r="358" spans="1:4" ht="12.75" customHeight="1">
      <c r="A358" s="1022" t="s">
        <v>1176</v>
      </c>
      <c r="B358" s="986" t="s">
        <v>399</v>
      </c>
      <c r="C358" s="1023">
        <v>1350</v>
      </c>
      <c r="D358" s="991">
        <v>675</v>
      </c>
    </row>
    <row r="359" spans="1:4" ht="12.75" customHeight="1">
      <c r="A359" s="1024" t="s">
        <v>1177</v>
      </c>
      <c r="B359" s="986" t="s">
        <v>399</v>
      </c>
      <c r="C359" s="1023">
        <v>6000</v>
      </c>
      <c r="D359" s="991">
        <v>0</v>
      </c>
    </row>
    <row r="360" spans="1:4" ht="12.75" customHeight="1">
      <c r="A360" s="1022" t="s">
        <v>1178</v>
      </c>
      <c r="B360" s="986" t="s">
        <v>399</v>
      </c>
      <c r="C360" s="1023">
        <v>15278</v>
      </c>
      <c r="D360" s="991">
        <v>0</v>
      </c>
    </row>
    <row r="361" spans="1:4" ht="12.75" customHeight="1">
      <c r="A361" s="1022" t="s">
        <v>1179</v>
      </c>
      <c r="B361" s="986" t="s">
        <v>399</v>
      </c>
      <c r="C361" s="1023">
        <v>265</v>
      </c>
      <c r="D361" s="991">
        <v>0</v>
      </c>
    </row>
    <row r="362" spans="1:4" ht="12.75" customHeight="1">
      <c r="A362" s="1024" t="s">
        <v>1180</v>
      </c>
      <c r="B362" s="986" t="s">
        <v>399</v>
      </c>
      <c r="C362" s="1023">
        <v>3000</v>
      </c>
      <c r="D362" s="991">
        <v>600</v>
      </c>
    </row>
    <row r="363" spans="1:4" ht="12.75" customHeight="1">
      <c r="A363" s="1022" t="s">
        <v>1181</v>
      </c>
      <c r="B363" s="986" t="s">
        <v>399</v>
      </c>
      <c r="C363" s="1023">
        <v>2250</v>
      </c>
      <c r="D363" s="991">
        <v>0</v>
      </c>
    </row>
    <row r="364" spans="1:4" ht="12.75" customHeight="1">
      <c r="A364" s="1022" t="s">
        <v>1182</v>
      </c>
      <c r="B364" s="986" t="s">
        <v>399</v>
      </c>
      <c r="C364" s="1023">
        <v>3645</v>
      </c>
      <c r="D364" s="991">
        <v>0</v>
      </c>
    </row>
    <row r="365" spans="1:4" ht="12.75" customHeight="1">
      <c r="A365" s="1022" t="s">
        <v>1183</v>
      </c>
      <c r="B365" s="986" t="s">
        <v>399</v>
      </c>
      <c r="C365" s="1023">
        <v>951</v>
      </c>
      <c r="D365" s="991">
        <v>951</v>
      </c>
    </row>
    <row r="366" spans="1:4" ht="12.75" customHeight="1">
      <c r="A366" s="1022" t="s">
        <v>1184</v>
      </c>
      <c r="B366" s="986" t="s">
        <v>399</v>
      </c>
      <c r="C366" s="1023">
        <v>3200</v>
      </c>
      <c r="D366" s="991">
        <v>0</v>
      </c>
    </row>
    <row r="367" spans="1:4" ht="12.75" customHeight="1">
      <c r="A367" s="1022" t="s">
        <v>1185</v>
      </c>
      <c r="B367" s="986" t="s">
        <v>399</v>
      </c>
      <c r="C367" s="1023">
        <v>4200</v>
      </c>
      <c r="D367" s="991">
        <v>0</v>
      </c>
    </row>
    <row r="368" spans="1:4" ht="12.75" customHeight="1">
      <c r="A368" s="1024" t="s">
        <v>1186</v>
      </c>
      <c r="B368" s="986" t="s">
        <v>399</v>
      </c>
      <c r="C368" s="1023">
        <v>625</v>
      </c>
      <c r="D368" s="991">
        <v>125</v>
      </c>
    </row>
    <row r="369" spans="1:4" ht="12.75" customHeight="1">
      <c r="A369" s="1022" t="s">
        <v>1187</v>
      </c>
      <c r="B369" s="986" t="s">
        <v>399</v>
      </c>
      <c r="C369" s="1023">
        <v>4100</v>
      </c>
      <c r="D369" s="991">
        <v>0</v>
      </c>
    </row>
    <row r="370" spans="1:4" ht="12.75" customHeight="1">
      <c r="A370" s="1022" t="s">
        <v>1188</v>
      </c>
      <c r="B370" s="986" t="s">
        <v>399</v>
      </c>
      <c r="C370" s="1023">
        <v>9400</v>
      </c>
      <c r="D370" s="991">
        <v>0</v>
      </c>
    </row>
    <row r="371" spans="1:4" ht="12.75" customHeight="1">
      <c r="A371" s="1024" t="s">
        <v>344</v>
      </c>
      <c r="B371" s="986" t="s">
        <v>399</v>
      </c>
      <c r="C371" s="1023">
        <v>94320</v>
      </c>
      <c r="D371" s="991">
        <v>38160</v>
      </c>
    </row>
    <row r="372" spans="1:4" ht="12.75" customHeight="1">
      <c r="A372" s="1024" t="s">
        <v>1189</v>
      </c>
      <c r="B372" s="986" t="s">
        <v>399</v>
      </c>
      <c r="C372" s="1023">
        <v>3385</v>
      </c>
      <c r="D372" s="991">
        <v>677</v>
      </c>
    </row>
    <row r="373" spans="1:4" ht="12.75" customHeight="1">
      <c r="A373" s="1022" t="s">
        <v>1190</v>
      </c>
      <c r="B373" s="986" t="s">
        <v>399</v>
      </c>
      <c r="C373" s="1023">
        <v>3350</v>
      </c>
      <c r="D373" s="991">
        <v>670</v>
      </c>
    </row>
    <row r="374" spans="1:4" ht="12.75" customHeight="1">
      <c r="A374" s="1022" t="s">
        <v>1191</v>
      </c>
      <c r="B374" s="986" t="s">
        <v>399</v>
      </c>
      <c r="C374" s="1023">
        <v>460</v>
      </c>
      <c r="D374" s="991">
        <v>0</v>
      </c>
    </row>
    <row r="375" spans="1:4" ht="12.75" customHeight="1">
      <c r="A375" s="1022" t="s">
        <v>1192</v>
      </c>
      <c r="B375" s="986" t="s">
        <v>399</v>
      </c>
      <c r="C375" s="1023">
        <v>2355</v>
      </c>
      <c r="D375" s="991">
        <v>471</v>
      </c>
    </row>
    <row r="376" spans="1:4" ht="12.75" customHeight="1">
      <c r="A376" s="1022" t="s">
        <v>1193</v>
      </c>
      <c r="B376" s="986" t="s">
        <v>399</v>
      </c>
      <c r="C376" s="1023">
        <v>375</v>
      </c>
      <c r="D376" s="991">
        <v>0</v>
      </c>
    </row>
    <row r="377" spans="1:4" ht="12.75" customHeight="1">
      <c r="A377" s="1022" t="s">
        <v>1194</v>
      </c>
      <c r="B377" s="986" t="s">
        <v>399</v>
      </c>
      <c r="C377" s="1023">
        <v>1042</v>
      </c>
      <c r="D377" s="991">
        <v>0</v>
      </c>
    </row>
    <row r="378" spans="1:4" ht="12.75" customHeight="1">
      <c r="A378" s="1022" t="s">
        <v>1195</v>
      </c>
      <c r="B378" s="986" t="s">
        <v>399</v>
      </c>
      <c r="C378" s="1023">
        <v>700</v>
      </c>
      <c r="D378" s="991">
        <v>0</v>
      </c>
    </row>
    <row r="379" spans="1:4" ht="12.75" customHeight="1">
      <c r="A379" s="1022" t="s">
        <v>1196</v>
      </c>
      <c r="B379" s="986" t="s">
        <v>399</v>
      </c>
      <c r="C379" s="1023">
        <v>1125</v>
      </c>
      <c r="D379" s="991">
        <v>0</v>
      </c>
    </row>
    <row r="380" spans="1:4" ht="12.75" customHeight="1">
      <c r="A380" s="1022" t="s">
        <v>1197</v>
      </c>
      <c r="B380" s="986" t="s">
        <v>399</v>
      </c>
      <c r="C380" s="1023">
        <v>1900</v>
      </c>
      <c r="D380" s="991">
        <v>0</v>
      </c>
    </row>
    <row r="381" spans="1:4" ht="12.75" customHeight="1">
      <c r="A381" s="1022" t="s">
        <v>1198</v>
      </c>
      <c r="B381" s="986" t="s">
        <v>399</v>
      </c>
      <c r="C381" s="1023">
        <v>1500</v>
      </c>
      <c r="D381" s="991">
        <v>0</v>
      </c>
    </row>
    <row r="382" spans="1:4" ht="12.75" customHeight="1">
      <c r="A382" s="1022" t="s">
        <v>1199</v>
      </c>
      <c r="B382" s="986" t="s">
        <v>399</v>
      </c>
      <c r="C382" s="1023">
        <v>3000</v>
      </c>
      <c r="D382" s="991">
        <v>0</v>
      </c>
    </row>
    <row r="383" spans="1:4" ht="12.75" customHeight="1">
      <c r="A383" s="1022" t="s">
        <v>1200</v>
      </c>
      <c r="B383" s="986" t="s">
        <v>399</v>
      </c>
      <c r="C383" s="1023">
        <v>1000</v>
      </c>
      <c r="D383" s="991">
        <v>0</v>
      </c>
    </row>
    <row r="384" spans="1:4" ht="12.75" customHeight="1">
      <c r="A384" s="1022" t="s">
        <v>1201</v>
      </c>
      <c r="B384" s="986" t="s">
        <v>399</v>
      </c>
      <c r="C384" s="1023">
        <v>450</v>
      </c>
      <c r="D384" s="991">
        <v>0</v>
      </c>
    </row>
    <row r="385" spans="1:4" ht="12.75" customHeight="1">
      <c r="A385" s="1022" t="s">
        <v>1202</v>
      </c>
      <c r="B385" s="986" t="s">
        <v>399</v>
      </c>
      <c r="C385" s="1023">
        <v>1807</v>
      </c>
      <c r="D385" s="991">
        <v>0</v>
      </c>
    </row>
    <row r="386" spans="1:4" ht="12.75" customHeight="1">
      <c r="A386" s="1024" t="s">
        <v>1203</v>
      </c>
      <c r="B386" s="986" t="s">
        <v>399</v>
      </c>
      <c r="C386" s="1023">
        <v>142301</v>
      </c>
      <c r="D386" s="991">
        <v>0</v>
      </c>
    </row>
    <row r="387" spans="1:4" ht="12.75" customHeight="1">
      <c r="A387" s="1022" t="s">
        <v>1204</v>
      </c>
      <c r="B387" s="986" t="s">
        <v>399</v>
      </c>
      <c r="C387" s="1023">
        <v>4300</v>
      </c>
      <c r="D387" s="991">
        <v>2000</v>
      </c>
    </row>
    <row r="388" spans="1:4" ht="12.75" customHeight="1">
      <c r="A388" s="1022" t="s">
        <v>345</v>
      </c>
      <c r="B388" s="986" t="s">
        <v>399</v>
      </c>
      <c r="C388" s="1023">
        <v>1000</v>
      </c>
      <c r="D388" s="991">
        <v>0</v>
      </c>
    </row>
    <row r="389" spans="1:4" ht="12.75" customHeight="1">
      <c r="A389" s="1024" t="s">
        <v>1205</v>
      </c>
      <c r="B389" s="986" t="s">
        <v>399</v>
      </c>
      <c r="C389" s="1023">
        <v>4000</v>
      </c>
      <c r="D389" s="991">
        <v>0</v>
      </c>
    </row>
    <row r="390" spans="1:4" ht="12.75" customHeight="1">
      <c r="A390" s="1022" t="s">
        <v>1206</v>
      </c>
      <c r="B390" s="986" t="s">
        <v>399</v>
      </c>
      <c r="C390" s="1023">
        <v>1080</v>
      </c>
      <c r="D390" s="991">
        <v>0</v>
      </c>
    </row>
    <row r="391" spans="1:4" ht="12.75" customHeight="1">
      <c r="A391" s="1022" t="s">
        <v>1207</v>
      </c>
      <c r="B391" s="986" t="s">
        <v>399</v>
      </c>
      <c r="C391" s="1023">
        <v>700</v>
      </c>
      <c r="D391" s="991">
        <v>700</v>
      </c>
    </row>
    <row r="392" spans="1:4" ht="12.75" customHeight="1">
      <c r="A392" s="1022" t="s">
        <v>1208</v>
      </c>
      <c r="B392" s="986" t="s">
        <v>399</v>
      </c>
      <c r="C392" s="1023">
        <v>405</v>
      </c>
      <c r="D392" s="991">
        <v>0</v>
      </c>
    </row>
    <row r="393" spans="1:4" ht="12.75" customHeight="1">
      <c r="A393" s="1022" t="s">
        <v>346</v>
      </c>
      <c r="B393" s="986" t="s">
        <v>399</v>
      </c>
      <c r="C393" s="1023">
        <v>56470</v>
      </c>
      <c r="D393" s="991">
        <v>0</v>
      </c>
    </row>
    <row r="394" spans="1:4" ht="12.75" customHeight="1">
      <c r="A394" s="1024" t="s">
        <v>1209</v>
      </c>
      <c r="B394" s="986" t="s">
        <v>399</v>
      </c>
      <c r="C394" s="1023">
        <v>102540</v>
      </c>
      <c r="D394" s="991">
        <v>0</v>
      </c>
    </row>
    <row r="395" spans="1:4" ht="12.75" customHeight="1">
      <c r="A395" s="1022" t="s">
        <v>1210</v>
      </c>
      <c r="B395" s="986" t="s">
        <v>399</v>
      </c>
      <c r="C395" s="1023">
        <v>1500</v>
      </c>
      <c r="D395" s="991">
        <v>0</v>
      </c>
    </row>
    <row r="396" spans="1:4" ht="12.75" customHeight="1">
      <c r="A396" s="1024" t="s">
        <v>1211</v>
      </c>
      <c r="B396" s="986" t="s">
        <v>399</v>
      </c>
      <c r="C396" s="1023">
        <v>1600</v>
      </c>
      <c r="D396" s="991">
        <v>200</v>
      </c>
    </row>
    <row r="397" spans="1:4" ht="12.75" customHeight="1">
      <c r="A397" s="1022" t="s">
        <v>1010</v>
      </c>
      <c r="B397" s="986" t="s">
        <v>399</v>
      </c>
      <c r="C397" s="1023">
        <v>13311</v>
      </c>
      <c r="D397" s="991">
        <v>0</v>
      </c>
    </row>
    <row r="398" spans="1:4" ht="12.75" customHeight="1">
      <c r="A398" s="1022" t="s">
        <v>1212</v>
      </c>
      <c r="B398" s="986" t="s">
        <v>399</v>
      </c>
      <c r="C398" s="1023">
        <v>1000</v>
      </c>
      <c r="D398" s="991">
        <v>0</v>
      </c>
    </row>
    <row r="399" spans="1:4" ht="12.75" customHeight="1">
      <c r="A399" s="1022" t="s">
        <v>1213</v>
      </c>
      <c r="B399" s="986" t="s">
        <v>399</v>
      </c>
      <c r="C399" s="1023">
        <v>750</v>
      </c>
      <c r="D399" s="991">
        <v>0</v>
      </c>
    </row>
    <row r="400" spans="1:4" ht="12.75" customHeight="1">
      <c r="A400" s="1022" t="s">
        <v>1214</v>
      </c>
      <c r="B400" s="986" t="s">
        <v>399</v>
      </c>
      <c r="C400" s="1023">
        <v>2390</v>
      </c>
      <c r="D400" s="991">
        <v>0</v>
      </c>
    </row>
    <row r="401" spans="1:4" ht="12.75" customHeight="1">
      <c r="A401" s="1022" t="s">
        <v>1215</v>
      </c>
      <c r="B401" s="986" t="s">
        <v>399</v>
      </c>
      <c r="C401" s="1023">
        <v>5920</v>
      </c>
      <c r="D401" s="991">
        <v>0</v>
      </c>
    </row>
    <row r="402" spans="1:4" ht="12.75" customHeight="1">
      <c r="A402" s="1022" t="s">
        <v>347</v>
      </c>
      <c r="B402" s="986" t="s">
        <v>399</v>
      </c>
      <c r="C402" s="1023">
        <v>7833</v>
      </c>
      <c r="D402" s="991">
        <v>0</v>
      </c>
    </row>
    <row r="403" spans="1:4" ht="12.75" customHeight="1">
      <c r="A403" s="1022" t="s">
        <v>1216</v>
      </c>
      <c r="B403" s="986" t="s">
        <v>399</v>
      </c>
      <c r="C403" s="1023">
        <v>2750</v>
      </c>
      <c r="D403" s="991">
        <v>0</v>
      </c>
    </row>
    <row r="404" spans="1:4" ht="12.75" customHeight="1">
      <c r="A404" s="1022" t="s">
        <v>1217</v>
      </c>
      <c r="B404" s="986" t="s">
        <v>399</v>
      </c>
      <c r="C404" s="1023">
        <v>750</v>
      </c>
      <c r="D404" s="991">
        <v>0</v>
      </c>
    </row>
    <row r="405" spans="1:4" ht="12.75" customHeight="1">
      <c r="A405" s="1022" t="s">
        <v>1218</v>
      </c>
      <c r="B405" s="986" t="s">
        <v>399</v>
      </c>
      <c r="C405" s="1023">
        <v>2407</v>
      </c>
      <c r="D405" s="991">
        <v>0</v>
      </c>
    </row>
    <row r="406" spans="1:4" ht="12.75" customHeight="1">
      <c r="A406" s="1022" t="s">
        <v>1219</v>
      </c>
      <c r="B406" s="986" t="s">
        <v>399</v>
      </c>
      <c r="C406" s="1023">
        <v>1000</v>
      </c>
      <c r="D406" s="991">
        <v>0</v>
      </c>
    </row>
    <row r="407" spans="1:4" ht="12.75" customHeight="1">
      <c r="A407" s="1022" t="s">
        <v>1220</v>
      </c>
      <c r="B407" s="986" t="s">
        <v>399</v>
      </c>
      <c r="C407" s="1023">
        <v>1605</v>
      </c>
      <c r="D407" s="991">
        <v>111</v>
      </c>
    </row>
    <row r="408" spans="1:4" ht="12.75" customHeight="1">
      <c r="A408" s="1022" t="s">
        <v>348</v>
      </c>
      <c r="B408" s="986" t="s">
        <v>399</v>
      </c>
      <c r="C408" s="1023">
        <v>26350</v>
      </c>
      <c r="D408" s="991">
        <v>2700</v>
      </c>
    </row>
    <row r="409" spans="1:4" ht="12.75" customHeight="1">
      <c r="A409" s="1022" t="s">
        <v>1221</v>
      </c>
      <c r="B409" s="986" t="s">
        <v>399</v>
      </c>
      <c r="C409" s="1023">
        <v>28953</v>
      </c>
      <c r="D409" s="991">
        <v>4046</v>
      </c>
    </row>
    <row r="410" spans="1:4" ht="12.75" customHeight="1">
      <c r="A410" s="1022" t="s">
        <v>1222</v>
      </c>
      <c r="B410" s="986" t="s">
        <v>399</v>
      </c>
      <c r="C410" s="1023">
        <v>636</v>
      </c>
      <c r="D410" s="991">
        <v>0</v>
      </c>
    </row>
    <row r="411" spans="1:4" ht="12.75" customHeight="1">
      <c r="A411" s="1022" t="s">
        <v>1223</v>
      </c>
      <c r="B411" s="986" t="s">
        <v>399</v>
      </c>
      <c r="C411" s="1023">
        <v>325</v>
      </c>
      <c r="D411" s="991">
        <v>0</v>
      </c>
    </row>
    <row r="412" spans="1:4" ht="12.75" customHeight="1">
      <c r="A412" s="1022" t="s">
        <v>1224</v>
      </c>
      <c r="B412" s="986" t="s">
        <v>399</v>
      </c>
      <c r="C412" s="1023">
        <v>1250</v>
      </c>
      <c r="D412" s="991">
        <v>250</v>
      </c>
    </row>
    <row r="413" spans="1:4" ht="12.75" customHeight="1">
      <c r="A413" s="1022" t="s">
        <v>1225</v>
      </c>
      <c r="B413" s="986" t="s">
        <v>399</v>
      </c>
      <c r="C413" s="1023">
        <v>1000</v>
      </c>
      <c r="D413" s="991">
        <v>0</v>
      </c>
    </row>
    <row r="414" spans="1:4" ht="12.75" customHeight="1">
      <c r="A414" s="1022" t="s">
        <v>350</v>
      </c>
      <c r="B414" s="986" t="s">
        <v>399</v>
      </c>
      <c r="C414" s="1023">
        <v>3400</v>
      </c>
      <c r="D414" s="991">
        <v>0</v>
      </c>
    </row>
    <row r="415" spans="1:4" ht="12.75" customHeight="1">
      <c r="A415" s="1022" t="s">
        <v>1226</v>
      </c>
      <c r="B415" s="986" t="s">
        <v>399</v>
      </c>
      <c r="C415" s="1023">
        <v>647</v>
      </c>
      <c r="D415" s="991">
        <v>647</v>
      </c>
    </row>
    <row r="416" spans="1:4" ht="12.75" customHeight="1">
      <c r="A416" s="1024" t="s">
        <v>1227</v>
      </c>
      <c r="B416" s="986" t="s">
        <v>399</v>
      </c>
      <c r="C416" s="1023">
        <v>2600</v>
      </c>
      <c r="D416" s="991">
        <v>0</v>
      </c>
    </row>
    <row r="417" spans="1:4" ht="12.75" customHeight="1">
      <c r="A417" s="1024" t="s">
        <v>1228</v>
      </c>
      <c r="B417" s="986" t="s">
        <v>399</v>
      </c>
      <c r="C417" s="1023">
        <v>3900</v>
      </c>
      <c r="D417" s="991">
        <v>0</v>
      </c>
    </row>
    <row r="418" spans="1:4" ht="12.75" customHeight="1">
      <c r="A418" s="1022" t="s">
        <v>310</v>
      </c>
      <c r="B418" s="986" t="s">
        <v>399</v>
      </c>
      <c r="C418" s="1023">
        <v>1000</v>
      </c>
      <c r="D418" s="991">
        <v>0</v>
      </c>
    </row>
    <row r="419" spans="1:4" ht="12.75" customHeight="1">
      <c r="A419" s="1024" t="s">
        <v>1229</v>
      </c>
      <c r="B419" s="986" t="s">
        <v>399</v>
      </c>
      <c r="C419" s="1023">
        <v>72500</v>
      </c>
      <c r="D419" s="991">
        <v>12000</v>
      </c>
    </row>
    <row r="420" spans="1:4" ht="12.75" customHeight="1">
      <c r="A420" s="1024" t="s">
        <v>1230</v>
      </c>
      <c r="B420" s="986" t="s">
        <v>399</v>
      </c>
      <c r="C420" s="1023">
        <v>4303</v>
      </c>
      <c r="D420" s="991">
        <v>285</v>
      </c>
    </row>
    <row r="421" spans="1:4" ht="12.75" customHeight="1">
      <c r="A421" s="1022" t="s">
        <v>351</v>
      </c>
      <c r="B421" s="986" t="s">
        <v>399</v>
      </c>
      <c r="C421" s="1023">
        <v>3600</v>
      </c>
      <c r="D421" s="991">
        <v>1200</v>
      </c>
    </row>
    <row r="422" spans="1:4" ht="12.75" customHeight="1">
      <c r="A422" s="1024" t="s">
        <v>1231</v>
      </c>
      <c r="B422" s="986" t="s">
        <v>399</v>
      </c>
      <c r="C422" s="1023">
        <v>63150</v>
      </c>
      <c r="D422" s="991">
        <v>11885</v>
      </c>
    </row>
    <row r="423" spans="1:4" ht="12.75" customHeight="1">
      <c r="A423" s="1022" t="s">
        <v>1232</v>
      </c>
      <c r="B423" s="986" t="s">
        <v>399</v>
      </c>
      <c r="C423" s="1023">
        <v>340000</v>
      </c>
      <c r="D423" s="991">
        <v>340000</v>
      </c>
    </row>
    <row r="424" spans="1:4" ht="12.75" customHeight="1">
      <c r="A424" s="1022" t="s">
        <v>1233</v>
      </c>
      <c r="B424" s="986" t="s">
        <v>399</v>
      </c>
      <c r="C424" s="1023">
        <v>1290</v>
      </c>
      <c r="D424" s="991">
        <v>0</v>
      </c>
    </row>
    <row r="425" spans="1:4" ht="12.75" customHeight="1">
      <c r="A425" s="1022" t="s">
        <v>1234</v>
      </c>
      <c r="B425" s="986" t="s">
        <v>399</v>
      </c>
      <c r="C425" s="1023">
        <v>5000</v>
      </c>
      <c r="D425" s="991">
        <v>3000</v>
      </c>
    </row>
    <row r="426" spans="1:4" ht="12.75" customHeight="1">
      <c r="A426" s="1024" t="s">
        <v>1235</v>
      </c>
      <c r="B426" s="986" t="s">
        <v>399</v>
      </c>
      <c r="C426" s="1023">
        <v>10560</v>
      </c>
      <c r="D426" s="991">
        <v>0</v>
      </c>
    </row>
    <row r="427" spans="1:4" ht="12.75" customHeight="1">
      <c r="A427" s="1022" t="s">
        <v>1236</v>
      </c>
      <c r="B427" s="986" t="s">
        <v>399</v>
      </c>
      <c r="C427" s="1023">
        <v>600</v>
      </c>
      <c r="D427" s="991">
        <v>0</v>
      </c>
    </row>
    <row r="428" spans="1:4" ht="12.75" customHeight="1">
      <c r="A428" s="1024" t="s">
        <v>1237</v>
      </c>
      <c r="B428" s="986" t="s">
        <v>399</v>
      </c>
      <c r="C428" s="1023">
        <v>2596</v>
      </c>
      <c r="D428" s="991">
        <v>0</v>
      </c>
    </row>
    <row r="429" spans="1:4" ht="12.75" customHeight="1">
      <c r="A429" s="1024" t="s">
        <v>1238</v>
      </c>
      <c r="B429" s="986" t="s">
        <v>399</v>
      </c>
      <c r="C429" s="1023">
        <v>5500</v>
      </c>
      <c r="D429" s="991">
        <v>200</v>
      </c>
    </row>
    <row r="430" spans="1:4" ht="12.75" customHeight="1">
      <c r="A430" s="1022" t="s">
        <v>1239</v>
      </c>
      <c r="B430" s="986" t="s">
        <v>399</v>
      </c>
      <c r="C430" s="1023">
        <v>6344</v>
      </c>
      <c r="D430" s="991">
        <v>1092</v>
      </c>
    </row>
    <row r="431" spans="1:4" ht="12.75" customHeight="1">
      <c r="A431" s="1022" t="s">
        <v>1013</v>
      </c>
      <c r="B431" s="986" t="s">
        <v>399</v>
      </c>
      <c r="C431" s="1023">
        <v>4060</v>
      </c>
      <c r="D431" s="991">
        <v>812</v>
      </c>
    </row>
    <row r="432" spans="1:4" ht="12.75" customHeight="1">
      <c r="A432" s="1022" t="s">
        <v>1240</v>
      </c>
      <c r="B432" s="986" t="s">
        <v>399</v>
      </c>
      <c r="C432" s="1023">
        <v>2300</v>
      </c>
      <c r="D432" s="991">
        <v>0</v>
      </c>
    </row>
    <row r="433" spans="1:4" ht="12.75" customHeight="1">
      <c r="A433" s="1022" t="s">
        <v>1241</v>
      </c>
      <c r="B433" s="986" t="s">
        <v>399</v>
      </c>
      <c r="C433" s="1023">
        <v>3780</v>
      </c>
      <c r="D433" s="991">
        <v>0</v>
      </c>
    </row>
    <row r="434" spans="1:4" ht="12.75" customHeight="1">
      <c r="A434" s="1022" t="s">
        <v>353</v>
      </c>
      <c r="B434" s="986" t="s">
        <v>399</v>
      </c>
      <c r="C434" s="1023">
        <v>329503</v>
      </c>
      <c r="D434" s="991">
        <v>12235</v>
      </c>
    </row>
    <row r="435" spans="1:4" ht="12.75" customHeight="1">
      <c r="A435" s="1022" t="s">
        <v>1242</v>
      </c>
      <c r="B435" s="986" t="s">
        <v>399</v>
      </c>
      <c r="C435" s="1023">
        <v>4750</v>
      </c>
      <c r="D435" s="991">
        <v>0</v>
      </c>
    </row>
    <row r="436" spans="1:4" ht="12.75" customHeight="1">
      <c r="A436" s="1024" t="s">
        <v>1243</v>
      </c>
      <c r="B436" s="986" t="s">
        <v>399</v>
      </c>
      <c r="C436" s="1023">
        <v>12000</v>
      </c>
      <c r="D436" s="991">
        <v>7000</v>
      </c>
    </row>
    <row r="437" spans="1:4" ht="12.75" customHeight="1">
      <c r="A437" s="1024" t="s">
        <v>1244</v>
      </c>
      <c r="B437" s="986" t="s">
        <v>399</v>
      </c>
      <c r="C437" s="1023">
        <v>14394</v>
      </c>
      <c r="D437" s="991">
        <v>879</v>
      </c>
    </row>
    <row r="438" spans="1:4" ht="12.75" customHeight="1">
      <c r="A438" s="1024" t="s">
        <v>1245</v>
      </c>
      <c r="B438" s="986" t="s">
        <v>399</v>
      </c>
      <c r="C438" s="1023">
        <v>5000</v>
      </c>
      <c r="D438" s="991">
        <v>1000</v>
      </c>
    </row>
    <row r="439" spans="1:4" ht="12.75" customHeight="1">
      <c r="A439" s="1022" t="s">
        <v>1246</v>
      </c>
      <c r="B439" s="986" t="s">
        <v>399</v>
      </c>
      <c r="C439" s="1023">
        <v>2300</v>
      </c>
      <c r="D439" s="991">
        <v>0</v>
      </c>
    </row>
    <row r="440" spans="1:4" ht="12.75" customHeight="1">
      <c r="A440" s="1022" t="s">
        <v>1247</v>
      </c>
      <c r="B440" s="986" t="s">
        <v>399</v>
      </c>
      <c r="C440" s="1023">
        <v>530</v>
      </c>
      <c r="D440" s="991">
        <v>0</v>
      </c>
    </row>
    <row r="441" spans="1:4" ht="12.75" customHeight="1">
      <c r="A441" s="1022" t="s">
        <v>1248</v>
      </c>
      <c r="B441" s="986" t="s">
        <v>399</v>
      </c>
      <c r="C441" s="1023">
        <v>10750</v>
      </c>
      <c r="D441" s="991">
        <v>0</v>
      </c>
    </row>
    <row r="442" spans="1:4" ht="12.75" customHeight="1">
      <c r="A442" s="1024" t="s">
        <v>1249</v>
      </c>
      <c r="B442" s="986" t="s">
        <v>399</v>
      </c>
      <c r="C442" s="1023">
        <v>3500</v>
      </c>
      <c r="D442" s="991">
        <v>0</v>
      </c>
    </row>
    <row r="443" spans="1:4" ht="12.75" customHeight="1">
      <c r="A443" s="1022" t="s">
        <v>1250</v>
      </c>
      <c r="B443" s="986" t="s">
        <v>399</v>
      </c>
      <c r="C443" s="1023">
        <v>2600</v>
      </c>
      <c r="D443" s="991">
        <v>0</v>
      </c>
    </row>
    <row r="444" spans="1:4" ht="12.75" customHeight="1">
      <c r="A444" s="1022" t="s">
        <v>1251</v>
      </c>
      <c r="B444" s="986" t="s">
        <v>399</v>
      </c>
      <c r="C444" s="1023">
        <v>2750</v>
      </c>
      <c r="D444" s="991">
        <v>0</v>
      </c>
    </row>
    <row r="445" spans="1:4" ht="12.75" customHeight="1">
      <c r="A445" s="1024" t="s">
        <v>1252</v>
      </c>
      <c r="B445" s="986" t="s">
        <v>399</v>
      </c>
      <c r="C445" s="1023">
        <v>40418</v>
      </c>
      <c r="D445" s="991">
        <v>3418</v>
      </c>
    </row>
    <row r="446" spans="1:4" ht="12.75" customHeight="1">
      <c r="A446" s="1022" t="s">
        <v>1253</v>
      </c>
      <c r="B446" s="986" t="s">
        <v>399</v>
      </c>
      <c r="C446" s="1023">
        <v>2952</v>
      </c>
      <c r="D446" s="991">
        <v>0</v>
      </c>
    </row>
    <row r="447" spans="1:4" ht="12.75" customHeight="1">
      <c r="A447" s="1024" t="s">
        <v>1254</v>
      </c>
      <c r="B447" s="986" t="s">
        <v>399</v>
      </c>
      <c r="C447" s="1023">
        <v>1500</v>
      </c>
      <c r="D447" s="991">
        <v>0</v>
      </c>
    </row>
    <row r="448" spans="1:4" ht="12.75" customHeight="1">
      <c r="A448" s="1022" t="s">
        <v>1255</v>
      </c>
      <c r="B448" s="986" t="s">
        <v>399</v>
      </c>
      <c r="C448" s="1023">
        <v>774</v>
      </c>
      <c r="D448" s="991">
        <v>774</v>
      </c>
    </row>
    <row r="449" spans="1:4" ht="12.75" customHeight="1">
      <c r="A449" s="1024" t="s">
        <v>354</v>
      </c>
      <c r="B449" s="986" t="s">
        <v>399</v>
      </c>
      <c r="C449" s="1023">
        <v>120547</v>
      </c>
      <c r="D449" s="991">
        <v>3003</v>
      </c>
    </row>
    <row r="450" spans="1:4" ht="12.75" customHeight="1">
      <c r="A450" s="1022" t="s">
        <v>1256</v>
      </c>
      <c r="B450" s="986" t="s">
        <v>399</v>
      </c>
      <c r="C450" s="1023">
        <v>527</v>
      </c>
      <c r="D450" s="991">
        <v>0</v>
      </c>
    </row>
    <row r="451" spans="1:4" ht="12.75" customHeight="1">
      <c r="A451" s="1024" t="s">
        <v>1257</v>
      </c>
      <c r="B451" s="986" t="s">
        <v>399</v>
      </c>
      <c r="C451" s="1023">
        <v>8850</v>
      </c>
      <c r="D451" s="991">
        <v>1770</v>
      </c>
    </row>
    <row r="452" spans="1:4" ht="12.75" customHeight="1">
      <c r="A452" s="1024" t="s">
        <v>1258</v>
      </c>
      <c r="B452" s="986" t="s">
        <v>399</v>
      </c>
      <c r="C452" s="1023">
        <v>1968</v>
      </c>
      <c r="D452" s="991">
        <v>0</v>
      </c>
    </row>
    <row r="453" spans="1:4" ht="12.75" customHeight="1">
      <c r="A453" s="1022" t="s">
        <v>1259</v>
      </c>
      <c r="B453" s="986" t="s">
        <v>399</v>
      </c>
      <c r="C453" s="1023">
        <v>76398</v>
      </c>
      <c r="D453" s="991">
        <v>0</v>
      </c>
    </row>
    <row r="454" spans="1:4" ht="12.75" customHeight="1">
      <c r="A454" s="1022" t="s">
        <v>1260</v>
      </c>
      <c r="B454" s="986" t="s">
        <v>399</v>
      </c>
      <c r="C454" s="1023">
        <v>7500</v>
      </c>
      <c r="D454" s="991">
        <v>0</v>
      </c>
    </row>
    <row r="455" spans="1:4" ht="12.75" customHeight="1">
      <c r="A455" s="1024" t="s">
        <v>1261</v>
      </c>
      <c r="B455" s="986" t="s">
        <v>399</v>
      </c>
      <c r="C455" s="1023">
        <v>11985</v>
      </c>
      <c r="D455" s="991">
        <v>0</v>
      </c>
    </row>
    <row r="456" spans="1:4" ht="12.75" customHeight="1">
      <c r="A456" s="1022" t="s">
        <v>1262</v>
      </c>
      <c r="B456" s="986" t="s">
        <v>399</v>
      </c>
      <c r="C456" s="1023">
        <v>375</v>
      </c>
      <c r="D456" s="991">
        <v>0</v>
      </c>
    </row>
    <row r="457" spans="1:4" ht="12.75" customHeight="1">
      <c r="A457" s="1022" t="s">
        <v>355</v>
      </c>
      <c r="B457" s="986" t="s">
        <v>399</v>
      </c>
      <c r="C457" s="1023">
        <v>3930</v>
      </c>
      <c r="D457" s="991">
        <v>1170</v>
      </c>
    </row>
    <row r="458" spans="1:4" ht="12.75" customHeight="1">
      <c r="A458" s="1022" t="s">
        <v>1263</v>
      </c>
      <c r="B458" s="986" t="s">
        <v>399</v>
      </c>
      <c r="C458" s="1023">
        <v>5000</v>
      </c>
      <c r="D458" s="991">
        <v>0</v>
      </c>
    </row>
    <row r="459" spans="1:4" ht="12.75" customHeight="1">
      <c r="A459" s="1022" t="s">
        <v>1264</v>
      </c>
      <c r="B459" s="986" t="s">
        <v>399</v>
      </c>
      <c r="C459" s="1023">
        <v>729</v>
      </c>
      <c r="D459" s="991">
        <v>0</v>
      </c>
    </row>
    <row r="460" spans="1:4" ht="12.75" customHeight="1">
      <c r="A460" s="1022" t="s">
        <v>1265</v>
      </c>
      <c r="B460" s="986" t="s">
        <v>399</v>
      </c>
      <c r="C460" s="1023">
        <v>2050</v>
      </c>
      <c r="D460" s="991">
        <v>0</v>
      </c>
    </row>
    <row r="461" spans="1:4" ht="12.75" customHeight="1">
      <c r="A461" s="1024" t="s">
        <v>1266</v>
      </c>
      <c r="B461" s="986" t="s">
        <v>399</v>
      </c>
      <c r="C461" s="1023">
        <v>4250</v>
      </c>
      <c r="D461" s="991">
        <v>850</v>
      </c>
    </row>
    <row r="462" spans="1:4" ht="12.75" customHeight="1">
      <c r="A462" s="1022" t="s">
        <v>363</v>
      </c>
      <c r="B462" s="986" t="s">
        <v>399</v>
      </c>
      <c r="C462" s="1023">
        <v>972</v>
      </c>
      <c r="D462" s="991">
        <v>0</v>
      </c>
    </row>
    <row r="463" spans="1:4" ht="12.75" customHeight="1">
      <c r="A463" s="1022" t="s">
        <v>1267</v>
      </c>
      <c r="B463" s="986" t="s">
        <v>399</v>
      </c>
      <c r="C463" s="1023">
        <v>4130</v>
      </c>
      <c r="D463" s="991">
        <v>600</v>
      </c>
    </row>
    <row r="464" spans="1:4" ht="12.75" customHeight="1">
      <c r="A464" s="1024" t="s">
        <v>1268</v>
      </c>
      <c r="B464" s="986" t="s">
        <v>399</v>
      </c>
      <c r="C464" s="1023">
        <v>2000</v>
      </c>
      <c r="D464" s="991">
        <v>0</v>
      </c>
    </row>
    <row r="465" spans="1:4" ht="12.75" customHeight="1">
      <c r="A465" s="1022" t="s">
        <v>1269</v>
      </c>
      <c r="B465" s="986" t="s">
        <v>399</v>
      </c>
      <c r="C465" s="1023">
        <v>830</v>
      </c>
      <c r="D465" s="991">
        <v>0</v>
      </c>
    </row>
    <row r="466" spans="1:4" ht="12.75" customHeight="1">
      <c r="A466" s="1022" t="s">
        <v>356</v>
      </c>
      <c r="B466" s="986" t="s">
        <v>399</v>
      </c>
      <c r="C466" s="1023">
        <v>300</v>
      </c>
      <c r="D466" s="991">
        <v>0</v>
      </c>
    </row>
    <row r="467" spans="1:4" ht="12.75" customHeight="1">
      <c r="A467" s="1022" t="s">
        <v>1270</v>
      </c>
      <c r="B467" s="986" t="s">
        <v>399</v>
      </c>
      <c r="C467" s="1023">
        <v>18455</v>
      </c>
      <c r="D467" s="991">
        <v>3065</v>
      </c>
    </row>
    <row r="468" spans="1:4" ht="12.75" customHeight="1">
      <c r="A468" s="1024" t="s">
        <v>1271</v>
      </c>
      <c r="B468" s="986" t="s">
        <v>399</v>
      </c>
      <c r="C468" s="1023">
        <v>2000</v>
      </c>
      <c r="D468" s="991">
        <v>0</v>
      </c>
    </row>
    <row r="469" spans="1:4" ht="12.75" customHeight="1">
      <c r="A469" s="1022" t="s">
        <v>1272</v>
      </c>
      <c r="B469" s="986" t="s">
        <v>399</v>
      </c>
      <c r="C469" s="1023">
        <v>1250</v>
      </c>
      <c r="D469" s="991">
        <v>0</v>
      </c>
    </row>
    <row r="470" spans="1:4" ht="12.75" customHeight="1">
      <c r="A470" s="1022" t="s">
        <v>1273</v>
      </c>
      <c r="B470" s="986" t="s">
        <v>399</v>
      </c>
      <c r="C470" s="1023">
        <v>6114</v>
      </c>
      <c r="D470" s="991">
        <v>0</v>
      </c>
    </row>
    <row r="471" spans="1:4" ht="12.75" customHeight="1">
      <c r="A471" s="1022" t="s">
        <v>1274</v>
      </c>
      <c r="B471" s="986" t="s">
        <v>399</v>
      </c>
      <c r="C471" s="1023">
        <v>1564</v>
      </c>
      <c r="D471" s="991">
        <v>1064</v>
      </c>
    </row>
    <row r="472" spans="1:4" ht="12.75" customHeight="1">
      <c r="A472" s="1022" t="s">
        <v>1275</v>
      </c>
      <c r="B472" s="986" t="s">
        <v>399</v>
      </c>
      <c r="C472" s="1023">
        <v>750</v>
      </c>
      <c r="D472" s="991">
        <v>0</v>
      </c>
    </row>
    <row r="473" spans="1:4" ht="12.75" customHeight="1">
      <c r="A473" s="1022" t="s">
        <v>1276</v>
      </c>
      <c r="B473" s="986" t="s">
        <v>399</v>
      </c>
      <c r="C473" s="1023">
        <v>1500</v>
      </c>
      <c r="D473" s="991">
        <v>0</v>
      </c>
    </row>
    <row r="474" spans="1:4" ht="12.75" customHeight="1">
      <c r="A474" s="1022" t="s">
        <v>1277</v>
      </c>
      <c r="B474" s="986" t="s">
        <v>399</v>
      </c>
      <c r="C474" s="1023">
        <v>1500</v>
      </c>
      <c r="D474" s="991">
        <v>0</v>
      </c>
    </row>
    <row r="475" spans="1:4" ht="12.75" customHeight="1">
      <c r="A475" s="1022" t="s">
        <v>1278</v>
      </c>
      <c r="B475" s="986" t="s">
        <v>399</v>
      </c>
      <c r="C475" s="1023">
        <v>2250</v>
      </c>
      <c r="D475" s="991">
        <v>0</v>
      </c>
    </row>
    <row r="476" spans="1:4" ht="12.75" customHeight="1">
      <c r="A476" s="1024" t="s">
        <v>357</v>
      </c>
      <c r="B476" s="986" t="s">
        <v>399</v>
      </c>
      <c r="C476" s="1023">
        <v>8850</v>
      </c>
      <c r="D476" s="991">
        <v>1770</v>
      </c>
    </row>
    <row r="477" spans="1:4" ht="12.75" customHeight="1">
      <c r="A477" s="1022" t="s">
        <v>1279</v>
      </c>
      <c r="B477" s="986" t="s">
        <v>399</v>
      </c>
      <c r="C477" s="1023">
        <v>9891</v>
      </c>
      <c r="D477" s="991">
        <v>1979</v>
      </c>
    </row>
    <row r="478" spans="1:4" ht="12.75" customHeight="1">
      <c r="A478" s="1022" t="s">
        <v>359</v>
      </c>
      <c r="B478" s="986" t="s">
        <v>399</v>
      </c>
      <c r="C478" s="1023">
        <v>2850</v>
      </c>
      <c r="D478" s="991">
        <v>0</v>
      </c>
    </row>
    <row r="479" spans="1:4" ht="12.75" customHeight="1">
      <c r="A479" s="1024" t="s">
        <v>1280</v>
      </c>
      <c r="B479" s="986" t="s">
        <v>399</v>
      </c>
      <c r="C479" s="1023">
        <v>1350</v>
      </c>
      <c r="D479" s="991">
        <v>0</v>
      </c>
    </row>
    <row r="480" spans="1:4" ht="12.75" customHeight="1">
      <c r="A480" s="1024" t="s">
        <v>1281</v>
      </c>
      <c r="B480" s="986" t="s">
        <v>399</v>
      </c>
      <c r="C480" s="1023">
        <v>2625</v>
      </c>
      <c r="D480" s="991">
        <v>2000</v>
      </c>
    </row>
    <row r="481" spans="1:4" ht="12.75" customHeight="1">
      <c r="A481" s="1022" t="s">
        <v>1282</v>
      </c>
      <c r="B481" s="986" t="s">
        <v>399</v>
      </c>
      <c r="C481" s="1023">
        <v>2000</v>
      </c>
      <c r="D481" s="991">
        <v>0</v>
      </c>
    </row>
    <row r="482" spans="1:4" ht="12.75" customHeight="1">
      <c r="A482" s="1022" t="s">
        <v>1283</v>
      </c>
      <c r="B482" s="986" t="s">
        <v>399</v>
      </c>
      <c r="C482" s="1023">
        <v>28125</v>
      </c>
      <c r="D482" s="991">
        <v>0</v>
      </c>
    </row>
    <row r="483" spans="1:4" ht="12.75" customHeight="1">
      <c r="A483" s="1024" t="s">
        <v>1284</v>
      </c>
      <c r="B483" s="986" t="s">
        <v>399</v>
      </c>
      <c r="C483" s="1023">
        <v>16085</v>
      </c>
      <c r="D483" s="991">
        <v>3217</v>
      </c>
    </row>
    <row r="484" spans="1:4" ht="12.75" customHeight="1">
      <c r="A484" s="1022" t="s">
        <v>1285</v>
      </c>
      <c r="B484" s="986" t="s">
        <v>399</v>
      </c>
      <c r="C484" s="1023">
        <v>1125</v>
      </c>
      <c r="D484" s="991">
        <v>0</v>
      </c>
    </row>
    <row r="485" spans="1:4" ht="12.75" customHeight="1">
      <c r="A485" s="1022" t="s">
        <v>1286</v>
      </c>
      <c r="B485" s="986" t="s">
        <v>399</v>
      </c>
      <c r="C485" s="1023">
        <v>3200</v>
      </c>
      <c r="D485" s="991">
        <v>1600</v>
      </c>
    </row>
    <row r="486" spans="1:4" ht="12.75" customHeight="1">
      <c r="A486" s="1024" t="s">
        <v>1287</v>
      </c>
      <c r="B486" s="986" t="s">
        <v>399</v>
      </c>
      <c r="C486" s="1023">
        <v>2000</v>
      </c>
      <c r="D486" s="991">
        <v>400</v>
      </c>
    </row>
    <row r="487" spans="1:4" ht="11.25" customHeight="1">
      <c r="A487" s="1022" t="s">
        <v>1288</v>
      </c>
      <c r="B487" s="986" t="s">
        <v>399</v>
      </c>
      <c r="C487" s="1023">
        <v>1877</v>
      </c>
      <c r="D487" s="991">
        <v>500</v>
      </c>
    </row>
    <row r="488" spans="1:4" ht="12.75" customHeight="1">
      <c r="A488" s="1024" t="s">
        <v>1289</v>
      </c>
      <c r="B488" s="986" t="s">
        <v>399</v>
      </c>
      <c r="C488" s="1023">
        <v>6764</v>
      </c>
      <c r="D488" s="991">
        <v>1000</v>
      </c>
    </row>
    <row r="489" spans="1:4" ht="12.75" customHeight="1">
      <c r="A489" s="1022" t="s">
        <v>1290</v>
      </c>
      <c r="B489" s="986" t="s">
        <v>399</v>
      </c>
      <c r="C489" s="1023">
        <v>5000</v>
      </c>
      <c r="D489" s="991">
        <v>0</v>
      </c>
    </row>
    <row r="490" spans="1:4" ht="12.75" customHeight="1">
      <c r="A490" s="1022" t="s">
        <v>1291</v>
      </c>
      <c r="B490" s="986" t="s">
        <v>399</v>
      </c>
      <c r="C490" s="1023">
        <v>5000</v>
      </c>
      <c r="D490" s="991">
        <v>0</v>
      </c>
    </row>
    <row r="491" spans="1:4" ht="12.75" customHeight="1">
      <c r="A491" s="1022" t="s">
        <v>368</v>
      </c>
      <c r="B491" s="986" t="s">
        <v>399</v>
      </c>
      <c r="C491" s="1023">
        <v>35575</v>
      </c>
      <c r="D491" s="991">
        <v>0</v>
      </c>
    </row>
    <row r="492" spans="1:4" ht="12.75" customHeight="1">
      <c r="A492" s="1022" t="s">
        <v>1292</v>
      </c>
      <c r="B492" s="986" t="s">
        <v>399</v>
      </c>
      <c r="C492" s="1023">
        <v>5000</v>
      </c>
      <c r="D492" s="991">
        <v>5000</v>
      </c>
    </row>
    <row r="493" spans="1:4" ht="12.75" customHeight="1">
      <c r="A493" s="1024" t="s">
        <v>1293</v>
      </c>
      <c r="B493" s="986" t="s">
        <v>399</v>
      </c>
      <c r="C493" s="1023">
        <v>2500</v>
      </c>
      <c r="D493" s="991">
        <v>500</v>
      </c>
    </row>
    <row r="494" spans="1:4" ht="12.75" customHeight="1">
      <c r="A494" s="1024" t="s">
        <v>369</v>
      </c>
      <c r="B494" s="986" t="s">
        <v>399</v>
      </c>
      <c r="C494" s="1023">
        <v>27500</v>
      </c>
      <c r="D494" s="991">
        <v>5000</v>
      </c>
    </row>
    <row r="495" spans="1:4" ht="12.75" customHeight="1">
      <c r="A495" s="1022" t="s">
        <v>1294</v>
      </c>
      <c r="B495" s="986" t="s">
        <v>399</v>
      </c>
      <c r="C495" s="1023">
        <v>2290</v>
      </c>
      <c r="D495" s="991">
        <v>0</v>
      </c>
    </row>
    <row r="496" spans="1:4" ht="12.75" customHeight="1">
      <c r="A496" s="1022" t="s">
        <v>1295</v>
      </c>
      <c r="B496" s="986" t="s">
        <v>399</v>
      </c>
      <c r="C496" s="1023">
        <v>660</v>
      </c>
      <c r="D496" s="991">
        <v>0</v>
      </c>
    </row>
    <row r="497" spans="1:4" ht="12.75" customHeight="1">
      <c r="A497" s="1022" t="s">
        <v>1296</v>
      </c>
      <c r="B497" s="986" t="s">
        <v>399</v>
      </c>
      <c r="C497" s="1023">
        <v>4770</v>
      </c>
      <c r="D497" s="991">
        <v>0</v>
      </c>
    </row>
    <row r="498" spans="1:4" ht="12.75" customHeight="1">
      <c r="A498" s="1022" t="s">
        <v>1297</v>
      </c>
      <c r="B498" s="986" t="s">
        <v>399</v>
      </c>
      <c r="C498" s="1023">
        <v>4840</v>
      </c>
      <c r="D498" s="991">
        <v>1545</v>
      </c>
    </row>
    <row r="499" spans="1:4" ht="12.75" customHeight="1">
      <c r="A499" s="1022" t="s">
        <v>1298</v>
      </c>
      <c r="B499" s="986" t="s">
        <v>399</v>
      </c>
      <c r="C499" s="1023">
        <v>2000</v>
      </c>
      <c r="D499" s="991">
        <v>0</v>
      </c>
    </row>
    <row r="500" spans="1:4" ht="12.75" customHeight="1">
      <c r="A500" s="1022" t="s">
        <v>1299</v>
      </c>
      <c r="B500" s="986" t="s">
        <v>399</v>
      </c>
      <c r="C500" s="1023">
        <v>3000</v>
      </c>
      <c r="D500" s="991">
        <v>0</v>
      </c>
    </row>
    <row r="501" spans="1:4" ht="12.75" customHeight="1">
      <c r="A501" s="1022" t="s">
        <v>1300</v>
      </c>
      <c r="B501" s="986" t="s">
        <v>399</v>
      </c>
      <c r="C501" s="1023">
        <v>4616</v>
      </c>
      <c r="D501" s="991">
        <v>2308</v>
      </c>
    </row>
    <row r="502" spans="1:4" ht="12.75" customHeight="1">
      <c r="A502" s="1022" t="s">
        <v>1301</v>
      </c>
      <c r="B502" s="986" t="s">
        <v>399</v>
      </c>
      <c r="C502" s="1023">
        <v>2930</v>
      </c>
      <c r="D502" s="991">
        <v>1465</v>
      </c>
    </row>
    <row r="503" spans="1:4" ht="12.75" customHeight="1">
      <c r="A503" s="1022" t="s">
        <v>1302</v>
      </c>
      <c r="B503" s="986" t="s">
        <v>399</v>
      </c>
      <c r="C503" s="1023">
        <v>500</v>
      </c>
      <c r="D503" s="991">
        <v>0</v>
      </c>
    </row>
    <row r="504" spans="1:4" ht="12.75" customHeight="1">
      <c r="A504" s="1022" t="s">
        <v>370</v>
      </c>
      <c r="B504" s="986" t="s">
        <v>399</v>
      </c>
      <c r="C504" s="1023">
        <v>9000</v>
      </c>
      <c r="D504" s="991">
        <v>1500</v>
      </c>
    </row>
    <row r="505" spans="1:4" ht="12.75" customHeight="1">
      <c r="A505" s="1022" t="s">
        <v>1303</v>
      </c>
      <c r="B505" s="986" t="s">
        <v>399</v>
      </c>
      <c r="C505" s="1023">
        <v>3355</v>
      </c>
      <c r="D505" s="991">
        <v>0</v>
      </c>
    </row>
    <row r="506" spans="1:4" ht="12.75" customHeight="1">
      <c r="A506" s="1022" t="s">
        <v>1022</v>
      </c>
      <c r="B506" s="986" t="s">
        <v>399</v>
      </c>
      <c r="C506" s="1023">
        <v>1000</v>
      </c>
      <c r="D506" s="991">
        <v>0</v>
      </c>
    </row>
    <row r="507" spans="1:4" ht="12.75" customHeight="1">
      <c r="A507" s="1022" t="s">
        <v>1304</v>
      </c>
      <c r="B507" s="986" t="s">
        <v>399</v>
      </c>
      <c r="C507" s="1023">
        <v>3335</v>
      </c>
      <c r="D507" s="991">
        <v>667</v>
      </c>
    </row>
    <row r="508" spans="1:4" ht="12.75" customHeight="1">
      <c r="A508" s="1024" t="s">
        <v>1305</v>
      </c>
      <c r="B508" s="986" t="s">
        <v>399</v>
      </c>
      <c r="C508" s="1023">
        <v>4850</v>
      </c>
      <c r="D508" s="991">
        <v>0</v>
      </c>
    </row>
    <row r="509" spans="1:4" ht="12.75" customHeight="1">
      <c r="A509" s="1022" t="s">
        <v>1306</v>
      </c>
      <c r="B509" s="986" t="s">
        <v>399</v>
      </c>
      <c r="C509" s="1023">
        <v>1280</v>
      </c>
      <c r="D509" s="991">
        <v>0</v>
      </c>
    </row>
    <row r="510" spans="1:4" ht="12.75" customHeight="1">
      <c r="A510" s="1022" t="s">
        <v>1307</v>
      </c>
      <c r="B510" s="986" t="s">
        <v>399</v>
      </c>
      <c r="C510" s="1023">
        <v>3230</v>
      </c>
      <c r="D510" s="991">
        <v>0</v>
      </c>
    </row>
    <row r="511" spans="1:4" ht="12.75" customHeight="1">
      <c r="A511" s="1022" t="s">
        <v>1308</v>
      </c>
      <c r="B511" s="986" t="s">
        <v>399</v>
      </c>
      <c r="C511" s="1023">
        <v>625</v>
      </c>
      <c r="D511" s="991">
        <v>0</v>
      </c>
    </row>
    <row r="512" spans="1:4" ht="14.25" customHeight="1">
      <c r="A512" s="1024" t="s">
        <v>1309</v>
      </c>
      <c r="B512" s="986" t="s">
        <v>399</v>
      </c>
      <c r="C512" s="1023">
        <v>2000</v>
      </c>
      <c r="D512" s="991">
        <v>0</v>
      </c>
    </row>
    <row r="513" spans="1:4" ht="14.25" customHeight="1">
      <c r="A513" s="1022" t="s">
        <v>1310</v>
      </c>
      <c r="B513" s="986" t="s">
        <v>399</v>
      </c>
      <c r="C513" s="1023">
        <v>1250</v>
      </c>
      <c r="D513" s="991">
        <v>250</v>
      </c>
    </row>
    <row r="514" spans="1:4" ht="14.25" customHeight="1">
      <c r="A514" s="1022" t="s">
        <v>1311</v>
      </c>
      <c r="B514" s="986" t="s">
        <v>399</v>
      </c>
      <c r="C514" s="1023">
        <v>2300</v>
      </c>
      <c r="D514" s="991">
        <v>460</v>
      </c>
    </row>
    <row r="515" spans="1:4" ht="14.25" customHeight="1">
      <c r="A515" s="1022" t="s">
        <v>1312</v>
      </c>
      <c r="B515" s="986" t="s">
        <v>399</v>
      </c>
      <c r="C515" s="1023">
        <v>2000</v>
      </c>
      <c r="D515" s="991">
        <v>400</v>
      </c>
    </row>
    <row r="516" spans="1:4" ht="14.25" customHeight="1">
      <c r="A516" s="1022" t="s">
        <v>1313</v>
      </c>
      <c r="B516" s="986" t="s">
        <v>399</v>
      </c>
      <c r="C516" s="1023">
        <v>2837</v>
      </c>
      <c r="D516" s="991">
        <v>1987</v>
      </c>
    </row>
    <row r="517" spans="1:4" ht="14.25" customHeight="1">
      <c r="A517" s="1022" t="s">
        <v>371</v>
      </c>
      <c r="B517" s="986" t="s">
        <v>399</v>
      </c>
      <c r="C517" s="1023">
        <v>16750</v>
      </c>
      <c r="D517" s="991">
        <v>5000</v>
      </c>
    </row>
    <row r="518" spans="1:4" ht="14.25" customHeight="1">
      <c r="A518" s="1022" t="s">
        <v>1314</v>
      </c>
      <c r="B518" s="986" t="s">
        <v>399</v>
      </c>
      <c r="C518" s="1023">
        <v>2390</v>
      </c>
      <c r="D518" s="991">
        <v>0</v>
      </c>
    </row>
    <row r="519" spans="1:4" ht="14.25" customHeight="1">
      <c r="A519" s="1024" t="s">
        <v>372</v>
      </c>
      <c r="B519" s="986" t="s">
        <v>399</v>
      </c>
      <c r="C519" s="1023">
        <v>11990</v>
      </c>
      <c r="D519" s="991">
        <v>2350</v>
      </c>
    </row>
    <row r="520" spans="1:4" ht="14.25" customHeight="1">
      <c r="A520" s="1022" t="s">
        <v>373</v>
      </c>
      <c r="B520" s="986" t="s">
        <v>399</v>
      </c>
      <c r="C520" s="1023">
        <v>4800</v>
      </c>
      <c r="D520" s="991">
        <v>0</v>
      </c>
    </row>
    <row r="521" spans="1:4" ht="14.25" customHeight="1">
      <c r="A521" s="1024" t="s">
        <v>1315</v>
      </c>
      <c r="B521" s="986" t="s">
        <v>399</v>
      </c>
      <c r="C521" s="1023">
        <v>2634</v>
      </c>
      <c r="D521" s="991">
        <v>0</v>
      </c>
    </row>
    <row r="522" spans="1:4" ht="14.25" customHeight="1">
      <c r="A522" s="1026" t="s">
        <v>1316</v>
      </c>
      <c r="B522" s="986" t="s">
        <v>399</v>
      </c>
      <c r="C522" s="1027">
        <v>2100</v>
      </c>
      <c r="D522" s="991">
        <v>0</v>
      </c>
    </row>
    <row r="523" spans="1:4" ht="14.25" customHeight="1">
      <c r="A523" s="1026" t="s">
        <v>1317</v>
      </c>
      <c r="B523" s="986" t="s">
        <v>399</v>
      </c>
      <c r="C523" s="1027">
        <v>390</v>
      </c>
      <c r="D523" s="991">
        <v>0</v>
      </c>
    </row>
    <row r="524" spans="1:4" ht="14.25" customHeight="1">
      <c r="A524" s="1026" t="s">
        <v>1318</v>
      </c>
      <c r="B524" s="986" t="s">
        <v>399</v>
      </c>
      <c r="C524" s="1027">
        <v>1250</v>
      </c>
      <c r="D524" s="991">
        <v>0</v>
      </c>
    </row>
    <row r="525" spans="1:4" ht="14.25" customHeight="1">
      <c r="A525" s="1026" t="s">
        <v>1319</v>
      </c>
      <c r="B525" s="986" t="s">
        <v>399</v>
      </c>
      <c r="C525" s="1027">
        <v>14000</v>
      </c>
      <c r="D525" s="991">
        <v>0</v>
      </c>
    </row>
    <row r="526" spans="1:4" ht="14.25" customHeight="1">
      <c r="A526" s="1026" t="s">
        <v>1320</v>
      </c>
      <c r="B526" s="986" t="s">
        <v>399</v>
      </c>
      <c r="C526" s="1027">
        <v>631</v>
      </c>
      <c r="D526" s="991">
        <v>0</v>
      </c>
    </row>
    <row r="527" spans="1:4" ht="14.25" customHeight="1">
      <c r="A527" s="1026" t="s">
        <v>1321</v>
      </c>
      <c r="B527" s="986" t="s">
        <v>399</v>
      </c>
      <c r="C527" s="1027">
        <v>1000</v>
      </c>
      <c r="D527" s="991">
        <v>0</v>
      </c>
    </row>
    <row r="528" spans="1:4" ht="14.25" customHeight="1">
      <c r="A528" s="1026" t="s">
        <v>1322</v>
      </c>
      <c r="B528" s="986" t="s">
        <v>399</v>
      </c>
      <c r="C528" s="1027">
        <v>800</v>
      </c>
      <c r="D528" s="991">
        <v>0</v>
      </c>
    </row>
    <row r="529" spans="1:4" ht="13.5" customHeight="1">
      <c r="A529" s="1024" t="s">
        <v>1323</v>
      </c>
      <c r="B529" s="986" t="s">
        <v>399</v>
      </c>
      <c r="C529" s="1023">
        <v>1350</v>
      </c>
      <c r="D529" s="991">
        <v>0</v>
      </c>
    </row>
    <row r="530" spans="1:4" ht="13.5" customHeight="1">
      <c r="A530" s="1026" t="s">
        <v>1324</v>
      </c>
      <c r="B530" s="986" t="s">
        <v>399</v>
      </c>
      <c r="C530" s="1027">
        <v>11905</v>
      </c>
      <c r="D530" s="991">
        <v>0</v>
      </c>
    </row>
    <row r="531" spans="1:4" ht="13.5" customHeight="1">
      <c r="A531" s="1026" t="s">
        <v>1325</v>
      </c>
      <c r="B531" s="986" t="s">
        <v>399</v>
      </c>
      <c r="C531" s="1027">
        <v>1025</v>
      </c>
      <c r="D531" s="991">
        <v>0</v>
      </c>
    </row>
    <row r="532" spans="1:4" ht="13.5" customHeight="1">
      <c r="A532" s="1026" t="s">
        <v>1326</v>
      </c>
      <c r="B532" s="986" t="s">
        <v>399</v>
      </c>
      <c r="C532" s="1027">
        <v>6580</v>
      </c>
      <c r="D532" s="991">
        <v>3290</v>
      </c>
    </row>
    <row r="533" spans="1:4" ht="13.5" customHeight="1">
      <c r="A533" s="1026" t="s">
        <v>1327</v>
      </c>
      <c r="B533" s="986" t="s">
        <v>399</v>
      </c>
      <c r="C533" s="1027">
        <v>400</v>
      </c>
      <c r="D533" s="991">
        <v>0</v>
      </c>
    </row>
    <row r="534" spans="1:4" ht="13.5" customHeight="1">
      <c r="A534" s="1026" t="s">
        <v>1328</v>
      </c>
      <c r="B534" s="986" t="s">
        <v>399</v>
      </c>
      <c r="C534" s="1027">
        <v>200</v>
      </c>
      <c r="D534" s="991">
        <v>0</v>
      </c>
    </row>
    <row r="535" spans="1:4" ht="12.75" customHeight="1">
      <c r="A535" s="1028" t="s">
        <v>1329</v>
      </c>
      <c r="B535" s="986" t="s">
        <v>399</v>
      </c>
      <c r="C535" s="989">
        <v>1000</v>
      </c>
      <c r="D535" s="974">
        <v>0</v>
      </c>
    </row>
    <row r="536" spans="1:4" ht="12.75" customHeight="1">
      <c r="A536" s="1029" t="s">
        <v>1330</v>
      </c>
      <c r="B536" s="968">
        <v>272229</v>
      </c>
      <c r="C536" s="968">
        <v>228372</v>
      </c>
      <c r="D536" s="967">
        <v>45297</v>
      </c>
    </row>
    <row r="537" spans="1:4" ht="12" customHeight="1">
      <c r="A537" s="1021" t="s">
        <v>1331</v>
      </c>
      <c r="B537" s="970">
        <v>28248</v>
      </c>
      <c r="C537" s="971">
        <v>76770</v>
      </c>
      <c r="D537" s="970">
        <v>10854</v>
      </c>
    </row>
    <row r="538" spans="1:4" ht="12" customHeight="1">
      <c r="A538" s="1021" t="s">
        <v>1332</v>
      </c>
      <c r="B538" s="986" t="s">
        <v>399</v>
      </c>
      <c r="C538" s="987">
        <v>65000</v>
      </c>
      <c r="D538" s="991">
        <v>10000</v>
      </c>
    </row>
    <row r="539" spans="1:4" ht="12" customHeight="1">
      <c r="A539" s="1021" t="s">
        <v>1333</v>
      </c>
      <c r="B539" s="986" t="s">
        <v>399</v>
      </c>
      <c r="C539" s="987">
        <v>7500</v>
      </c>
      <c r="D539" s="991">
        <v>0</v>
      </c>
    </row>
    <row r="540" spans="1:4" ht="12" customHeight="1">
      <c r="A540" s="970" t="s">
        <v>1334</v>
      </c>
      <c r="B540" s="986" t="s">
        <v>399</v>
      </c>
      <c r="C540" s="987">
        <v>3020</v>
      </c>
      <c r="D540" s="991">
        <v>604</v>
      </c>
    </row>
    <row r="541" spans="1:4" ht="12" customHeight="1">
      <c r="A541" s="970" t="s">
        <v>1335</v>
      </c>
      <c r="B541" s="986" t="s">
        <v>399</v>
      </c>
      <c r="C541" s="987">
        <v>1250</v>
      </c>
      <c r="D541" s="991">
        <v>250</v>
      </c>
    </row>
    <row r="542" spans="1:4" ht="12" customHeight="1">
      <c r="A542" s="1008" t="s">
        <v>1336</v>
      </c>
      <c r="B542" s="991">
        <v>240000</v>
      </c>
      <c r="C542" s="987">
        <v>30000</v>
      </c>
      <c r="D542" s="991">
        <v>30000</v>
      </c>
    </row>
    <row r="543" spans="1:4" s="264" customFormat="1" ht="15" customHeight="1">
      <c r="A543" s="1017" t="s">
        <v>1337</v>
      </c>
      <c r="B543" s="1013">
        <v>3981</v>
      </c>
      <c r="C543" s="987">
        <v>0</v>
      </c>
      <c r="D543" s="991">
        <v>0</v>
      </c>
    </row>
    <row r="544" spans="1:4" s="264" customFormat="1" ht="15" customHeight="1">
      <c r="A544" s="1017" t="s">
        <v>1338</v>
      </c>
      <c r="B544" s="986" t="s">
        <v>399</v>
      </c>
      <c r="C544" s="989">
        <v>88758</v>
      </c>
      <c r="D544" s="991">
        <v>0</v>
      </c>
    </row>
    <row r="545" spans="1:4" s="264" customFormat="1" ht="15" customHeight="1">
      <c r="A545" s="1017" t="s">
        <v>1339</v>
      </c>
      <c r="B545" s="986" t="s">
        <v>399</v>
      </c>
      <c r="C545" s="989">
        <v>4443</v>
      </c>
      <c r="D545" s="974">
        <v>4443</v>
      </c>
    </row>
    <row r="546" spans="1:4" s="264" customFormat="1" ht="15" customHeight="1">
      <c r="A546" s="1028" t="s">
        <v>1340</v>
      </c>
      <c r="B546" s="1001" t="s">
        <v>399</v>
      </c>
      <c r="C546" s="989">
        <v>28401</v>
      </c>
      <c r="D546" s="974">
        <v>0</v>
      </c>
    </row>
    <row r="547" spans="1:4" ht="12.75" customHeight="1">
      <c r="A547" s="1005" t="s">
        <v>1341</v>
      </c>
      <c r="B547" s="966">
        <v>2288233</v>
      </c>
      <c r="C547" s="966">
        <v>590715</v>
      </c>
      <c r="D547" s="967">
        <v>158753</v>
      </c>
    </row>
    <row r="548" spans="1:4" ht="12.75" customHeight="1">
      <c r="A548" s="1021" t="s">
        <v>1342</v>
      </c>
      <c r="B548" s="970">
        <v>1313306</v>
      </c>
      <c r="C548" s="971">
        <v>70000</v>
      </c>
      <c r="D548" s="970">
        <v>0</v>
      </c>
    </row>
    <row r="549" spans="1:4" ht="24.75" customHeight="1">
      <c r="A549" s="1021" t="s">
        <v>1343</v>
      </c>
      <c r="B549" s="970">
        <v>49527</v>
      </c>
      <c r="C549" s="987">
        <v>0</v>
      </c>
      <c r="D549" s="991">
        <v>0</v>
      </c>
    </row>
    <row r="550" spans="1:4" ht="12.75" customHeight="1">
      <c r="A550" s="1008" t="s">
        <v>1344</v>
      </c>
      <c r="B550" s="991">
        <v>30693</v>
      </c>
      <c r="C550" s="987">
        <v>0</v>
      </c>
      <c r="D550" s="991">
        <v>0</v>
      </c>
    </row>
    <row r="551" spans="1:4" ht="12.75" customHeight="1">
      <c r="A551" s="1008" t="s">
        <v>1345</v>
      </c>
      <c r="B551" s="991">
        <v>20971</v>
      </c>
      <c r="C551" s="987">
        <v>0</v>
      </c>
      <c r="D551" s="991">
        <v>0</v>
      </c>
    </row>
    <row r="552" spans="1:4" ht="24.75" customHeight="1">
      <c r="A552" s="1008" t="s">
        <v>1346</v>
      </c>
      <c r="B552" s="991">
        <v>186616</v>
      </c>
      <c r="C552" s="987">
        <v>96371</v>
      </c>
      <c r="D552" s="991">
        <v>0</v>
      </c>
    </row>
    <row r="553" spans="1:4" ht="12.75" customHeight="1">
      <c r="A553" s="1008" t="s">
        <v>1347</v>
      </c>
      <c r="B553" s="991">
        <v>32000</v>
      </c>
      <c r="C553" s="987">
        <v>0</v>
      </c>
      <c r="D553" s="991">
        <v>0</v>
      </c>
    </row>
    <row r="554" spans="1:4" ht="12.75" customHeight="1">
      <c r="A554" s="1008" t="s">
        <v>1348</v>
      </c>
      <c r="B554" s="991">
        <v>226154</v>
      </c>
      <c r="C554" s="987">
        <v>0</v>
      </c>
      <c r="D554" s="991">
        <v>0</v>
      </c>
    </row>
    <row r="555" spans="1:4" ht="12.75" customHeight="1">
      <c r="A555" s="1008" t="s">
        <v>1349</v>
      </c>
      <c r="B555" s="991">
        <v>428966</v>
      </c>
      <c r="C555" s="987">
        <v>218400</v>
      </c>
      <c r="D555" s="991">
        <v>158283</v>
      </c>
    </row>
    <row r="556" spans="1:4" ht="12.75" customHeight="1">
      <c r="A556" s="1008" t="s">
        <v>1350</v>
      </c>
      <c r="B556" s="986" t="s">
        <v>399</v>
      </c>
      <c r="C556" s="987">
        <v>25828</v>
      </c>
      <c r="D556" s="991">
        <v>25828</v>
      </c>
    </row>
    <row r="557" spans="1:4" ht="12.75" customHeight="1">
      <c r="A557" s="1008" t="s">
        <v>1351</v>
      </c>
      <c r="B557" s="986" t="s">
        <v>399</v>
      </c>
      <c r="C557" s="987">
        <v>132455</v>
      </c>
      <c r="D557" s="991">
        <v>132455</v>
      </c>
    </row>
    <row r="558" spans="1:4" ht="12.75" customHeight="1">
      <c r="A558" s="1008" t="s">
        <v>1352</v>
      </c>
      <c r="B558" s="986" t="s">
        <v>399</v>
      </c>
      <c r="C558" s="987">
        <v>60117</v>
      </c>
      <c r="D558" s="991">
        <v>0</v>
      </c>
    </row>
    <row r="559" spans="1:4" ht="12.75" customHeight="1">
      <c r="A559" s="1008" t="s">
        <v>1353</v>
      </c>
      <c r="B559" s="986" t="s">
        <v>399</v>
      </c>
      <c r="C559" s="987">
        <v>944</v>
      </c>
      <c r="D559" s="991">
        <v>470</v>
      </c>
    </row>
    <row r="560" spans="1:4" ht="12.75" customHeight="1">
      <c r="A560" s="1008" t="s">
        <v>1354</v>
      </c>
      <c r="B560" s="986" t="s">
        <v>399</v>
      </c>
      <c r="C560" s="987">
        <v>15000</v>
      </c>
      <c r="D560" s="991">
        <v>0</v>
      </c>
    </row>
    <row r="561" spans="1:4" ht="12.75" customHeight="1">
      <c r="A561" s="1008" t="s">
        <v>1355</v>
      </c>
      <c r="B561" s="986" t="s">
        <v>399</v>
      </c>
      <c r="C561" s="987">
        <v>190000</v>
      </c>
      <c r="D561" s="991">
        <v>0</v>
      </c>
    </row>
    <row r="562" spans="1:4" ht="12.75" customHeight="1">
      <c r="A562" s="1030"/>
      <c r="D562" s="1032"/>
    </row>
    <row r="563" spans="1:4" s="1036" customFormat="1" ht="15" customHeight="1">
      <c r="A563" s="1033"/>
      <c r="B563" s="1034"/>
      <c r="C563" s="1034"/>
      <c r="D563" s="1035"/>
    </row>
    <row r="564" spans="1:3" s="167" customFormat="1" ht="17.25" customHeight="1">
      <c r="A564" s="33" t="s">
        <v>1356</v>
      </c>
      <c r="B564" s="169"/>
      <c r="C564" s="199" t="s">
        <v>437</v>
      </c>
    </row>
    <row r="565" spans="2:4" ht="15.75" customHeight="1">
      <c r="B565" s="153"/>
      <c r="C565" s="153"/>
      <c r="D565" s="153"/>
    </row>
    <row r="566" s="37" customFormat="1" ht="12.75">
      <c r="A566" s="153" t="s">
        <v>540</v>
      </c>
    </row>
    <row r="567" s="37" customFormat="1" ht="12.75">
      <c r="A567" s="153" t="s">
        <v>295</v>
      </c>
    </row>
    <row r="568" spans="1:4" ht="9.75" customHeight="1">
      <c r="A568" s="153"/>
      <c r="B568" s="153"/>
      <c r="C568" s="153"/>
      <c r="D568" s="153"/>
    </row>
    <row r="569" spans="1:4" ht="9.75" customHeight="1">
      <c r="A569" s="153"/>
      <c r="B569" s="153"/>
      <c r="C569" s="153"/>
      <c r="D569" s="153"/>
    </row>
    <row r="570" spans="1:4" ht="9.75" customHeight="1">
      <c r="A570" s="153"/>
      <c r="B570" s="153"/>
      <c r="C570" s="153"/>
      <c r="D570" s="153"/>
    </row>
    <row r="571" spans="1:4" ht="9.75" customHeight="1">
      <c r="A571" s="153"/>
      <c r="B571" s="153"/>
      <c r="C571" s="153"/>
      <c r="D571" s="153"/>
    </row>
    <row r="572" spans="1:4" ht="9.75" customHeight="1">
      <c r="A572" s="153"/>
      <c r="B572" s="153"/>
      <c r="C572" s="153"/>
      <c r="D572" s="153"/>
    </row>
    <row r="573" spans="1:4" ht="9.75" customHeight="1">
      <c r="A573" s="153"/>
      <c r="B573" s="153"/>
      <c r="C573" s="153"/>
      <c r="D573" s="153"/>
    </row>
    <row r="574" spans="1:4" ht="9.75" customHeight="1">
      <c r="A574" s="153"/>
      <c r="B574" s="153"/>
      <c r="C574" s="153"/>
      <c r="D574" s="153"/>
    </row>
    <row r="575" spans="1:4" ht="9.75" customHeight="1">
      <c r="A575" s="153"/>
      <c r="B575" s="153"/>
      <c r="C575" s="153"/>
      <c r="D575" s="153"/>
    </row>
    <row r="576" spans="1:4" ht="9.75" customHeight="1">
      <c r="A576" s="153"/>
      <c r="B576" s="153"/>
      <c r="C576" s="153"/>
      <c r="D576" s="153"/>
    </row>
    <row r="577" spans="1:4" ht="9.75" customHeight="1">
      <c r="A577" s="153"/>
      <c r="B577" s="153"/>
      <c r="C577" s="153"/>
      <c r="D577" s="153"/>
    </row>
    <row r="578" spans="1:4" ht="9.75" customHeight="1">
      <c r="A578" s="153"/>
      <c r="B578" s="153"/>
      <c r="C578" s="153"/>
      <c r="D578" s="153"/>
    </row>
    <row r="579" spans="1:4" ht="9.75" customHeight="1">
      <c r="A579" s="153"/>
      <c r="B579" s="153"/>
      <c r="C579" s="153"/>
      <c r="D579" s="153"/>
    </row>
    <row r="580" spans="1:4" ht="9.75" customHeight="1">
      <c r="A580" s="153"/>
      <c r="B580" s="153"/>
      <c r="C580" s="153"/>
      <c r="D580" s="153"/>
    </row>
    <row r="581" spans="1:4" ht="9.75" customHeight="1">
      <c r="A581" s="153"/>
      <c r="B581" s="153"/>
      <c r="C581" s="153"/>
      <c r="D581" s="153"/>
    </row>
    <row r="582" spans="1:4" ht="9.75" customHeight="1">
      <c r="A582" s="153"/>
      <c r="B582" s="153"/>
      <c r="C582" s="153"/>
      <c r="D582" s="153"/>
    </row>
    <row r="583" spans="1:4" ht="9.75" customHeight="1">
      <c r="A583" s="153"/>
      <c r="B583" s="153"/>
      <c r="C583" s="153"/>
      <c r="D583" s="153"/>
    </row>
    <row r="584" spans="1:4" ht="9.75" customHeight="1">
      <c r="A584" s="153"/>
      <c r="B584" s="153"/>
      <c r="C584" s="153"/>
      <c r="D584" s="153"/>
    </row>
    <row r="585" spans="1:4" ht="9.75" customHeight="1">
      <c r="A585" s="153"/>
      <c r="B585" s="153"/>
      <c r="C585" s="153"/>
      <c r="D585" s="153"/>
    </row>
    <row r="586" spans="1:4" ht="9.75" customHeight="1">
      <c r="A586" s="153"/>
      <c r="B586" s="153"/>
      <c r="C586" s="153"/>
      <c r="D586" s="153"/>
    </row>
    <row r="587" spans="1:4" ht="9.75" customHeight="1">
      <c r="A587" s="153"/>
      <c r="B587" s="153"/>
      <c r="C587" s="153"/>
      <c r="D587" s="153"/>
    </row>
    <row r="588" spans="1:4" ht="9.75" customHeight="1">
      <c r="A588" s="153"/>
      <c r="B588" s="153"/>
      <c r="C588" s="153"/>
      <c r="D588" s="153"/>
    </row>
    <row r="589" spans="1:4" ht="9.75" customHeight="1">
      <c r="A589" s="153"/>
      <c r="B589" s="153"/>
      <c r="C589" s="153"/>
      <c r="D589" s="153"/>
    </row>
    <row r="590" spans="1:4" ht="9.75" customHeight="1">
      <c r="A590" s="153"/>
      <c r="B590" s="153"/>
      <c r="C590" s="153"/>
      <c r="D590" s="153"/>
    </row>
    <row r="591" spans="1:4" ht="9.75" customHeight="1">
      <c r="A591" s="153"/>
      <c r="B591" s="153"/>
      <c r="C591" s="153"/>
      <c r="D591" s="153"/>
    </row>
    <row r="592" spans="1:4" ht="9.75" customHeight="1">
      <c r="A592" s="153"/>
      <c r="B592" s="153"/>
      <c r="C592" s="153"/>
      <c r="D592" s="153"/>
    </row>
    <row r="593" spans="1:4" ht="9.75" customHeight="1">
      <c r="A593" s="153"/>
      <c r="B593" s="153"/>
      <c r="C593" s="153"/>
      <c r="D593" s="153"/>
    </row>
    <row r="594" spans="1:4" ht="9.75" customHeight="1">
      <c r="A594" s="153"/>
      <c r="B594" s="153"/>
      <c r="C594" s="153"/>
      <c r="D594" s="153"/>
    </row>
    <row r="595" spans="1:4" ht="9.75" customHeight="1">
      <c r="A595" s="153"/>
      <c r="B595" s="153"/>
      <c r="C595" s="153"/>
      <c r="D595" s="153"/>
    </row>
    <row r="596" spans="1:4" ht="9.75" customHeight="1">
      <c r="A596" s="153"/>
      <c r="B596" s="153"/>
      <c r="C596" s="153"/>
      <c r="D596" s="153"/>
    </row>
    <row r="597" spans="1:4" ht="9.75" customHeight="1">
      <c r="A597" s="153"/>
      <c r="B597" s="153"/>
      <c r="C597" s="153"/>
      <c r="D597" s="153"/>
    </row>
    <row r="598" spans="1:4" ht="9.75" customHeight="1">
      <c r="A598" s="153"/>
      <c r="B598" s="153"/>
      <c r="C598" s="153"/>
      <c r="D598" s="153"/>
    </row>
    <row r="599" spans="1:4" ht="9.75" customHeight="1">
      <c r="A599" s="153"/>
      <c r="B599" s="153"/>
      <c r="C599" s="153"/>
      <c r="D599" s="153"/>
    </row>
    <row r="600" spans="1:4" ht="9.75" customHeight="1">
      <c r="A600" s="153"/>
      <c r="B600" s="153"/>
      <c r="C600" s="153"/>
      <c r="D600" s="153"/>
    </row>
    <row r="601" spans="1:4" ht="9.75" customHeight="1">
      <c r="A601" s="153"/>
      <c r="B601" s="153"/>
      <c r="C601" s="153"/>
      <c r="D601" s="153"/>
    </row>
    <row r="602" spans="1:4" ht="9.75" customHeight="1">
      <c r="A602" s="153"/>
      <c r="B602" s="153"/>
      <c r="C602" s="153"/>
      <c r="D602" s="153"/>
    </row>
    <row r="603" spans="1:4" ht="9.75" customHeight="1">
      <c r="A603" s="153"/>
      <c r="B603" s="153"/>
      <c r="C603" s="153"/>
      <c r="D603" s="153"/>
    </row>
    <row r="604" spans="1:4" ht="9.75" customHeight="1">
      <c r="A604" s="153"/>
      <c r="B604" s="153"/>
      <c r="C604" s="153"/>
      <c r="D604" s="153"/>
    </row>
    <row r="605" spans="1:4" ht="9.75" customHeight="1">
      <c r="A605" s="153"/>
      <c r="B605" s="153"/>
      <c r="C605" s="153"/>
      <c r="D605" s="153"/>
    </row>
    <row r="606" spans="1:4" ht="9.75" customHeight="1">
      <c r="A606" s="153"/>
      <c r="B606" s="153"/>
      <c r="C606" s="153"/>
      <c r="D606" s="153"/>
    </row>
    <row r="607" spans="1:4" ht="9.75" customHeight="1">
      <c r="A607" s="153"/>
      <c r="B607" s="153"/>
      <c r="C607" s="153"/>
      <c r="D607" s="153"/>
    </row>
    <row r="608" spans="1:4" ht="9.75" customHeight="1">
      <c r="A608" s="153"/>
      <c r="B608" s="153"/>
      <c r="C608" s="153"/>
      <c r="D608" s="153"/>
    </row>
    <row r="609" spans="1:4" ht="9.75" customHeight="1">
      <c r="A609" s="153"/>
      <c r="B609" s="153"/>
      <c r="C609" s="153"/>
      <c r="D609" s="153"/>
    </row>
    <row r="610" spans="1:4" ht="9.75" customHeight="1">
      <c r="A610" s="153"/>
      <c r="B610" s="153"/>
      <c r="C610" s="153"/>
      <c r="D610" s="153"/>
    </row>
    <row r="611" spans="1:4" ht="9.75" customHeight="1">
      <c r="A611" s="153"/>
      <c r="B611" s="153"/>
      <c r="C611" s="153"/>
      <c r="D611" s="153"/>
    </row>
    <row r="612" spans="1:4" ht="9.75" customHeight="1">
      <c r="A612" s="153"/>
      <c r="B612" s="153"/>
      <c r="C612" s="153"/>
      <c r="D612" s="153"/>
    </row>
    <row r="613" spans="1:4" ht="9.75" customHeight="1">
      <c r="A613" s="153"/>
      <c r="B613" s="153"/>
      <c r="C613" s="153"/>
      <c r="D613" s="153"/>
    </row>
    <row r="614" spans="1:4" ht="9.75" customHeight="1">
      <c r="A614" s="153"/>
      <c r="B614" s="153"/>
      <c r="C614" s="153"/>
      <c r="D614" s="153"/>
    </row>
    <row r="615" spans="1:4" ht="9.75" customHeight="1">
      <c r="A615" s="153"/>
      <c r="B615" s="153"/>
      <c r="C615" s="153"/>
      <c r="D615" s="153"/>
    </row>
    <row r="616" spans="1:4" ht="9.75" customHeight="1">
      <c r="A616" s="153"/>
      <c r="B616" s="153"/>
      <c r="C616" s="153"/>
      <c r="D616" s="153"/>
    </row>
    <row r="617" spans="1:4" ht="9.75" customHeight="1">
      <c r="A617" s="153"/>
      <c r="B617" s="153"/>
      <c r="C617" s="153"/>
      <c r="D617" s="153"/>
    </row>
    <row r="618" spans="1:4" ht="9.75" customHeight="1">
      <c r="A618" s="153"/>
      <c r="B618" s="153"/>
      <c r="C618" s="153"/>
      <c r="D618" s="153"/>
    </row>
    <row r="619" spans="1:4" ht="9.75" customHeight="1">
      <c r="A619" s="153"/>
      <c r="B619" s="153"/>
      <c r="C619" s="153"/>
      <c r="D619" s="153"/>
    </row>
    <row r="620" spans="1:4" ht="9.75" customHeight="1">
      <c r="A620" s="153"/>
      <c r="B620" s="153"/>
      <c r="C620" s="153"/>
      <c r="D620" s="153"/>
    </row>
    <row r="621" spans="1:4" ht="9.75" customHeight="1">
      <c r="A621" s="153"/>
      <c r="B621" s="153"/>
      <c r="C621" s="153"/>
      <c r="D621" s="153"/>
    </row>
    <row r="622" spans="1:4" ht="9.75" customHeight="1">
      <c r="A622" s="153"/>
      <c r="B622" s="153"/>
      <c r="C622" s="153"/>
      <c r="D622" s="153"/>
    </row>
    <row r="623" spans="1:4" ht="9.75" customHeight="1">
      <c r="A623" s="153"/>
      <c r="B623" s="153"/>
      <c r="C623" s="153"/>
      <c r="D623" s="153"/>
    </row>
    <row r="624" spans="1:4" ht="9.75" customHeight="1">
      <c r="A624" s="153"/>
      <c r="B624" s="153"/>
      <c r="C624" s="153"/>
      <c r="D624" s="153"/>
    </row>
    <row r="625" spans="1:4" ht="9.75" customHeight="1">
      <c r="A625" s="153"/>
      <c r="B625" s="153"/>
      <c r="C625" s="153"/>
      <c r="D625" s="153"/>
    </row>
    <row r="626" spans="1:4" ht="9.75" customHeight="1">
      <c r="A626" s="153"/>
      <c r="B626" s="153"/>
      <c r="C626" s="153"/>
      <c r="D626" s="153"/>
    </row>
    <row r="627" spans="1:4" ht="9.75" customHeight="1">
      <c r="A627" s="153"/>
      <c r="B627" s="153"/>
      <c r="C627" s="153"/>
      <c r="D627" s="153"/>
    </row>
    <row r="628" spans="1:4" ht="9.75" customHeight="1">
      <c r="A628" s="153"/>
      <c r="B628" s="153"/>
      <c r="C628" s="153"/>
      <c r="D628" s="153"/>
    </row>
    <row r="629" spans="1:4" ht="9.75" customHeight="1">
      <c r="A629" s="153"/>
      <c r="B629" s="153"/>
      <c r="C629" s="153"/>
      <c r="D629" s="153"/>
    </row>
    <row r="630" spans="1:4" ht="9.75" customHeight="1">
      <c r="A630" s="153"/>
      <c r="B630" s="153"/>
      <c r="C630" s="153"/>
      <c r="D630" s="153"/>
    </row>
    <row r="631" spans="1:4" ht="9.75" customHeight="1">
      <c r="A631" s="153"/>
      <c r="B631" s="153"/>
      <c r="C631" s="153"/>
      <c r="D631" s="153"/>
    </row>
    <row r="632" spans="1:4" ht="9.75" customHeight="1">
      <c r="A632" s="153"/>
      <c r="B632" s="153"/>
      <c r="C632" s="153"/>
      <c r="D632" s="153"/>
    </row>
    <row r="633" spans="1:4" ht="9.75" customHeight="1">
      <c r="A633" s="153"/>
      <c r="B633" s="153"/>
      <c r="C633" s="153"/>
      <c r="D633" s="153"/>
    </row>
    <row r="634" spans="1:4" ht="9.75" customHeight="1">
      <c r="A634" s="153"/>
      <c r="B634" s="153"/>
      <c r="C634" s="153"/>
      <c r="D634" s="153"/>
    </row>
    <row r="635" spans="1:4" ht="9.75" customHeight="1">
      <c r="A635" s="153"/>
      <c r="B635" s="153"/>
      <c r="C635" s="153"/>
      <c r="D635" s="153"/>
    </row>
    <row r="636" spans="1:4" ht="9.75" customHeight="1">
      <c r="A636" s="153"/>
      <c r="B636" s="153"/>
      <c r="C636" s="153"/>
      <c r="D636" s="153"/>
    </row>
    <row r="637" spans="1:4" ht="9.75" customHeight="1">
      <c r="A637" s="153"/>
      <c r="B637" s="153"/>
      <c r="C637" s="153"/>
      <c r="D637" s="153"/>
    </row>
    <row r="638" spans="1:4" ht="9.75" customHeight="1">
      <c r="A638" s="153"/>
      <c r="B638" s="153"/>
      <c r="C638" s="153"/>
      <c r="D638" s="153"/>
    </row>
    <row r="639" spans="1:4" ht="9.75" customHeight="1">
      <c r="A639" s="153"/>
      <c r="B639" s="153"/>
      <c r="C639" s="153"/>
      <c r="D639" s="153"/>
    </row>
    <row r="640" spans="1:4" ht="9.75" customHeight="1">
      <c r="A640" s="153"/>
      <c r="B640" s="153"/>
      <c r="C640" s="153"/>
      <c r="D640" s="153"/>
    </row>
    <row r="641" spans="1:4" ht="9.75" customHeight="1">
      <c r="A641" s="153"/>
      <c r="B641" s="153"/>
      <c r="C641" s="153"/>
      <c r="D641" s="153"/>
    </row>
    <row r="642" spans="1:4" ht="9.75" customHeight="1">
      <c r="A642" s="153"/>
      <c r="B642" s="153"/>
      <c r="C642" s="153"/>
      <c r="D642" s="153"/>
    </row>
    <row r="643" spans="1:4" ht="9.75" customHeight="1">
      <c r="A643" s="153"/>
      <c r="B643" s="153"/>
      <c r="C643" s="153"/>
      <c r="D643" s="153"/>
    </row>
    <row r="644" spans="1:4" ht="9.75" customHeight="1">
      <c r="A644" s="153"/>
      <c r="B644" s="153"/>
      <c r="C644" s="153"/>
      <c r="D644" s="153"/>
    </row>
    <row r="645" spans="1:4" ht="9.75" customHeight="1">
      <c r="A645" s="153"/>
      <c r="B645" s="153"/>
      <c r="C645" s="153"/>
      <c r="D645" s="153"/>
    </row>
    <row r="646" spans="1:4" ht="9.75" customHeight="1">
      <c r="A646" s="153"/>
      <c r="B646" s="153"/>
      <c r="C646" s="153"/>
      <c r="D646" s="153"/>
    </row>
    <row r="647" spans="1:4" ht="9.75" customHeight="1">
      <c r="A647" s="153"/>
      <c r="B647" s="153"/>
      <c r="C647" s="153"/>
      <c r="D647" s="153"/>
    </row>
    <row r="648" spans="1:4" ht="9.75" customHeight="1">
      <c r="A648" s="153"/>
      <c r="B648" s="153"/>
      <c r="C648" s="153"/>
      <c r="D648" s="153"/>
    </row>
    <row r="649" spans="1:4" ht="9.75" customHeight="1">
      <c r="A649" s="153"/>
      <c r="B649" s="153"/>
      <c r="C649" s="153"/>
      <c r="D649" s="153"/>
    </row>
    <row r="650" spans="1:4" ht="9.75" customHeight="1">
      <c r="A650" s="153"/>
      <c r="B650" s="153"/>
      <c r="C650" s="153"/>
      <c r="D650" s="153"/>
    </row>
    <row r="651" spans="1:4" ht="9.75" customHeight="1">
      <c r="A651" s="153"/>
      <c r="B651" s="153"/>
      <c r="C651" s="153"/>
      <c r="D651" s="153"/>
    </row>
    <row r="652" spans="1:4" ht="9.75" customHeight="1">
      <c r="A652" s="153"/>
      <c r="B652" s="153"/>
      <c r="C652" s="153"/>
      <c r="D652" s="153"/>
    </row>
    <row r="653" spans="1:4" ht="9.75" customHeight="1">
      <c r="A653" s="153"/>
      <c r="B653" s="153"/>
      <c r="C653" s="153"/>
      <c r="D653" s="153"/>
    </row>
    <row r="654" spans="1:4" ht="9.75" customHeight="1">
      <c r="A654" s="153"/>
      <c r="B654" s="153"/>
      <c r="C654" s="153"/>
      <c r="D654" s="153"/>
    </row>
    <row r="655" spans="1:4" ht="9.75" customHeight="1">
      <c r="A655" s="153"/>
      <c r="B655" s="153"/>
      <c r="C655" s="153"/>
      <c r="D655" s="153"/>
    </row>
    <row r="656" spans="1:4" ht="9.75" customHeight="1">
      <c r="A656" s="153"/>
      <c r="B656" s="153"/>
      <c r="C656" s="153"/>
      <c r="D656" s="153"/>
    </row>
    <row r="657" spans="1:4" ht="9.75" customHeight="1">
      <c r="A657" s="153"/>
      <c r="B657" s="153"/>
      <c r="C657" s="153"/>
      <c r="D657" s="153"/>
    </row>
    <row r="658" spans="1:4" ht="9.75" customHeight="1">
      <c r="A658" s="153"/>
      <c r="B658" s="153"/>
      <c r="C658" s="153"/>
      <c r="D658" s="153"/>
    </row>
    <row r="659" spans="1:4" ht="9.75" customHeight="1">
      <c r="A659" s="153"/>
      <c r="B659" s="153"/>
      <c r="C659" s="153"/>
      <c r="D659" s="153"/>
    </row>
    <row r="660" spans="1:4" ht="9.75" customHeight="1">
      <c r="A660" s="153"/>
      <c r="B660" s="153"/>
      <c r="C660" s="153"/>
      <c r="D660" s="153"/>
    </row>
    <row r="661" spans="1:4" ht="9.75" customHeight="1">
      <c r="A661" s="153"/>
      <c r="B661" s="153"/>
      <c r="C661" s="153"/>
      <c r="D661" s="153"/>
    </row>
    <row r="662" spans="1:4" ht="9.75" customHeight="1">
      <c r="A662" s="153"/>
      <c r="B662" s="153"/>
      <c r="C662" s="153"/>
      <c r="D662" s="153"/>
    </row>
    <row r="663" spans="1:4" ht="9.75" customHeight="1">
      <c r="A663" s="153"/>
      <c r="B663" s="153"/>
      <c r="C663" s="153"/>
      <c r="D663" s="153"/>
    </row>
    <row r="664" spans="1:4" ht="9.75" customHeight="1">
      <c r="A664" s="153"/>
      <c r="B664" s="153"/>
      <c r="C664" s="153"/>
      <c r="D664" s="153"/>
    </row>
    <row r="665" spans="1:4" ht="9.75" customHeight="1">
      <c r="A665" s="153"/>
      <c r="B665" s="153"/>
      <c r="C665" s="153"/>
      <c r="D665" s="153"/>
    </row>
    <row r="666" spans="1:4" ht="9.75" customHeight="1">
      <c r="A666" s="153"/>
      <c r="B666" s="153"/>
      <c r="C666" s="153"/>
      <c r="D666" s="153"/>
    </row>
    <row r="667" spans="1:4" ht="9.75" customHeight="1">
      <c r="A667" s="153"/>
      <c r="B667" s="153"/>
      <c r="C667" s="153"/>
      <c r="D667" s="153"/>
    </row>
    <row r="668" spans="1:4" ht="9.75" customHeight="1">
      <c r="A668" s="153"/>
      <c r="B668" s="153"/>
      <c r="C668" s="153"/>
      <c r="D668" s="153"/>
    </row>
    <row r="669" spans="1:4" ht="9.75" customHeight="1">
      <c r="A669" s="153"/>
      <c r="B669" s="153"/>
      <c r="C669" s="153"/>
      <c r="D669" s="153"/>
    </row>
    <row r="670" spans="1:4" ht="9.75" customHeight="1">
      <c r="A670" s="153"/>
      <c r="B670" s="153"/>
      <c r="C670" s="153"/>
      <c r="D670" s="153"/>
    </row>
  </sheetData>
  <mergeCells count="3">
    <mergeCell ref="A3:D3"/>
    <mergeCell ref="A5:D5"/>
    <mergeCell ref="A6:D6"/>
  </mergeCells>
  <printOptions/>
  <pageMargins left="0.75" right="0.75" top="1" bottom="1" header="0.5" footer="0.5"/>
  <pageSetup firstPageNumber="70" useFirstPageNumber="1" fitToHeight="9" fitToWidth="1" horizontalDpi="600" verticalDpi="600" orientation="portrait" paperSize="9" scale="81" r:id="rId1"/>
  <headerFooter alignWithMargins="0">
    <oddFooter>&amp;R&amp;P</oddFooter>
  </headerFooter>
  <rowBreaks count="1" manualBreakCount="1">
    <brk id="1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D18" sqref="D18"/>
    </sheetView>
  </sheetViews>
  <sheetFormatPr defaultColWidth="9.140625" defaultRowHeight="12.75"/>
  <cols>
    <col min="1" max="1" width="14.57421875" style="0" customWidth="1"/>
    <col min="2" max="2" width="45.8515625" style="0" customWidth="1"/>
    <col min="3" max="3" width="15.28125" style="0" customWidth="1"/>
    <col min="4" max="4" width="12.7109375" style="0" customWidth="1"/>
    <col min="5" max="5" width="11.57421875" style="151" customWidth="1"/>
    <col min="6" max="6" width="12.7109375" style="0" customWidth="1"/>
    <col min="7" max="7" width="11.140625" style="0" bestFit="1" customWidth="1"/>
    <col min="10" max="10" width="13.00390625" style="0" customWidth="1"/>
    <col min="11" max="11" width="16.140625" style="0" customWidth="1"/>
    <col min="12" max="12" width="17.140625" style="0" customWidth="1"/>
  </cols>
  <sheetData>
    <row r="1" spans="2:6" ht="12.75">
      <c r="B1" s="93"/>
      <c r="C1" s="93"/>
      <c r="D1" s="93"/>
      <c r="E1" s="94"/>
      <c r="F1" s="95" t="s">
        <v>541</v>
      </c>
    </row>
    <row r="2" spans="1:6" ht="15.75">
      <c r="A2" s="1039" t="s">
        <v>387</v>
      </c>
      <c r="B2" s="1039"/>
      <c r="C2" s="1039"/>
      <c r="D2" s="1039"/>
      <c r="E2" s="1039"/>
      <c r="F2" s="1039"/>
    </row>
    <row r="3" spans="2:6" ht="12.75">
      <c r="B3" s="93"/>
      <c r="C3" s="93"/>
      <c r="D3" s="93"/>
      <c r="E3" s="94"/>
      <c r="F3" s="93"/>
    </row>
    <row r="4" spans="1:6" ht="15.75">
      <c r="A4" s="1040" t="s">
        <v>542</v>
      </c>
      <c r="B4" s="1040"/>
      <c r="C4" s="1040"/>
      <c r="D4" s="1040"/>
      <c r="E4" s="1040"/>
      <c r="F4" s="1040"/>
    </row>
    <row r="5" spans="1:6" ht="15.75">
      <c r="A5" s="1039" t="s">
        <v>543</v>
      </c>
      <c r="B5" s="1039"/>
      <c r="C5" s="1039"/>
      <c r="D5" s="1039"/>
      <c r="E5" s="1039"/>
      <c r="F5" s="1039"/>
    </row>
    <row r="6" spans="2:6" ht="12.75">
      <c r="B6" s="93"/>
      <c r="C6" s="93"/>
      <c r="D6" s="93"/>
      <c r="E6" s="94"/>
      <c r="F6" s="98" t="s">
        <v>444</v>
      </c>
    </row>
    <row r="7" spans="1:6" ht="36">
      <c r="A7" s="99" t="s">
        <v>544</v>
      </c>
      <c r="B7" s="99" t="s">
        <v>545</v>
      </c>
      <c r="C7" s="100" t="s">
        <v>445</v>
      </c>
      <c r="D7" s="100" t="s">
        <v>446</v>
      </c>
      <c r="E7" s="100" t="s">
        <v>546</v>
      </c>
      <c r="F7" s="100" t="s">
        <v>547</v>
      </c>
    </row>
    <row r="8" spans="1:6" ht="12.75">
      <c r="A8" s="101">
        <v>1</v>
      </c>
      <c r="B8" s="101">
        <v>2</v>
      </c>
      <c r="C8" s="102">
        <v>3</v>
      </c>
      <c r="D8" s="102">
        <v>4</v>
      </c>
      <c r="E8" s="103">
        <v>5</v>
      </c>
      <c r="F8" s="102">
        <v>6</v>
      </c>
    </row>
    <row r="9" spans="1:12" ht="12.75">
      <c r="A9" s="104"/>
      <c r="B9" s="104" t="s">
        <v>548</v>
      </c>
      <c r="C9" s="105">
        <v>1875864279</v>
      </c>
      <c r="D9" s="105">
        <v>728043593.63</v>
      </c>
      <c r="E9" s="106">
        <v>38.81110172949778</v>
      </c>
      <c r="F9" s="105">
        <v>180581531.63</v>
      </c>
      <c r="G9" s="107"/>
      <c r="J9" s="105">
        <f>J10+J23+J25+J51+J53</f>
        <v>234370241</v>
      </c>
      <c r="K9" s="105">
        <f>K10+K23+K25+K51+K53</f>
        <v>132586736</v>
      </c>
      <c r="L9" s="107">
        <f aca="true" t="shared" si="0" ref="L9:L55">J9-K9</f>
        <v>101783505</v>
      </c>
    </row>
    <row r="10" spans="1:12" ht="12.75">
      <c r="A10" s="108"/>
      <c r="B10" s="108" t="s">
        <v>549</v>
      </c>
      <c r="C10" s="105">
        <v>1152830507</v>
      </c>
      <c r="D10" s="105">
        <v>510851093</v>
      </c>
      <c r="E10" s="106">
        <v>44.31276669884309</v>
      </c>
      <c r="F10" s="105">
        <v>114850846</v>
      </c>
      <c r="J10" s="105">
        <f>J11+J14+J19</f>
        <v>199272506</v>
      </c>
      <c r="K10" s="105">
        <f>K11+K14+K19</f>
        <v>113115403</v>
      </c>
      <c r="L10" s="107">
        <f t="shared" si="0"/>
        <v>86157103</v>
      </c>
    </row>
    <row r="11" spans="1:12" ht="12.75">
      <c r="A11" s="108"/>
      <c r="B11" s="108" t="s">
        <v>550</v>
      </c>
      <c r="C11" s="105">
        <v>274924000</v>
      </c>
      <c r="D11" s="70">
        <v>128832178</v>
      </c>
      <c r="E11" s="106">
        <v>46.86101540789455</v>
      </c>
      <c r="F11" s="105">
        <v>36977955</v>
      </c>
      <c r="J11" s="70">
        <f>J12+J13</f>
        <v>42158115</v>
      </c>
      <c r="K11" s="70">
        <f>K12+K13</f>
        <v>21762849</v>
      </c>
      <c r="L11" s="107">
        <f t="shared" si="0"/>
        <v>20395266</v>
      </c>
    </row>
    <row r="12" spans="1:12" ht="12.75">
      <c r="A12" s="109" t="s">
        <v>551</v>
      </c>
      <c r="B12" s="110" t="s">
        <v>552</v>
      </c>
      <c r="C12" s="12">
        <v>125874000</v>
      </c>
      <c r="D12" s="12">
        <v>53164000</v>
      </c>
      <c r="E12" s="111">
        <v>42.23588668033113</v>
      </c>
      <c r="F12" s="112">
        <v>10700901</v>
      </c>
      <c r="J12" s="12">
        <v>20843522</v>
      </c>
      <c r="K12" s="12">
        <v>11012242</v>
      </c>
      <c r="L12" s="107">
        <f t="shared" si="0"/>
        <v>9831280</v>
      </c>
    </row>
    <row r="13" spans="1:12" ht="12.75">
      <c r="A13" s="109" t="s">
        <v>553</v>
      </c>
      <c r="B13" s="113" t="s">
        <v>554</v>
      </c>
      <c r="C13" s="114">
        <v>149050000</v>
      </c>
      <c r="D13" s="112">
        <v>75668178</v>
      </c>
      <c r="E13" s="111">
        <v>50.766976182489095</v>
      </c>
      <c r="F13" s="112">
        <v>26277054</v>
      </c>
      <c r="J13" s="112">
        <v>21314593</v>
      </c>
      <c r="K13" s="112">
        <v>10750607</v>
      </c>
      <c r="L13" s="107">
        <f t="shared" si="0"/>
        <v>10563986</v>
      </c>
    </row>
    <row r="14" spans="1:12" ht="12.75">
      <c r="A14" s="108"/>
      <c r="B14" s="108" t="s">
        <v>555</v>
      </c>
      <c r="C14" s="105">
        <v>861871532</v>
      </c>
      <c r="D14" s="70">
        <v>374284991</v>
      </c>
      <c r="E14" s="106">
        <v>43.427004733693884</v>
      </c>
      <c r="F14" s="105">
        <v>77016652</v>
      </c>
      <c r="J14" s="70">
        <f>J15+J16+J18+J17</f>
        <v>153644781</v>
      </c>
      <c r="K14" s="70">
        <f>K15+K16+K18+K17</f>
        <v>88757797</v>
      </c>
      <c r="L14" s="107">
        <f t="shared" si="0"/>
        <v>64886984</v>
      </c>
    </row>
    <row r="15" spans="1:12" ht="12.75">
      <c r="A15" s="109" t="s">
        <v>556</v>
      </c>
      <c r="B15" s="113" t="s">
        <v>557</v>
      </c>
      <c r="C15" s="114">
        <v>577306532</v>
      </c>
      <c r="D15" s="112">
        <v>245029281</v>
      </c>
      <c r="E15" s="111">
        <v>42.44353171462124</v>
      </c>
      <c r="F15" s="112">
        <v>50218163</v>
      </c>
      <c r="J15" s="112">
        <v>97978544</v>
      </c>
      <c r="K15" s="112">
        <v>53107003</v>
      </c>
      <c r="L15" s="107">
        <f t="shared" si="0"/>
        <v>44871541</v>
      </c>
    </row>
    <row r="16" spans="1:12" ht="24.75" customHeight="1">
      <c r="A16" s="115" t="s">
        <v>558</v>
      </c>
      <c r="B16" s="113" t="s">
        <v>559</v>
      </c>
      <c r="C16" s="114">
        <v>259257000</v>
      </c>
      <c r="D16" s="112">
        <v>118233093</v>
      </c>
      <c r="E16" s="111">
        <v>45.604590425716566</v>
      </c>
      <c r="F16" s="112">
        <v>24279890</v>
      </c>
      <c r="J16" s="112">
        <f>21895147-7452273+37438218</f>
        <v>51881092</v>
      </c>
      <c r="K16" s="112">
        <f>17467973-8089202+24519446</f>
        <v>33898217</v>
      </c>
      <c r="L16" s="107">
        <f t="shared" si="0"/>
        <v>17982875</v>
      </c>
    </row>
    <row r="17" spans="1:12" ht="12.75">
      <c r="A17" s="115" t="s">
        <v>560</v>
      </c>
      <c r="B17" s="113" t="s">
        <v>561</v>
      </c>
      <c r="C17" s="114">
        <v>8088000</v>
      </c>
      <c r="D17" s="112">
        <v>3335279</v>
      </c>
      <c r="E17" s="111">
        <v>41.23737636003956</v>
      </c>
      <c r="F17" s="112">
        <v>901029</v>
      </c>
      <c r="J17" s="112">
        <f>991844+3366</f>
        <v>995210</v>
      </c>
      <c r="K17" s="112">
        <f>467412+1680</f>
        <v>469092</v>
      </c>
      <c r="L17" s="107">
        <f t="shared" si="0"/>
        <v>526118</v>
      </c>
    </row>
    <row r="18" spans="1:12" ht="12.75">
      <c r="A18" s="109" t="s">
        <v>562</v>
      </c>
      <c r="B18" s="110" t="s">
        <v>563</v>
      </c>
      <c r="C18" s="114">
        <v>17220000</v>
      </c>
      <c r="D18" s="112">
        <v>7687338</v>
      </c>
      <c r="E18" s="111">
        <v>44.641916376306625</v>
      </c>
      <c r="F18" s="112">
        <v>1617570</v>
      </c>
      <c r="J18" s="112">
        <v>2789935</v>
      </c>
      <c r="K18" s="112">
        <v>1283485</v>
      </c>
      <c r="L18" s="107">
        <f t="shared" si="0"/>
        <v>1506450</v>
      </c>
    </row>
    <row r="19" spans="1:12" ht="12.75">
      <c r="A19" s="108"/>
      <c r="B19" s="108" t="s">
        <v>564</v>
      </c>
      <c r="C19" s="105">
        <v>16034975</v>
      </c>
      <c r="D19" s="70">
        <v>7733924</v>
      </c>
      <c r="E19" s="106">
        <v>48.231593750535936</v>
      </c>
      <c r="F19" s="70">
        <v>856239</v>
      </c>
      <c r="J19" s="70">
        <f>J20+J21+J22</f>
        <v>3469610</v>
      </c>
      <c r="K19" s="70">
        <f>K20+K21+K22</f>
        <v>2594757</v>
      </c>
      <c r="L19" s="107">
        <f t="shared" si="0"/>
        <v>874853</v>
      </c>
    </row>
    <row r="20" spans="1:12" ht="12.75">
      <c r="A20" s="109" t="s">
        <v>565</v>
      </c>
      <c r="B20" s="110" t="s">
        <v>566</v>
      </c>
      <c r="C20" s="114">
        <v>8724975</v>
      </c>
      <c r="D20" s="112">
        <v>3837300</v>
      </c>
      <c r="E20" s="111">
        <v>43.980641778343205</v>
      </c>
      <c r="F20" s="112">
        <v>806086</v>
      </c>
      <c r="J20" s="112">
        <v>1456851</v>
      </c>
      <c r="K20" s="112">
        <v>681392</v>
      </c>
      <c r="L20" s="107">
        <f t="shared" si="0"/>
        <v>775459</v>
      </c>
    </row>
    <row r="21" spans="1:12" ht="12.75">
      <c r="A21" s="109" t="s">
        <v>567</v>
      </c>
      <c r="B21" s="110" t="s">
        <v>568</v>
      </c>
      <c r="C21" s="114">
        <v>338000</v>
      </c>
      <c r="D21" s="112">
        <v>147310</v>
      </c>
      <c r="E21" s="111">
        <v>43.582840236686394</v>
      </c>
      <c r="F21" s="112">
        <v>30168</v>
      </c>
      <c r="J21" s="112">
        <v>57991</v>
      </c>
      <c r="K21" s="112">
        <v>31365</v>
      </c>
      <c r="L21" s="107">
        <f t="shared" si="0"/>
        <v>26626</v>
      </c>
    </row>
    <row r="22" spans="1:12" ht="12.75">
      <c r="A22" s="109" t="s">
        <v>569</v>
      </c>
      <c r="B22" s="110" t="s">
        <v>570</v>
      </c>
      <c r="C22" s="114">
        <v>6972000</v>
      </c>
      <c r="D22" s="112">
        <v>3749314</v>
      </c>
      <c r="E22" s="111">
        <v>53.7767355134825</v>
      </c>
      <c r="F22" s="112">
        <v>19985</v>
      </c>
      <c r="J22" s="112">
        <v>1954768</v>
      </c>
      <c r="K22" s="112">
        <v>1882000</v>
      </c>
      <c r="L22" s="107">
        <f t="shared" si="0"/>
        <v>72768</v>
      </c>
    </row>
    <row r="23" spans="1:12" ht="12.75">
      <c r="A23" s="116"/>
      <c r="B23" s="116" t="s">
        <v>571</v>
      </c>
      <c r="C23" s="25" t="s">
        <v>399</v>
      </c>
      <c r="D23" s="112">
        <v>1695</v>
      </c>
      <c r="E23" s="111" t="s">
        <v>399</v>
      </c>
      <c r="F23" s="112">
        <v>-499</v>
      </c>
      <c r="J23" s="112">
        <v>20786</v>
      </c>
      <c r="K23" s="112">
        <v>24512</v>
      </c>
      <c r="L23" s="107">
        <f t="shared" si="0"/>
        <v>-3726</v>
      </c>
    </row>
    <row r="24" spans="1:12" ht="12.75">
      <c r="A24" s="117" t="s">
        <v>572</v>
      </c>
      <c r="B24" s="118" t="s">
        <v>632</v>
      </c>
      <c r="C24" s="24" t="s">
        <v>399</v>
      </c>
      <c r="D24" s="119">
        <v>1695</v>
      </c>
      <c r="E24" s="111" t="s">
        <v>399</v>
      </c>
      <c r="F24" s="120">
        <v>-499</v>
      </c>
      <c r="J24" s="119">
        <v>20786</v>
      </c>
      <c r="K24" s="119">
        <v>24512</v>
      </c>
      <c r="L24" s="107">
        <f t="shared" si="0"/>
        <v>-3726</v>
      </c>
    </row>
    <row r="25" spans="1:12" ht="12.75">
      <c r="A25" s="108"/>
      <c r="B25" s="108" t="s">
        <v>573</v>
      </c>
      <c r="C25" s="105">
        <v>124217292</v>
      </c>
      <c r="D25" s="105">
        <v>91836729.63</v>
      </c>
      <c r="E25" s="106">
        <v>73.93232306980255</v>
      </c>
      <c r="F25" s="105">
        <v>53383976.63</v>
      </c>
      <c r="J25" s="105">
        <f>J26+J27+J29+J30+J31+J32+J34+J40+J41+J46+J47</f>
        <v>17375940</v>
      </c>
      <c r="K25" s="105">
        <f>K26+K27+K29+K30+K31+K32+K34+K40+K41+K46+K47</f>
        <v>10368329</v>
      </c>
      <c r="L25" s="107">
        <f t="shared" si="0"/>
        <v>7007611</v>
      </c>
    </row>
    <row r="26" spans="1:12" ht="12.75">
      <c r="A26" s="109" t="s">
        <v>574</v>
      </c>
      <c r="B26" s="110" t="s">
        <v>575</v>
      </c>
      <c r="C26" s="12">
        <v>3000000</v>
      </c>
      <c r="D26" s="112">
        <v>493400</v>
      </c>
      <c r="E26" s="111">
        <v>16.44666666666667</v>
      </c>
      <c r="F26" s="112">
        <v>3</v>
      </c>
      <c r="J26" s="112">
        <v>1</v>
      </c>
      <c r="K26" s="112">
        <v>0</v>
      </c>
      <c r="L26" s="107">
        <f t="shared" si="0"/>
        <v>1</v>
      </c>
    </row>
    <row r="27" spans="1:12" ht="25.5">
      <c r="A27" s="115" t="s">
        <v>576</v>
      </c>
      <c r="B27" s="121" t="s">
        <v>577</v>
      </c>
      <c r="C27" s="12">
        <v>22779148</v>
      </c>
      <c r="D27" s="112">
        <v>39914352</v>
      </c>
      <c r="E27" s="111">
        <v>175.22319974390615</v>
      </c>
      <c r="F27" s="112">
        <v>38362355</v>
      </c>
      <c r="J27" s="112">
        <v>182909</v>
      </c>
      <c r="K27" s="112">
        <v>88510</v>
      </c>
      <c r="L27" s="107">
        <f t="shared" si="0"/>
        <v>94399</v>
      </c>
    </row>
    <row r="28" spans="1:12" ht="12.75">
      <c r="A28" s="115"/>
      <c r="B28" s="122" t="s">
        <v>578</v>
      </c>
      <c r="C28" s="123">
        <v>11394758</v>
      </c>
      <c r="D28" s="123">
        <v>12394758</v>
      </c>
      <c r="E28" s="111">
        <v>108.77596522892368</v>
      </c>
      <c r="F28" s="120">
        <v>12394758</v>
      </c>
      <c r="J28" s="123">
        <v>0</v>
      </c>
      <c r="K28" s="123">
        <v>0</v>
      </c>
      <c r="L28" s="107">
        <f t="shared" si="0"/>
        <v>0</v>
      </c>
    </row>
    <row r="29" spans="1:12" ht="12.75">
      <c r="A29" s="124" t="s">
        <v>579</v>
      </c>
      <c r="B29" s="76" t="s">
        <v>580</v>
      </c>
      <c r="C29" s="12">
        <v>11910606</v>
      </c>
      <c r="D29" s="112">
        <v>4954596</v>
      </c>
      <c r="E29" s="111">
        <v>41.59818568425486</v>
      </c>
      <c r="F29" s="112">
        <v>437926</v>
      </c>
      <c r="J29" s="112">
        <f>1803387+432176</f>
        <v>2235563</v>
      </c>
      <c r="K29" s="112">
        <f>1766416+186213</f>
        <v>1952629</v>
      </c>
      <c r="L29" s="107">
        <f t="shared" si="0"/>
        <v>282934</v>
      </c>
    </row>
    <row r="30" spans="1:12" ht="12.75">
      <c r="A30" s="124" t="s">
        <v>581</v>
      </c>
      <c r="B30" s="76" t="s">
        <v>582</v>
      </c>
      <c r="C30" s="12">
        <v>3100000</v>
      </c>
      <c r="D30" s="112">
        <v>1965328</v>
      </c>
      <c r="E30" s="111">
        <v>63.397677419354835</v>
      </c>
      <c r="F30" s="112">
        <v>317079</v>
      </c>
      <c r="J30" s="112">
        <v>949257</v>
      </c>
      <c r="K30" s="112">
        <v>627688</v>
      </c>
      <c r="L30" s="107">
        <f t="shared" si="0"/>
        <v>321569</v>
      </c>
    </row>
    <row r="31" spans="1:12" ht="25.5">
      <c r="A31" s="115" t="s">
        <v>583</v>
      </c>
      <c r="B31" s="121" t="s">
        <v>584</v>
      </c>
      <c r="C31" s="114">
        <v>37276148</v>
      </c>
      <c r="D31" s="112">
        <v>16976064</v>
      </c>
      <c r="E31" s="111">
        <v>45.54135797507833</v>
      </c>
      <c r="F31" s="112">
        <v>3905361</v>
      </c>
      <c r="J31" s="112">
        <v>5588284</v>
      </c>
      <c r="K31" s="112">
        <v>2570965</v>
      </c>
      <c r="L31" s="107">
        <f t="shared" si="0"/>
        <v>3017319</v>
      </c>
    </row>
    <row r="32" spans="1:12" ht="42" customHeight="1">
      <c r="A32" s="124" t="s">
        <v>585</v>
      </c>
      <c r="B32" s="125" t="s">
        <v>586</v>
      </c>
      <c r="C32" s="114">
        <v>1710000</v>
      </c>
      <c r="D32" s="112">
        <v>643224</v>
      </c>
      <c r="E32" s="111">
        <v>37.61543859649123</v>
      </c>
      <c r="F32" s="112">
        <v>200797</v>
      </c>
      <c r="J32" s="112">
        <v>203487</v>
      </c>
      <c r="K32" s="112">
        <v>83954</v>
      </c>
      <c r="L32" s="107">
        <f t="shared" si="0"/>
        <v>119533</v>
      </c>
    </row>
    <row r="33" spans="1:12" ht="24" customHeight="1">
      <c r="A33" s="124" t="s">
        <v>587</v>
      </c>
      <c r="B33" s="126" t="s">
        <v>588</v>
      </c>
      <c r="C33" s="14">
        <v>310000</v>
      </c>
      <c r="D33" s="119">
        <v>187976</v>
      </c>
      <c r="E33" s="111" t="s">
        <v>399</v>
      </c>
      <c r="F33" s="120">
        <v>60955</v>
      </c>
      <c r="J33" s="119">
        <v>72577</v>
      </c>
      <c r="K33" s="119">
        <v>34215</v>
      </c>
      <c r="L33" s="107">
        <f t="shared" si="0"/>
        <v>38362</v>
      </c>
    </row>
    <row r="34" spans="1:12" ht="12.75">
      <c r="A34" s="127" t="s">
        <v>589</v>
      </c>
      <c r="B34" s="128" t="s">
        <v>590</v>
      </c>
      <c r="C34" s="114">
        <v>19910878</v>
      </c>
      <c r="D34" s="112">
        <v>10073387</v>
      </c>
      <c r="E34" s="111">
        <v>50.59237970319541</v>
      </c>
      <c r="F34" s="112">
        <v>2356335</v>
      </c>
      <c r="J34" s="112">
        <f>J35+J36+J37+J38+J39</f>
        <v>3999503</v>
      </c>
      <c r="K34" s="112">
        <f>K35+K36+K37+K38+K39</f>
        <v>2179704</v>
      </c>
      <c r="L34" s="107">
        <f t="shared" si="0"/>
        <v>1819799</v>
      </c>
    </row>
    <row r="35" spans="1:12" ht="12.75">
      <c r="A35" s="127" t="s">
        <v>591</v>
      </c>
      <c r="B35" s="128" t="s">
        <v>592</v>
      </c>
      <c r="C35" s="14">
        <v>15600000</v>
      </c>
      <c r="D35" s="119">
        <v>8343636</v>
      </c>
      <c r="E35" s="129">
        <v>53.484846153846156</v>
      </c>
      <c r="F35" s="120">
        <v>1800081</v>
      </c>
      <c r="J35" s="119">
        <v>3147539</v>
      </c>
      <c r="K35" s="119">
        <v>1757555</v>
      </c>
      <c r="L35" s="107">
        <f t="shared" si="0"/>
        <v>1389984</v>
      </c>
    </row>
    <row r="36" spans="1:12" ht="12.75">
      <c r="A36" s="127" t="s">
        <v>593</v>
      </c>
      <c r="B36" s="128" t="s">
        <v>594</v>
      </c>
      <c r="C36" s="14">
        <v>1715000</v>
      </c>
      <c r="D36" s="119">
        <v>565025</v>
      </c>
      <c r="E36" s="129">
        <v>32.94606413994169</v>
      </c>
      <c r="F36" s="120">
        <v>73500</v>
      </c>
      <c r="J36" s="119">
        <v>295000</v>
      </c>
      <c r="K36" s="119">
        <v>157000</v>
      </c>
      <c r="L36" s="107">
        <f t="shared" si="0"/>
        <v>138000</v>
      </c>
    </row>
    <row r="37" spans="1:12" ht="12.75">
      <c r="A37" s="127" t="s">
        <v>595</v>
      </c>
      <c r="B37" s="128" t="s">
        <v>596</v>
      </c>
      <c r="C37" s="14">
        <v>1816078</v>
      </c>
      <c r="D37" s="119">
        <v>716278</v>
      </c>
      <c r="E37" s="129">
        <v>39.44092709674364</v>
      </c>
      <c r="F37" s="120">
        <v>144428</v>
      </c>
      <c r="J37" s="119">
        <v>508030</v>
      </c>
      <c r="K37" s="119">
        <v>240397</v>
      </c>
      <c r="L37" s="107">
        <f t="shared" si="0"/>
        <v>267633</v>
      </c>
    </row>
    <row r="38" spans="1:12" ht="12.75">
      <c r="A38" s="127" t="s">
        <v>597</v>
      </c>
      <c r="B38" s="130" t="s">
        <v>598</v>
      </c>
      <c r="C38" s="131">
        <v>579800</v>
      </c>
      <c r="D38" s="119">
        <v>301196</v>
      </c>
      <c r="E38" s="129">
        <v>51.9482580200069</v>
      </c>
      <c r="F38" s="120">
        <v>301195</v>
      </c>
      <c r="J38" s="119">
        <v>5</v>
      </c>
      <c r="K38" s="119">
        <v>5</v>
      </c>
      <c r="L38" s="107">
        <f t="shared" si="0"/>
        <v>0</v>
      </c>
    </row>
    <row r="39" spans="1:12" ht="12.75">
      <c r="A39" s="132" t="s">
        <v>599</v>
      </c>
      <c r="B39" s="133" t="s">
        <v>600</v>
      </c>
      <c r="C39" s="14">
        <v>200000</v>
      </c>
      <c r="D39" s="119">
        <v>147252</v>
      </c>
      <c r="E39" s="129">
        <v>73.626</v>
      </c>
      <c r="F39" s="120">
        <v>37131</v>
      </c>
      <c r="J39" s="119">
        <v>48929</v>
      </c>
      <c r="K39" s="119">
        <v>24747</v>
      </c>
      <c r="L39" s="107">
        <f t="shared" si="0"/>
        <v>24182</v>
      </c>
    </row>
    <row r="40" spans="1:12" ht="12.75">
      <c r="A40" s="115" t="s">
        <v>601</v>
      </c>
      <c r="B40" s="121" t="s">
        <v>602</v>
      </c>
      <c r="C40" s="114">
        <v>170000</v>
      </c>
      <c r="D40" s="112">
        <v>78075</v>
      </c>
      <c r="E40" s="111">
        <v>45.9264705882353</v>
      </c>
      <c r="F40" s="112">
        <v>1010</v>
      </c>
      <c r="J40" s="112">
        <v>49024</v>
      </c>
      <c r="K40" s="112">
        <v>36183</v>
      </c>
      <c r="L40" s="107">
        <f t="shared" si="0"/>
        <v>12841</v>
      </c>
    </row>
    <row r="41" spans="1:12" ht="12.75">
      <c r="A41" s="134" t="s">
        <v>603</v>
      </c>
      <c r="B41" s="73" t="s">
        <v>604</v>
      </c>
      <c r="C41" s="114">
        <v>831500</v>
      </c>
      <c r="D41" s="112">
        <v>474500</v>
      </c>
      <c r="E41" s="111">
        <v>57.06554419723392</v>
      </c>
      <c r="F41" s="112">
        <v>19401</v>
      </c>
      <c r="J41" s="112">
        <f>J42+J43+J44+J45</f>
        <v>205550</v>
      </c>
      <c r="K41" s="112">
        <f>K42+K43+K44+K45</f>
        <v>189299</v>
      </c>
      <c r="L41" s="107">
        <f t="shared" si="0"/>
        <v>16251</v>
      </c>
    </row>
    <row r="42" spans="1:12" ht="12.75" customHeight="1">
      <c r="A42" s="135" t="s">
        <v>605</v>
      </c>
      <c r="B42" s="130" t="s">
        <v>606</v>
      </c>
      <c r="C42" s="136">
        <v>721800</v>
      </c>
      <c r="D42" s="119">
        <v>399510</v>
      </c>
      <c r="E42" s="129">
        <v>55.34912718204489</v>
      </c>
      <c r="F42" s="120">
        <v>4864</v>
      </c>
      <c r="J42" s="119">
        <v>181890</v>
      </c>
      <c r="K42" s="119">
        <v>176880</v>
      </c>
      <c r="L42" s="107">
        <f t="shared" si="0"/>
        <v>5010</v>
      </c>
    </row>
    <row r="43" spans="1:12" ht="12.75">
      <c r="A43" s="135" t="s">
        <v>607</v>
      </c>
      <c r="B43" s="130" t="s">
        <v>608</v>
      </c>
      <c r="C43" s="137" t="s">
        <v>399</v>
      </c>
      <c r="D43" s="119">
        <v>12370</v>
      </c>
      <c r="E43" s="111" t="s">
        <v>399</v>
      </c>
      <c r="F43" s="120">
        <v>426</v>
      </c>
      <c r="J43" s="119">
        <v>6645</v>
      </c>
      <c r="K43" s="119">
        <v>1914</v>
      </c>
      <c r="L43" s="107">
        <f t="shared" si="0"/>
        <v>4731</v>
      </c>
    </row>
    <row r="44" spans="1:12" ht="14.25" customHeight="1">
      <c r="A44" s="135" t="s">
        <v>609</v>
      </c>
      <c r="B44" s="130" t="s">
        <v>610</v>
      </c>
      <c r="C44" s="137" t="s">
        <v>399</v>
      </c>
      <c r="D44" s="119">
        <v>5394</v>
      </c>
      <c r="E44" s="111" t="s">
        <v>399</v>
      </c>
      <c r="F44" s="120">
        <v>764</v>
      </c>
      <c r="J44" s="119">
        <v>2753</v>
      </c>
      <c r="K44" s="119">
        <v>1673</v>
      </c>
      <c r="L44" s="107">
        <f t="shared" si="0"/>
        <v>1080</v>
      </c>
    </row>
    <row r="45" spans="1:12" ht="12.75">
      <c r="A45" s="135" t="s">
        <v>611</v>
      </c>
      <c r="B45" s="130" t="s">
        <v>612</v>
      </c>
      <c r="C45" s="137" t="s">
        <v>399</v>
      </c>
      <c r="D45" s="119">
        <v>57226</v>
      </c>
      <c r="E45" s="111" t="s">
        <v>399</v>
      </c>
      <c r="F45" s="120">
        <v>13347</v>
      </c>
      <c r="J45" s="119">
        <v>14262</v>
      </c>
      <c r="K45" s="119">
        <v>8832</v>
      </c>
      <c r="L45" s="107">
        <f t="shared" si="0"/>
        <v>5430</v>
      </c>
    </row>
    <row r="46" spans="1:12" ht="12.75">
      <c r="A46" s="109" t="s">
        <v>613</v>
      </c>
      <c r="B46" s="113" t="s">
        <v>614</v>
      </c>
      <c r="C46" s="114">
        <v>13309928</v>
      </c>
      <c r="D46" s="112">
        <v>3774368</v>
      </c>
      <c r="E46" s="111">
        <v>28.357538823651034</v>
      </c>
      <c r="F46" s="112">
        <v>688352</v>
      </c>
      <c r="J46" s="112">
        <v>1468377</v>
      </c>
      <c r="K46" s="112">
        <v>713005</v>
      </c>
      <c r="L46" s="107">
        <f t="shared" si="0"/>
        <v>755372</v>
      </c>
    </row>
    <row r="47" spans="1:12" ht="25.5">
      <c r="A47" s="115" t="s">
        <v>615</v>
      </c>
      <c r="B47" s="113" t="s">
        <v>616</v>
      </c>
      <c r="C47" s="114">
        <v>10219084</v>
      </c>
      <c r="D47" s="112">
        <v>12489435.63</v>
      </c>
      <c r="E47" s="111">
        <v>122.21678214994614</v>
      </c>
      <c r="F47" s="112">
        <v>7095357.630000001</v>
      </c>
      <c r="J47" s="112">
        <f>40027+1982057+28890+443181-170</f>
        <v>2493985</v>
      </c>
      <c r="K47" s="112">
        <f>1855654+70908-170</f>
        <v>1926392</v>
      </c>
      <c r="L47" s="107">
        <f t="shared" si="0"/>
        <v>567593</v>
      </c>
    </row>
    <row r="48" spans="1:12" ht="24.75" customHeight="1">
      <c r="A48" s="109"/>
      <c r="B48" s="122" t="s">
        <v>617</v>
      </c>
      <c r="C48" s="14">
        <v>2360000</v>
      </c>
      <c r="D48" s="119">
        <v>0</v>
      </c>
      <c r="E48" s="111">
        <v>0</v>
      </c>
      <c r="F48" s="120">
        <v>0</v>
      </c>
      <c r="J48" s="119">
        <v>0</v>
      </c>
      <c r="K48" s="119">
        <v>0</v>
      </c>
      <c r="L48" s="107">
        <f t="shared" si="0"/>
        <v>0</v>
      </c>
    </row>
    <row r="49" spans="1:12" ht="12.75">
      <c r="A49" s="135" t="s">
        <v>618</v>
      </c>
      <c r="B49" s="130" t="s">
        <v>619</v>
      </c>
      <c r="C49" s="14">
        <v>1136000</v>
      </c>
      <c r="D49" s="119">
        <v>6707714</v>
      </c>
      <c r="E49" s="111">
        <v>590.4677816901408</v>
      </c>
      <c r="F49" s="120">
        <v>6707714</v>
      </c>
      <c r="J49" s="119">
        <v>0</v>
      </c>
      <c r="K49" s="119">
        <v>0</v>
      </c>
      <c r="L49" s="107">
        <f t="shared" si="0"/>
        <v>0</v>
      </c>
    </row>
    <row r="50" spans="1:12" ht="26.25" customHeight="1">
      <c r="A50" s="135" t="s">
        <v>620</v>
      </c>
      <c r="B50" s="130" t="s">
        <v>621</v>
      </c>
      <c r="C50" s="14">
        <v>2600000</v>
      </c>
      <c r="D50" s="119">
        <v>1107953</v>
      </c>
      <c r="E50" s="111">
        <v>42.61357692307692</v>
      </c>
      <c r="F50" s="120">
        <v>221591</v>
      </c>
      <c r="J50" s="119">
        <v>443181</v>
      </c>
      <c r="K50" s="119">
        <v>0</v>
      </c>
      <c r="L50" s="107">
        <f t="shared" si="0"/>
        <v>443181</v>
      </c>
    </row>
    <row r="51" spans="1:12" ht="12.75">
      <c r="A51" s="104"/>
      <c r="B51" s="138" t="s">
        <v>622</v>
      </c>
      <c r="C51" s="105">
        <v>99349777</v>
      </c>
      <c r="D51" s="105">
        <v>41493340</v>
      </c>
      <c r="E51" s="106">
        <v>41.76490501835751</v>
      </c>
      <c r="F51" s="139">
        <v>7091091</v>
      </c>
      <c r="J51" s="105">
        <f>J52</f>
        <v>17701009</v>
      </c>
      <c r="K51" s="105">
        <f>K52</f>
        <v>8393604</v>
      </c>
      <c r="L51" s="107">
        <f t="shared" si="0"/>
        <v>9307405</v>
      </c>
    </row>
    <row r="52" spans="1:12" ht="24" customHeight="1">
      <c r="A52" s="140" t="s">
        <v>623</v>
      </c>
      <c r="B52" s="141" t="s">
        <v>624</v>
      </c>
      <c r="C52" s="142">
        <v>99349777</v>
      </c>
      <c r="D52" s="112">
        <v>41493340</v>
      </c>
      <c r="E52" s="111">
        <v>41.76490501835751</v>
      </c>
      <c r="F52" s="112">
        <v>7091091</v>
      </c>
      <c r="J52" s="112">
        <v>17701009</v>
      </c>
      <c r="K52" s="112">
        <v>8393604</v>
      </c>
      <c r="L52" s="107">
        <f t="shared" si="0"/>
        <v>9307405</v>
      </c>
    </row>
    <row r="53" spans="1:12" ht="12.75">
      <c r="A53" s="104"/>
      <c r="B53" s="138" t="s">
        <v>625</v>
      </c>
      <c r="C53" s="18">
        <v>499466703</v>
      </c>
      <c r="D53" s="105">
        <v>83860736</v>
      </c>
      <c r="E53" s="106">
        <v>16.790055372319785</v>
      </c>
      <c r="F53" s="105">
        <v>5256117</v>
      </c>
      <c r="J53" s="105">
        <f>J54+J55</f>
        <v>0</v>
      </c>
      <c r="K53" s="105">
        <f>K54+K55</f>
        <v>684888</v>
      </c>
      <c r="L53" s="107">
        <f t="shared" si="0"/>
        <v>-684888</v>
      </c>
    </row>
    <row r="54" spans="1:12" ht="12" customHeight="1">
      <c r="A54" s="115" t="s">
        <v>626</v>
      </c>
      <c r="B54" s="121" t="s">
        <v>627</v>
      </c>
      <c r="C54" s="143" t="s">
        <v>399</v>
      </c>
      <c r="D54" s="112">
        <v>2483057</v>
      </c>
      <c r="E54" s="144" t="s">
        <v>399</v>
      </c>
      <c r="F54" s="112">
        <v>11869</v>
      </c>
      <c r="J54" s="112"/>
      <c r="K54" s="112">
        <v>23388</v>
      </c>
      <c r="L54" s="107">
        <f t="shared" si="0"/>
        <v>-23388</v>
      </c>
    </row>
    <row r="55" spans="1:12" ht="12.75" customHeight="1">
      <c r="A55" s="134" t="s">
        <v>628</v>
      </c>
      <c r="B55" s="73" t="s">
        <v>629</v>
      </c>
      <c r="C55" s="143" t="s">
        <v>399</v>
      </c>
      <c r="D55" s="112">
        <v>81377679</v>
      </c>
      <c r="E55" s="144" t="s">
        <v>399</v>
      </c>
      <c r="F55" s="112">
        <v>5244248</v>
      </c>
      <c r="K55" s="112">
        <v>661500</v>
      </c>
      <c r="L55" s="107">
        <f t="shared" si="0"/>
        <v>-661500</v>
      </c>
    </row>
    <row r="56" spans="2:6" ht="12.75">
      <c r="B56" s="145"/>
      <c r="C56" s="146"/>
      <c r="D56" s="147"/>
      <c r="E56" s="148"/>
      <c r="F56" s="147"/>
    </row>
    <row r="57" spans="1:6" ht="12.75">
      <c r="A57" s="149"/>
      <c r="C57" s="150"/>
      <c r="D57" s="150"/>
      <c r="E57" s="94"/>
      <c r="F57" s="93"/>
    </row>
    <row r="58" spans="1:6" ht="12.75">
      <c r="A58" s="149"/>
      <c r="C58" s="150"/>
      <c r="D58" s="150"/>
      <c r="E58" s="94"/>
      <c r="F58" s="93"/>
    </row>
    <row r="59" spans="1:6" ht="12.75">
      <c r="A59" s="149" t="s">
        <v>630</v>
      </c>
      <c r="C59" s="150"/>
      <c r="D59" s="150"/>
      <c r="E59" s="94" t="s">
        <v>437</v>
      </c>
      <c r="F59" s="93"/>
    </row>
    <row r="60" spans="1:5" ht="12.75">
      <c r="A60" s="93"/>
      <c r="C60" s="93"/>
      <c r="D60" s="93"/>
      <c r="E60" s="94"/>
    </row>
    <row r="61" spans="3:5" ht="12.75">
      <c r="C61" s="93"/>
      <c r="D61" s="93"/>
      <c r="E61" s="94"/>
    </row>
    <row r="62" ht="12.75">
      <c r="A62" s="149" t="s">
        <v>631</v>
      </c>
    </row>
    <row r="63" ht="12.75">
      <c r="A63" s="93" t="s">
        <v>439</v>
      </c>
    </row>
  </sheetData>
  <mergeCells count="3">
    <mergeCell ref="A2:F2"/>
    <mergeCell ref="A4:F4"/>
    <mergeCell ref="A5:F5"/>
  </mergeCells>
  <printOptions horizontalCentered="1"/>
  <pageMargins left="0.7480314960629921" right="0" top="0.6299212598425197" bottom="0.3937007874015748" header="0.3937007874015748" footer="0.1968503937007874"/>
  <pageSetup firstPageNumber="7" useFirstPageNumber="1" fitToHeight="1" fitToWidth="1" horizontalDpi="600" verticalDpi="600" orientation="portrait" paperSize="9" scale="7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SheetLayoutView="100" workbookViewId="0" topLeftCell="A1">
      <selection activeCell="I18" sqref="I18"/>
    </sheetView>
  </sheetViews>
  <sheetFormatPr defaultColWidth="9.140625" defaultRowHeight="12.75"/>
  <cols>
    <col min="1" max="1" width="7.57421875" style="152" customWidth="1"/>
    <col min="2" max="2" width="42.421875" style="153" customWidth="1"/>
    <col min="3" max="3" width="11.421875" style="153" customWidth="1"/>
    <col min="4" max="4" width="10.57421875" style="154" customWidth="1"/>
    <col min="5" max="5" width="10.8515625" style="155" customWidth="1"/>
    <col min="6" max="6" width="10.28125" style="154" customWidth="1"/>
    <col min="7" max="16384" width="9.140625" style="214" customWidth="1"/>
  </cols>
  <sheetData>
    <row r="1" ht="12.75">
      <c r="F1" s="156" t="s">
        <v>633</v>
      </c>
    </row>
    <row r="2" spans="2:5" ht="12.75">
      <c r="B2" s="1043" t="s">
        <v>634</v>
      </c>
      <c r="C2" s="1044"/>
      <c r="D2" s="1044"/>
      <c r="E2" s="1044"/>
    </row>
    <row r="3" spans="4:6" ht="12.75">
      <c r="D3" s="160"/>
      <c r="E3" s="161"/>
      <c r="F3" s="160"/>
    </row>
    <row r="4" spans="1:6" s="166" customFormat="1" ht="30.75" customHeight="1">
      <c r="A4" s="162"/>
      <c r="B4" s="1041" t="s">
        <v>635</v>
      </c>
      <c r="C4" s="1042"/>
      <c r="D4" s="1042"/>
      <c r="E4" s="1042"/>
      <c r="F4" s="165"/>
    </row>
    <row r="5" spans="1:6" s="153" customFormat="1" ht="15.75" customHeight="1">
      <c r="A5" s="152"/>
      <c r="B5" s="979" t="s">
        <v>636</v>
      </c>
      <c r="C5" s="979"/>
      <c r="D5" s="979"/>
      <c r="E5" s="979"/>
      <c r="F5" s="168"/>
    </row>
    <row r="6" spans="2:6" ht="12" customHeight="1">
      <c r="B6" s="169"/>
      <c r="F6" s="170" t="s">
        <v>444</v>
      </c>
    </row>
    <row r="7" spans="1:6" s="174" customFormat="1" ht="42" customHeight="1">
      <c r="A7" s="171" t="s">
        <v>637</v>
      </c>
      <c r="B7" s="172" t="s">
        <v>392</v>
      </c>
      <c r="C7" s="172" t="s">
        <v>445</v>
      </c>
      <c r="D7" s="171" t="s">
        <v>446</v>
      </c>
      <c r="E7" s="173" t="s">
        <v>638</v>
      </c>
      <c r="F7" s="172" t="s">
        <v>396</v>
      </c>
    </row>
    <row r="8" spans="1:6" s="180" customFormat="1" ht="9.75" customHeight="1">
      <c r="A8" s="176">
        <v>1</v>
      </c>
      <c r="B8" s="177">
        <v>2</v>
      </c>
      <c r="C8" s="177">
        <v>3</v>
      </c>
      <c r="D8" s="178">
        <v>4</v>
      </c>
      <c r="E8" s="178">
        <v>5</v>
      </c>
      <c r="F8" s="179">
        <v>6</v>
      </c>
    </row>
    <row r="9" spans="1:6" ht="12.75">
      <c r="A9" s="204"/>
      <c r="B9" s="215" t="s">
        <v>639</v>
      </c>
      <c r="C9" s="216">
        <v>49827097</v>
      </c>
      <c r="D9" s="182">
        <v>11015061</v>
      </c>
      <c r="E9" s="183">
        <v>22.1065678379778</v>
      </c>
      <c r="F9" s="182">
        <v>2359009</v>
      </c>
    </row>
    <row r="10" spans="1:6" ht="12.75">
      <c r="A10" s="204"/>
      <c r="B10" s="208" t="s">
        <v>640</v>
      </c>
      <c r="C10" s="216">
        <v>2459000</v>
      </c>
      <c r="D10" s="182">
        <v>817955</v>
      </c>
      <c r="E10" s="183">
        <v>33.26372509150061</v>
      </c>
      <c r="F10" s="182">
        <v>175384</v>
      </c>
    </row>
    <row r="11" spans="1:6" ht="25.5">
      <c r="A11" s="204" t="s">
        <v>641</v>
      </c>
      <c r="B11" s="205" t="s">
        <v>642</v>
      </c>
      <c r="C11" s="206">
        <v>2400000</v>
      </c>
      <c r="D11" s="185">
        <v>792812</v>
      </c>
      <c r="E11" s="186">
        <v>33.033833333333334</v>
      </c>
      <c r="F11" s="185">
        <v>169063</v>
      </c>
    </row>
    <row r="12" spans="1:6" ht="24.75" customHeight="1">
      <c r="A12" s="204" t="s">
        <v>643</v>
      </c>
      <c r="B12" s="205" t="s">
        <v>644</v>
      </c>
      <c r="C12" s="206">
        <v>59000</v>
      </c>
      <c r="D12" s="185">
        <v>25143</v>
      </c>
      <c r="E12" s="186">
        <v>42.615254237288134</v>
      </c>
      <c r="F12" s="185">
        <v>6321</v>
      </c>
    </row>
    <row r="13" spans="1:6" ht="12.75">
      <c r="A13" s="204"/>
      <c r="B13" s="208" t="s">
        <v>645</v>
      </c>
      <c r="C13" s="216">
        <v>5449707</v>
      </c>
      <c r="D13" s="182">
        <v>1672626</v>
      </c>
      <c r="E13" s="183">
        <v>30.692035369974935</v>
      </c>
      <c r="F13" s="182">
        <v>145698</v>
      </c>
    </row>
    <row r="14" spans="1:6" ht="25.5">
      <c r="A14" s="204" t="s">
        <v>587</v>
      </c>
      <c r="B14" s="205" t="s">
        <v>646</v>
      </c>
      <c r="C14" s="206">
        <v>310000</v>
      </c>
      <c r="D14" s="185">
        <v>187976</v>
      </c>
      <c r="E14" s="186">
        <v>60.637419354838705</v>
      </c>
      <c r="F14" s="185">
        <v>60955</v>
      </c>
    </row>
    <row r="15" spans="1:6" ht="15" customHeight="1">
      <c r="A15" s="204" t="s">
        <v>647</v>
      </c>
      <c r="B15" s="205" t="s">
        <v>648</v>
      </c>
      <c r="C15" s="206">
        <v>250000</v>
      </c>
      <c r="D15" s="185">
        <v>123727</v>
      </c>
      <c r="E15" s="186">
        <v>49.4908</v>
      </c>
      <c r="F15" s="185">
        <v>27183</v>
      </c>
    </row>
    <row r="16" spans="1:6" ht="12.75">
      <c r="A16" s="204" t="s">
        <v>605</v>
      </c>
      <c r="B16" s="205" t="s">
        <v>649</v>
      </c>
      <c r="C16" s="189">
        <v>721800</v>
      </c>
      <c r="D16" s="185">
        <v>399510</v>
      </c>
      <c r="E16" s="186">
        <v>55.34912718204489</v>
      </c>
      <c r="F16" s="185">
        <v>4865</v>
      </c>
    </row>
    <row r="17" spans="1:6" ht="51">
      <c r="A17" s="204" t="s">
        <v>650</v>
      </c>
      <c r="B17" s="205" t="s">
        <v>651</v>
      </c>
      <c r="C17" s="206">
        <v>4167907</v>
      </c>
      <c r="D17" s="185">
        <v>961413</v>
      </c>
      <c r="E17" s="186">
        <v>23.067045401924755</v>
      </c>
      <c r="F17" s="185">
        <v>52695</v>
      </c>
    </row>
    <row r="18" spans="1:6" ht="12.75">
      <c r="A18" s="204"/>
      <c r="B18" s="208" t="s">
        <v>652</v>
      </c>
      <c r="C18" s="216">
        <v>7245871</v>
      </c>
      <c r="D18" s="182">
        <v>3050262</v>
      </c>
      <c r="E18" s="183">
        <v>42.09655402366396</v>
      </c>
      <c r="F18" s="182">
        <v>713068</v>
      </c>
    </row>
    <row r="19" spans="1:6" ht="51">
      <c r="A19" s="204" t="s">
        <v>653</v>
      </c>
      <c r="B19" s="205" t="s">
        <v>654</v>
      </c>
      <c r="C19" s="206">
        <v>135000</v>
      </c>
      <c r="D19" s="185">
        <v>64516</v>
      </c>
      <c r="E19" s="186">
        <v>47.78962962962963</v>
      </c>
      <c r="F19" s="185">
        <v>12052</v>
      </c>
    </row>
    <row r="20" spans="1:6" ht="12.75">
      <c r="A20" s="204" t="s">
        <v>655</v>
      </c>
      <c r="B20" s="205" t="s">
        <v>656</v>
      </c>
      <c r="C20" s="206">
        <v>1576000</v>
      </c>
      <c r="D20" s="185">
        <v>644425</v>
      </c>
      <c r="E20" s="186">
        <v>40.889911167512686</v>
      </c>
      <c r="F20" s="185">
        <v>138705</v>
      </c>
    </row>
    <row r="21" spans="1:6" ht="25.5">
      <c r="A21" s="204" t="s">
        <v>657</v>
      </c>
      <c r="B21" s="205" t="s">
        <v>658</v>
      </c>
      <c r="C21" s="206">
        <v>990150</v>
      </c>
      <c r="D21" s="185">
        <v>415787</v>
      </c>
      <c r="E21" s="186">
        <v>41.99232439529364</v>
      </c>
      <c r="F21" s="185">
        <v>110107</v>
      </c>
    </row>
    <row r="22" spans="1:6" ht="25.5">
      <c r="A22" s="204" t="s">
        <v>659</v>
      </c>
      <c r="B22" s="205" t="s">
        <v>660</v>
      </c>
      <c r="C22" s="206">
        <v>54700</v>
      </c>
      <c r="D22" s="185">
        <v>19202</v>
      </c>
      <c r="E22" s="186">
        <v>35.10420475319927</v>
      </c>
      <c r="F22" s="185">
        <v>3710</v>
      </c>
    </row>
    <row r="23" spans="1:6" ht="38.25">
      <c r="A23" s="204" t="s">
        <v>661</v>
      </c>
      <c r="B23" s="205" t="s">
        <v>662</v>
      </c>
      <c r="C23" s="206">
        <v>50000</v>
      </c>
      <c r="D23" s="185">
        <v>22134</v>
      </c>
      <c r="E23" s="186">
        <v>44.268</v>
      </c>
      <c r="F23" s="185">
        <v>4400</v>
      </c>
    </row>
    <row r="24" spans="1:6" ht="12.75">
      <c r="A24" s="204" t="s">
        <v>663</v>
      </c>
      <c r="B24" s="205" t="s">
        <v>664</v>
      </c>
      <c r="C24" s="206">
        <v>145000</v>
      </c>
      <c r="D24" s="185">
        <v>51854</v>
      </c>
      <c r="E24" s="186">
        <v>35.76137931034483</v>
      </c>
      <c r="F24" s="185">
        <v>12079</v>
      </c>
    </row>
    <row r="25" spans="1:6" ht="12.75">
      <c r="A25" s="204" t="s">
        <v>665</v>
      </c>
      <c r="B25" s="205" t="s">
        <v>666</v>
      </c>
      <c r="C25" s="206">
        <v>46000</v>
      </c>
      <c r="D25" s="185">
        <v>30542</v>
      </c>
      <c r="E25" s="186">
        <v>66.39565217391305</v>
      </c>
      <c r="F25" s="185">
        <v>6828</v>
      </c>
    </row>
    <row r="26" spans="1:6" ht="12.75">
      <c r="A26" s="204" t="s">
        <v>667</v>
      </c>
      <c r="B26" s="205" t="s">
        <v>668</v>
      </c>
      <c r="C26" s="206">
        <v>4249021</v>
      </c>
      <c r="D26" s="185">
        <v>1801802</v>
      </c>
      <c r="E26" s="186">
        <v>42.40510931812293</v>
      </c>
      <c r="F26" s="185">
        <v>425187</v>
      </c>
    </row>
    <row r="27" spans="1:6" ht="12.75">
      <c r="A27" s="204"/>
      <c r="B27" s="208" t="s">
        <v>669</v>
      </c>
      <c r="C27" s="216">
        <v>95508</v>
      </c>
      <c r="D27" s="182">
        <v>17406</v>
      </c>
      <c r="E27" s="183">
        <v>18.224651338107805</v>
      </c>
      <c r="F27" s="182">
        <v>3439</v>
      </c>
    </row>
    <row r="28" spans="1:6" ht="25.5">
      <c r="A28" s="204" t="s">
        <v>670</v>
      </c>
      <c r="B28" s="205" t="s">
        <v>671</v>
      </c>
      <c r="C28" s="206">
        <v>95508</v>
      </c>
      <c r="D28" s="185">
        <v>17406</v>
      </c>
      <c r="E28" s="186">
        <v>18.224651338107805</v>
      </c>
      <c r="F28" s="185">
        <v>3439</v>
      </c>
    </row>
    <row r="29" spans="1:6" ht="12.75">
      <c r="A29" s="204"/>
      <c r="B29" s="208" t="s">
        <v>672</v>
      </c>
      <c r="C29" s="216">
        <v>23176084</v>
      </c>
      <c r="D29" s="182">
        <v>403659</v>
      </c>
      <c r="E29" s="183">
        <v>1.7417049403169231</v>
      </c>
      <c r="F29" s="182">
        <v>90668</v>
      </c>
    </row>
    <row r="30" spans="1:6" ht="38.25">
      <c r="A30" s="204" t="s">
        <v>673</v>
      </c>
      <c r="B30" s="205" t="s">
        <v>674</v>
      </c>
      <c r="C30" s="206">
        <v>117000</v>
      </c>
      <c r="D30" s="185">
        <v>70221</v>
      </c>
      <c r="E30" s="186">
        <v>60.01794871794872</v>
      </c>
      <c r="F30" s="185">
        <v>36748</v>
      </c>
    </row>
    <row r="31" spans="1:6" ht="25.5">
      <c r="A31" s="204" t="s">
        <v>675</v>
      </c>
      <c r="B31" s="205" t="s">
        <v>676</v>
      </c>
      <c r="C31" s="206">
        <v>150000</v>
      </c>
      <c r="D31" s="185">
        <v>34571</v>
      </c>
      <c r="E31" s="186">
        <v>23.047333333333334</v>
      </c>
      <c r="F31" s="185">
        <v>9621</v>
      </c>
    </row>
    <row r="32" spans="1:6" ht="25.5">
      <c r="A32" s="204" t="s">
        <v>677</v>
      </c>
      <c r="B32" s="205" t="s">
        <v>678</v>
      </c>
      <c r="C32" s="206">
        <v>25000</v>
      </c>
      <c r="D32" s="185">
        <v>11179</v>
      </c>
      <c r="E32" s="186">
        <v>44.716</v>
      </c>
      <c r="F32" s="185">
        <v>2864</v>
      </c>
    </row>
    <row r="33" spans="1:6" ht="25.5">
      <c r="A33" s="204" t="s">
        <v>679</v>
      </c>
      <c r="B33" s="205" t="s">
        <v>680</v>
      </c>
      <c r="C33" s="206">
        <v>5000</v>
      </c>
      <c r="D33" s="185">
        <v>116</v>
      </c>
      <c r="E33" s="186">
        <v>2.32</v>
      </c>
      <c r="F33" s="185">
        <v>0</v>
      </c>
    </row>
    <row r="34" spans="1:6" ht="25.5">
      <c r="A34" s="207" t="s">
        <v>681</v>
      </c>
      <c r="B34" s="205" t="s">
        <v>682</v>
      </c>
      <c r="C34" s="206">
        <v>405000</v>
      </c>
      <c r="D34" s="185">
        <v>126884</v>
      </c>
      <c r="E34" s="186">
        <v>31.32938271604938</v>
      </c>
      <c r="F34" s="185">
        <v>63</v>
      </c>
    </row>
    <row r="35" spans="1:6" ht="25.5">
      <c r="A35" s="207" t="s">
        <v>683</v>
      </c>
      <c r="B35" s="205" t="s">
        <v>684</v>
      </c>
      <c r="C35" s="206">
        <v>465000</v>
      </c>
      <c r="D35" s="185">
        <v>160688</v>
      </c>
      <c r="E35" s="186">
        <v>34.55655913978495</v>
      </c>
      <c r="F35" s="185">
        <v>41372</v>
      </c>
    </row>
    <row r="36" spans="1:6" ht="25.5">
      <c r="A36" s="204" t="s">
        <v>685</v>
      </c>
      <c r="B36" s="205" t="s">
        <v>686</v>
      </c>
      <c r="C36" s="206">
        <v>19686000</v>
      </c>
      <c r="D36" s="185">
        <v>0</v>
      </c>
      <c r="E36" s="186">
        <v>0</v>
      </c>
      <c r="F36" s="185">
        <v>0</v>
      </c>
    </row>
    <row r="37" spans="1:6" ht="25.5">
      <c r="A37" s="204" t="s">
        <v>687</v>
      </c>
      <c r="B37" s="205" t="s">
        <v>688</v>
      </c>
      <c r="C37" s="206">
        <v>2323084</v>
      </c>
      <c r="D37" s="185">
        <v>0</v>
      </c>
      <c r="E37" s="186">
        <v>0</v>
      </c>
      <c r="F37" s="185">
        <v>0</v>
      </c>
    </row>
    <row r="38" spans="1:6" ht="12.75">
      <c r="A38" s="204"/>
      <c r="B38" s="208" t="s">
        <v>689</v>
      </c>
      <c r="C38" s="216">
        <v>412149</v>
      </c>
      <c r="D38" s="182">
        <v>178305</v>
      </c>
      <c r="E38" s="183">
        <v>43.26226680156934</v>
      </c>
      <c r="F38" s="182">
        <v>37946</v>
      </c>
    </row>
    <row r="39" spans="1:6" ht="12.75">
      <c r="A39" s="209" t="s">
        <v>690</v>
      </c>
      <c r="B39" s="205" t="s">
        <v>691</v>
      </c>
      <c r="C39" s="206">
        <v>39922</v>
      </c>
      <c r="D39" s="185">
        <v>19962</v>
      </c>
      <c r="E39" s="186">
        <v>50.002504884524825</v>
      </c>
      <c r="F39" s="185">
        <v>6654</v>
      </c>
    </row>
    <row r="40" spans="1:6" ht="12.75">
      <c r="A40" s="204" t="s">
        <v>692</v>
      </c>
      <c r="B40" s="205" t="s">
        <v>693</v>
      </c>
      <c r="C40" s="206">
        <v>327143</v>
      </c>
      <c r="D40" s="185">
        <v>130960</v>
      </c>
      <c r="E40" s="186">
        <v>40.031423567063946</v>
      </c>
      <c r="F40" s="185">
        <v>27384</v>
      </c>
    </row>
    <row r="41" spans="1:6" ht="12.75">
      <c r="A41" s="204" t="s">
        <v>694</v>
      </c>
      <c r="B41" s="205" t="s">
        <v>695</v>
      </c>
      <c r="C41" s="206">
        <v>45084</v>
      </c>
      <c r="D41" s="185">
        <v>27383</v>
      </c>
      <c r="E41" s="186">
        <v>60.73773400763021</v>
      </c>
      <c r="F41" s="185">
        <v>3908</v>
      </c>
    </row>
    <row r="42" spans="1:6" ht="12.75">
      <c r="A42" s="204"/>
      <c r="B42" s="208" t="s">
        <v>696</v>
      </c>
      <c r="C42" s="216">
        <v>300000</v>
      </c>
      <c r="D42" s="182">
        <v>0</v>
      </c>
      <c r="E42" s="183">
        <v>0</v>
      </c>
      <c r="F42" s="182">
        <v>0</v>
      </c>
    </row>
    <row r="43" spans="1:6" ht="25.5">
      <c r="A43" s="204" t="s">
        <v>697</v>
      </c>
      <c r="B43" s="205" t="s">
        <v>698</v>
      </c>
      <c r="C43" s="206">
        <v>300000</v>
      </c>
      <c r="D43" s="185">
        <v>0</v>
      </c>
      <c r="E43" s="186">
        <v>0</v>
      </c>
      <c r="F43" s="185">
        <v>0</v>
      </c>
    </row>
    <row r="44" spans="1:6" ht="12.75">
      <c r="A44" s="204"/>
      <c r="B44" s="208" t="s">
        <v>699</v>
      </c>
      <c r="C44" s="216">
        <v>10433778</v>
      </c>
      <c r="D44" s="182">
        <v>4820558</v>
      </c>
      <c r="E44" s="183">
        <v>46.20146221244117</v>
      </c>
      <c r="F44" s="182">
        <v>1165911</v>
      </c>
    </row>
    <row r="45" spans="1:6" ht="12.75">
      <c r="A45" s="204" t="s">
        <v>700</v>
      </c>
      <c r="B45" s="205" t="s">
        <v>701</v>
      </c>
      <c r="C45" s="206">
        <v>295000</v>
      </c>
      <c r="D45" s="185">
        <v>27632</v>
      </c>
      <c r="E45" s="186">
        <v>9.366779661016949</v>
      </c>
      <c r="F45" s="185">
        <v>8213</v>
      </c>
    </row>
    <row r="46" spans="1:6" ht="12.75">
      <c r="A46" s="204" t="s">
        <v>702</v>
      </c>
      <c r="B46" s="205" t="s">
        <v>703</v>
      </c>
      <c r="C46" s="206">
        <v>2085000</v>
      </c>
      <c r="D46" s="185">
        <v>1378555</v>
      </c>
      <c r="E46" s="186">
        <v>66.11774580335732</v>
      </c>
      <c r="F46" s="185">
        <v>396606</v>
      </c>
    </row>
    <row r="47" spans="1:6" ht="12.75">
      <c r="A47" s="204" t="s">
        <v>704</v>
      </c>
      <c r="B47" s="205" t="s">
        <v>705</v>
      </c>
      <c r="C47" s="206">
        <v>50000</v>
      </c>
      <c r="D47" s="185">
        <v>12765</v>
      </c>
      <c r="E47" s="186">
        <v>25.53</v>
      </c>
      <c r="F47" s="185">
        <v>2628</v>
      </c>
    </row>
    <row r="48" spans="1:6" ht="25.5">
      <c r="A48" s="204" t="s">
        <v>706</v>
      </c>
      <c r="B48" s="205" t="s">
        <v>707</v>
      </c>
      <c r="C48" s="206">
        <v>30000</v>
      </c>
      <c r="D48" s="189">
        <v>11050</v>
      </c>
      <c r="E48" s="186">
        <v>36.833333333333336</v>
      </c>
      <c r="F48" s="185">
        <v>2007</v>
      </c>
    </row>
    <row r="49" spans="1:6" ht="12.75" customHeight="1">
      <c r="A49" s="204" t="s">
        <v>708</v>
      </c>
      <c r="B49" s="205" t="s">
        <v>709</v>
      </c>
      <c r="C49" s="206">
        <v>2196000</v>
      </c>
      <c r="D49" s="189">
        <v>910952</v>
      </c>
      <c r="E49" s="186">
        <v>41.48233151183971</v>
      </c>
      <c r="F49" s="185">
        <v>224819</v>
      </c>
    </row>
    <row r="50" spans="1:6" ht="25.5" customHeight="1">
      <c r="A50" s="204" t="s">
        <v>710</v>
      </c>
      <c r="B50" s="205" t="s">
        <v>711</v>
      </c>
      <c r="C50" s="206">
        <v>1000</v>
      </c>
      <c r="D50" s="185">
        <v>0</v>
      </c>
      <c r="E50" s="186">
        <v>0</v>
      </c>
      <c r="F50" s="185">
        <v>0</v>
      </c>
    </row>
    <row r="51" spans="1:6" ht="12.75">
      <c r="A51" s="204" t="s">
        <v>712</v>
      </c>
      <c r="B51" s="205" t="s">
        <v>713</v>
      </c>
      <c r="C51" s="206">
        <v>2650000</v>
      </c>
      <c r="D51" s="185">
        <v>1126804</v>
      </c>
      <c r="E51" s="186">
        <v>42.52090566037736</v>
      </c>
      <c r="F51" s="185">
        <v>249975</v>
      </c>
    </row>
    <row r="52" spans="1:6" ht="12.75">
      <c r="A52" s="204" t="s">
        <v>714</v>
      </c>
      <c r="B52" s="205" t="s">
        <v>715</v>
      </c>
      <c r="C52" s="206">
        <v>650000</v>
      </c>
      <c r="D52" s="185">
        <v>381448</v>
      </c>
      <c r="E52" s="186">
        <v>58.68430769230769</v>
      </c>
      <c r="F52" s="185">
        <v>90961</v>
      </c>
    </row>
    <row r="53" spans="1:6" ht="26.25" customHeight="1">
      <c r="A53" s="204" t="s">
        <v>716</v>
      </c>
      <c r="B53" s="205" t="s">
        <v>717</v>
      </c>
      <c r="C53" s="206">
        <v>155000</v>
      </c>
      <c r="D53" s="185">
        <v>56861</v>
      </c>
      <c r="E53" s="186">
        <v>36.68451612903226</v>
      </c>
      <c r="F53" s="185">
        <v>12487</v>
      </c>
    </row>
    <row r="54" spans="1:6" ht="12.75">
      <c r="A54" s="204" t="s">
        <v>595</v>
      </c>
      <c r="B54" s="205" t="s">
        <v>718</v>
      </c>
      <c r="C54" s="206">
        <v>1816078</v>
      </c>
      <c r="D54" s="185">
        <v>716278</v>
      </c>
      <c r="E54" s="186">
        <v>39.44092709674364</v>
      </c>
      <c r="F54" s="185">
        <v>144427</v>
      </c>
    </row>
    <row r="55" spans="1:6" ht="51">
      <c r="A55" s="204" t="s">
        <v>609</v>
      </c>
      <c r="B55" s="205" t="s">
        <v>719</v>
      </c>
      <c r="C55" s="206">
        <v>51200</v>
      </c>
      <c r="D55" s="185">
        <v>5394</v>
      </c>
      <c r="E55" s="186">
        <v>10.53515625</v>
      </c>
      <c r="F55" s="185">
        <v>765</v>
      </c>
    </row>
    <row r="56" spans="1:6" ht="12.75">
      <c r="A56" s="204" t="s">
        <v>720</v>
      </c>
      <c r="B56" s="205" t="s">
        <v>721</v>
      </c>
      <c r="C56" s="206">
        <v>452000</v>
      </c>
      <c r="D56" s="185">
        <v>192534</v>
      </c>
      <c r="E56" s="186">
        <v>42.596017699115045</v>
      </c>
      <c r="F56" s="185">
        <v>33023</v>
      </c>
    </row>
    <row r="57" spans="1:6" ht="12.75">
      <c r="A57" s="204" t="s">
        <v>722</v>
      </c>
      <c r="B57" s="205" t="s">
        <v>723</v>
      </c>
      <c r="C57" s="206">
        <v>2500</v>
      </c>
      <c r="D57" s="185">
        <v>285</v>
      </c>
      <c r="E57" s="186">
        <v>11.4</v>
      </c>
      <c r="F57" s="185">
        <v>0</v>
      </c>
    </row>
    <row r="58" spans="1:6" ht="12.75">
      <c r="A58" s="204"/>
      <c r="B58" s="208" t="s">
        <v>724</v>
      </c>
      <c r="C58" s="216">
        <v>18000</v>
      </c>
      <c r="D58" s="182">
        <v>4690</v>
      </c>
      <c r="E58" s="183">
        <v>26.055555555555554</v>
      </c>
      <c r="F58" s="182">
        <v>895</v>
      </c>
    </row>
    <row r="59" spans="1:6" ht="38.25">
      <c r="A59" s="204" t="s">
        <v>725</v>
      </c>
      <c r="B59" s="205" t="s">
        <v>726</v>
      </c>
      <c r="C59" s="206">
        <v>18000</v>
      </c>
      <c r="D59" s="185">
        <v>4690</v>
      </c>
      <c r="E59" s="186">
        <v>26.055555555555554</v>
      </c>
      <c r="F59" s="185">
        <v>895</v>
      </c>
    </row>
    <row r="60" spans="1:6" ht="12.75">
      <c r="A60" s="217"/>
      <c r="B60" s="208" t="s">
        <v>727</v>
      </c>
      <c r="C60" s="216">
        <v>102000</v>
      </c>
      <c r="D60" s="182">
        <v>49600</v>
      </c>
      <c r="E60" s="183">
        <v>48.627450980392155</v>
      </c>
      <c r="F60" s="182">
        <v>26000</v>
      </c>
    </row>
    <row r="61" spans="1:6" ht="25.5">
      <c r="A61" s="204" t="s">
        <v>728</v>
      </c>
      <c r="B61" s="205" t="s">
        <v>729</v>
      </c>
      <c r="C61" s="206">
        <v>102000</v>
      </c>
      <c r="D61" s="185">
        <v>49600</v>
      </c>
      <c r="E61" s="186">
        <v>48.627450980392155</v>
      </c>
      <c r="F61" s="185">
        <v>26000</v>
      </c>
    </row>
    <row r="62" spans="1:6" ht="25.5">
      <c r="A62" s="204"/>
      <c r="B62" s="208" t="s">
        <v>730</v>
      </c>
      <c r="C62" s="216">
        <v>135000</v>
      </c>
      <c r="D62" s="182">
        <v>0</v>
      </c>
      <c r="E62" s="183">
        <v>0</v>
      </c>
      <c r="F62" s="182">
        <v>0</v>
      </c>
    </row>
    <row r="63" spans="1:6" ht="12.75">
      <c r="A63" s="204" t="s">
        <v>731</v>
      </c>
      <c r="B63" s="210" t="s">
        <v>732</v>
      </c>
      <c r="C63" s="206">
        <v>135000</v>
      </c>
      <c r="D63" s="185">
        <v>0</v>
      </c>
      <c r="E63" s="186">
        <v>0</v>
      </c>
      <c r="F63" s="185">
        <v>0</v>
      </c>
    </row>
    <row r="64" ht="15.75">
      <c r="B64" s="169"/>
    </row>
    <row r="65" ht="15.75">
      <c r="B65" s="169"/>
    </row>
    <row r="66" ht="12.75">
      <c r="A66" s="211"/>
    </row>
    <row r="67" spans="1:6" s="181" customFormat="1" ht="11.25">
      <c r="A67" s="211"/>
      <c r="B67" s="212"/>
      <c r="C67" s="192"/>
      <c r="D67" s="192"/>
      <c r="E67" s="193"/>
      <c r="F67" s="200"/>
    </row>
    <row r="68" spans="1:6" s="153" customFormat="1" ht="12.75">
      <c r="A68" s="152"/>
      <c r="B68" s="195"/>
      <c r="C68" s="154"/>
      <c r="D68" s="154"/>
      <c r="E68" s="196"/>
      <c r="F68" s="154"/>
    </row>
    <row r="69" spans="1:5" s="167" customFormat="1" ht="17.25" customHeight="1">
      <c r="A69" s="33" t="s">
        <v>733</v>
      </c>
      <c r="B69" s="169"/>
      <c r="E69" s="199" t="s">
        <v>437</v>
      </c>
    </row>
    <row r="70" spans="1:6" s="153" customFormat="1" ht="12.75">
      <c r="A70" s="152"/>
      <c r="B70" s="195"/>
      <c r="C70" s="154"/>
      <c r="D70" s="154"/>
      <c r="E70" s="196"/>
      <c r="F70" s="170"/>
    </row>
    <row r="71" spans="1:6" s="153" customFormat="1" ht="12.75" customHeight="1">
      <c r="A71" s="152"/>
      <c r="B71" s="181"/>
      <c r="C71" s="181"/>
      <c r="D71" s="200"/>
      <c r="E71" s="201"/>
      <c r="F71" s="202"/>
    </row>
    <row r="72" ht="12.75">
      <c r="A72" s="203" t="s">
        <v>540</v>
      </c>
    </row>
    <row r="73" ht="12.75">
      <c r="A73" s="203" t="s">
        <v>439</v>
      </c>
    </row>
  </sheetData>
  <mergeCells count="3">
    <mergeCell ref="B4:E4"/>
    <mergeCell ref="B2:E2"/>
    <mergeCell ref="B5:E5"/>
  </mergeCells>
  <printOptions/>
  <pageMargins left="0.7480314960629921" right="0.5511811023622047" top="0.7874015748031497" bottom="0.7874015748031497" header="0.5118110236220472" footer="0.5118110236220472"/>
  <pageSetup firstPageNumber="8" useFirstPageNumber="1" horizontalDpi="300" verticalDpi="300" orientation="portrait" paperSize="9" scale="9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H490"/>
  <sheetViews>
    <sheetView zoomScaleSheetLayoutView="75" workbookViewId="0" topLeftCell="A1">
      <selection activeCell="C5" sqref="C5"/>
    </sheetView>
  </sheetViews>
  <sheetFormatPr defaultColWidth="9.140625" defaultRowHeight="17.25" customHeight="1"/>
  <cols>
    <col min="1" max="1" width="38.28125" style="37" customWidth="1"/>
    <col min="2" max="2" width="12.140625" style="264" customWidth="1"/>
    <col min="3" max="3" width="12.140625" style="221" customWidth="1"/>
    <col min="4" max="4" width="12.00390625" style="221" customWidth="1"/>
    <col min="5" max="5" width="7.7109375" style="221" customWidth="1"/>
    <col min="6" max="6" width="8.00390625" style="221" customWidth="1"/>
    <col min="7" max="7" width="12.00390625" style="221" customWidth="1"/>
    <col min="8" max="8" width="11.7109375" style="221" customWidth="1"/>
    <col min="9" max="16384" width="11.421875" style="37" customWidth="1"/>
  </cols>
  <sheetData>
    <row r="1" spans="1:8" ht="17.25" customHeight="1">
      <c r="A1" s="218"/>
      <c r="B1" s="219"/>
      <c r="C1" s="220"/>
      <c r="D1" s="220"/>
      <c r="E1" s="220"/>
      <c r="F1" s="220"/>
      <c r="G1" s="220"/>
      <c r="H1" s="221" t="s">
        <v>734</v>
      </c>
    </row>
    <row r="2" spans="1:8" ht="14.25" customHeight="1">
      <c r="A2" s="223"/>
      <c r="B2" s="224" t="s">
        <v>735</v>
      </c>
      <c r="C2" s="223"/>
      <c r="D2" s="225"/>
      <c r="E2" s="225"/>
      <c r="F2" s="225"/>
      <c r="G2" s="225"/>
      <c r="H2" s="225"/>
    </row>
    <row r="3" spans="1:8" ht="17.25" customHeight="1">
      <c r="A3" s="226" t="s">
        <v>736</v>
      </c>
      <c r="B3" s="222"/>
      <c r="C3" s="225"/>
      <c r="D3" s="225"/>
      <c r="E3" s="225"/>
      <c r="F3" s="225"/>
      <c r="G3" s="225"/>
      <c r="H3" s="225"/>
    </row>
    <row r="4" spans="1:8" ht="13.5" customHeight="1">
      <c r="A4" s="227"/>
      <c r="B4" s="227" t="s">
        <v>737</v>
      </c>
      <c r="C4" s="228"/>
      <c r="D4" s="228"/>
      <c r="E4" s="228"/>
      <c r="F4" s="228"/>
      <c r="G4" s="228"/>
      <c r="H4" s="225"/>
    </row>
    <row r="5" spans="1:8" ht="14.25" customHeight="1">
      <c r="A5" s="229"/>
      <c r="B5" s="230"/>
      <c r="C5" s="231" t="s">
        <v>738</v>
      </c>
      <c r="D5" s="231"/>
      <c r="E5" s="231"/>
      <c r="F5" s="231"/>
      <c r="G5" s="232"/>
      <c r="H5" s="225"/>
    </row>
    <row r="6" spans="1:8" ht="14.25" customHeight="1">
      <c r="A6" s="233"/>
      <c r="B6" s="233"/>
      <c r="C6" s="232"/>
      <c r="D6" s="232"/>
      <c r="E6" s="232"/>
      <c r="F6" s="232"/>
      <c r="G6" s="232"/>
      <c r="H6" s="225"/>
    </row>
    <row r="7" spans="1:8" ht="11.25" customHeight="1">
      <c r="A7" s="233"/>
      <c r="B7" s="233"/>
      <c r="C7" s="232"/>
      <c r="D7" s="232"/>
      <c r="E7" s="232"/>
      <c r="F7" s="232"/>
      <c r="G7" s="232"/>
      <c r="H7" s="234" t="s">
        <v>444</v>
      </c>
    </row>
    <row r="8" spans="1:8" ht="113.25" customHeight="1">
      <c r="A8" s="65" t="s">
        <v>392</v>
      </c>
      <c r="B8" s="65" t="s">
        <v>445</v>
      </c>
      <c r="C8" s="65" t="s">
        <v>739</v>
      </c>
      <c r="D8" s="65" t="s">
        <v>446</v>
      </c>
      <c r="E8" s="65" t="s">
        <v>740</v>
      </c>
      <c r="F8" s="65" t="s">
        <v>741</v>
      </c>
      <c r="G8" s="65" t="s">
        <v>742</v>
      </c>
      <c r="H8" s="65" t="s">
        <v>396</v>
      </c>
    </row>
    <row r="9" spans="1:8" ht="12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134">
        <v>8</v>
      </c>
    </row>
    <row r="10" spans="1:8" ht="12.75">
      <c r="A10" s="235" t="s">
        <v>743</v>
      </c>
      <c r="B10" s="70">
        <v>1882129067</v>
      </c>
      <c r="C10" s="22" t="s">
        <v>399</v>
      </c>
      <c r="D10" s="22">
        <v>728043594</v>
      </c>
      <c r="E10" s="236">
        <v>38.68191649366839</v>
      </c>
      <c r="F10" s="237" t="s">
        <v>399</v>
      </c>
      <c r="G10" s="237" t="s">
        <v>399</v>
      </c>
      <c r="H10" s="238">
        <v>180581532</v>
      </c>
    </row>
    <row r="11" spans="1:8" ht="12.75" customHeight="1">
      <c r="A11" s="239" t="s">
        <v>744</v>
      </c>
      <c r="B11" s="240">
        <v>2064267006</v>
      </c>
      <c r="C11" s="240">
        <v>821405321</v>
      </c>
      <c r="D11" s="240">
        <v>816021109.33</v>
      </c>
      <c r="E11" s="236">
        <v>39.530792623151584</v>
      </c>
      <c r="F11" s="241">
        <v>99.3445121997207</v>
      </c>
      <c r="G11" s="240">
        <v>149852361</v>
      </c>
      <c r="H11" s="240">
        <v>146232066.32999998</v>
      </c>
    </row>
    <row r="12" spans="1:8" ht="12" customHeight="1">
      <c r="A12" s="242" t="s">
        <v>745</v>
      </c>
      <c r="B12" s="243">
        <v>1772117360</v>
      </c>
      <c r="C12" s="243">
        <v>722640520</v>
      </c>
      <c r="D12" s="243">
        <v>722640520</v>
      </c>
      <c r="E12" s="244">
        <v>40.778366958721065</v>
      </c>
      <c r="F12" s="245">
        <v>100</v>
      </c>
      <c r="G12" s="243">
        <v>131976877</v>
      </c>
      <c r="H12" s="243">
        <v>131976877</v>
      </c>
    </row>
    <row r="13" spans="1:8" ht="12.75" customHeight="1">
      <c r="A13" s="242" t="s">
        <v>746</v>
      </c>
      <c r="B13" s="243">
        <v>99779906</v>
      </c>
      <c r="C13" s="243">
        <v>42861527</v>
      </c>
      <c r="D13" s="243">
        <v>41493340.33</v>
      </c>
      <c r="E13" s="244">
        <v>41.584866125249704</v>
      </c>
      <c r="F13" s="245">
        <v>96.80789097877917</v>
      </c>
      <c r="G13" s="243">
        <v>8436461</v>
      </c>
      <c r="H13" s="243">
        <v>7091091.33</v>
      </c>
    </row>
    <row r="14" spans="1:8" ht="12.75" customHeight="1">
      <c r="A14" s="242" t="s">
        <v>747</v>
      </c>
      <c r="B14" s="243">
        <v>192369740</v>
      </c>
      <c r="C14" s="243">
        <v>55903274</v>
      </c>
      <c r="D14" s="243">
        <v>51887249</v>
      </c>
      <c r="E14" s="244">
        <v>26.972666803001346</v>
      </c>
      <c r="F14" s="245">
        <v>92.81611842626606</v>
      </c>
      <c r="G14" s="243">
        <v>9439023</v>
      </c>
      <c r="H14" s="243">
        <v>7164098</v>
      </c>
    </row>
    <row r="15" spans="1:8" s="249" customFormat="1" ht="12.75" customHeight="1">
      <c r="A15" s="246" t="s">
        <v>748</v>
      </c>
      <c r="B15" s="238">
        <v>2063683611</v>
      </c>
      <c r="C15" s="238">
        <v>830925051</v>
      </c>
      <c r="D15" s="238">
        <v>671303831</v>
      </c>
      <c r="E15" s="247">
        <v>32.52939682331954</v>
      </c>
      <c r="F15" s="248">
        <v>80.78993769559608</v>
      </c>
      <c r="G15" s="238">
        <v>154095133</v>
      </c>
      <c r="H15" s="238">
        <v>140533568.79000002</v>
      </c>
    </row>
    <row r="16" spans="1:8" s="250" customFormat="1" ht="12.75" customHeight="1">
      <c r="A16" s="67" t="s">
        <v>749</v>
      </c>
      <c r="B16" s="189">
        <v>1765117216</v>
      </c>
      <c r="C16" s="189">
        <v>752473229</v>
      </c>
      <c r="D16" s="189">
        <v>634736514</v>
      </c>
      <c r="E16" s="244">
        <v>35.960020572367476</v>
      </c>
      <c r="F16" s="245">
        <v>84.35336827112556</v>
      </c>
      <c r="G16" s="189">
        <v>136232970</v>
      </c>
      <c r="H16" s="189">
        <v>130809772.79</v>
      </c>
    </row>
    <row r="17" spans="1:8" s="250" customFormat="1" ht="12.75" customHeight="1">
      <c r="A17" s="67" t="s">
        <v>750</v>
      </c>
      <c r="B17" s="189">
        <v>725404905</v>
      </c>
      <c r="C17" s="189">
        <v>298268057</v>
      </c>
      <c r="D17" s="189">
        <v>261367673</v>
      </c>
      <c r="E17" s="244">
        <v>36.03059080500704</v>
      </c>
      <c r="F17" s="245">
        <v>87.62844926434748</v>
      </c>
      <c r="G17" s="189">
        <v>58811010</v>
      </c>
      <c r="H17" s="189">
        <v>55999684</v>
      </c>
    </row>
    <row r="18" spans="1:8" s="250" customFormat="1" ht="12.75" customHeight="1">
      <c r="A18" s="87" t="s">
        <v>751</v>
      </c>
      <c r="B18" s="251">
        <v>321126816</v>
      </c>
      <c r="C18" s="251">
        <v>127022959</v>
      </c>
      <c r="D18" s="251">
        <v>119419512</v>
      </c>
      <c r="E18" s="252">
        <v>37.18764863286908</v>
      </c>
      <c r="F18" s="253">
        <v>94.01411598355224</v>
      </c>
      <c r="G18" s="251">
        <v>26427435</v>
      </c>
      <c r="H18" s="251">
        <v>25084049</v>
      </c>
    </row>
    <row r="19" spans="1:8" s="250" customFormat="1" ht="12.75" customHeight="1">
      <c r="A19" s="67" t="s">
        <v>752</v>
      </c>
      <c r="B19" s="189">
        <v>57387861</v>
      </c>
      <c r="C19" s="189">
        <v>32552863</v>
      </c>
      <c r="D19" s="189">
        <v>31984092</v>
      </c>
      <c r="E19" s="244">
        <v>55.733201138129196</v>
      </c>
      <c r="F19" s="245">
        <v>98.25277733635902</v>
      </c>
      <c r="G19" s="189">
        <v>2716609</v>
      </c>
      <c r="H19" s="189">
        <v>2635341</v>
      </c>
    </row>
    <row r="20" spans="1:8" s="250" customFormat="1" ht="12.75" customHeight="1">
      <c r="A20" s="67" t="s">
        <v>753</v>
      </c>
      <c r="B20" s="189">
        <v>982324450</v>
      </c>
      <c r="C20" s="189">
        <v>421652309</v>
      </c>
      <c r="D20" s="189">
        <v>341384749</v>
      </c>
      <c r="E20" s="244">
        <v>34.75274884993446</v>
      </c>
      <c r="F20" s="245">
        <v>80.96356683297566</v>
      </c>
      <c r="G20" s="189">
        <v>74705351</v>
      </c>
      <c r="H20" s="189">
        <v>72174747.78999999</v>
      </c>
    </row>
    <row r="21" spans="1:8" s="257" customFormat="1" ht="12.75" customHeight="1">
      <c r="A21" s="254" t="s">
        <v>754</v>
      </c>
      <c r="B21" s="251">
        <v>15178062</v>
      </c>
      <c r="C21" s="251" t="s">
        <v>399</v>
      </c>
      <c r="D21" s="251">
        <v>6215109</v>
      </c>
      <c r="E21" s="252">
        <v>40.94797478097006</v>
      </c>
      <c r="F21" s="253" t="s">
        <v>399</v>
      </c>
      <c r="G21" s="251" t="s">
        <v>399</v>
      </c>
      <c r="H21" s="251">
        <v>1252963</v>
      </c>
    </row>
    <row r="22" spans="1:8" s="257" customFormat="1" ht="12.75">
      <c r="A22" s="254" t="s">
        <v>755</v>
      </c>
      <c r="B22" s="251">
        <v>212319951</v>
      </c>
      <c r="C22" s="251" t="s">
        <v>399</v>
      </c>
      <c r="D22" s="251">
        <v>81288406</v>
      </c>
      <c r="E22" s="252">
        <v>38.28580668803941</v>
      </c>
      <c r="F22" s="251" t="s">
        <v>399</v>
      </c>
      <c r="G22" s="251" t="s">
        <v>399</v>
      </c>
      <c r="H22" s="251">
        <v>18501510</v>
      </c>
    </row>
    <row r="23" spans="1:8" s="250" customFormat="1" ht="24.75" customHeight="1">
      <c r="A23" s="258" t="s">
        <v>756</v>
      </c>
      <c r="B23" s="189">
        <v>445517426</v>
      </c>
      <c r="C23" s="189">
        <v>177467245</v>
      </c>
      <c r="D23" s="189">
        <v>156711608</v>
      </c>
      <c r="E23" s="244">
        <v>35.175191553562264</v>
      </c>
      <c r="F23" s="245">
        <v>88.30452515335999</v>
      </c>
      <c r="G23" s="189">
        <v>32531941</v>
      </c>
      <c r="H23" s="189">
        <v>33326004</v>
      </c>
    </row>
    <row r="24" spans="1:8" s="257" customFormat="1" ht="12.75">
      <c r="A24" s="254" t="s">
        <v>755</v>
      </c>
      <c r="B24" s="251">
        <v>12024656</v>
      </c>
      <c r="C24" s="251" t="s">
        <v>399</v>
      </c>
      <c r="D24" s="251">
        <v>5270681</v>
      </c>
      <c r="E24" s="252">
        <v>43.83228094009509</v>
      </c>
      <c r="F24" s="253" t="s">
        <v>399</v>
      </c>
      <c r="G24" s="251" t="s">
        <v>399</v>
      </c>
      <c r="H24" s="251">
        <v>1257733</v>
      </c>
    </row>
    <row r="25" spans="1:8" s="250" customFormat="1" ht="12" customHeight="1">
      <c r="A25" s="67" t="s">
        <v>757</v>
      </c>
      <c r="B25" s="189">
        <v>111871603</v>
      </c>
      <c r="C25" s="189">
        <v>55659947</v>
      </c>
      <c r="D25" s="189">
        <v>46494769</v>
      </c>
      <c r="E25" s="244">
        <v>41.560832019185426</v>
      </c>
      <c r="F25" s="245">
        <v>83.53362068418787</v>
      </c>
      <c r="G25" s="189">
        <v>9997229</v>
      </c>
      <c r="H25" s="189">
        <v>9685387</v>
      </c>
    </row>
    <row r="26" spans="1:8" s="250" customFormat="1" ht="12.75" customHeight="1">
      <c r="A26" s="259" t="s">
        <v>758</v>
      </c>
      <c r="B26" s="189">
        <v>6290085</v>
      </c>
      <c r="C26" s="189">
        <v>3928315</v>
      </c>
      <c r="D26" s="189">
        <v>2900290</v>
      </c>
      <c r="E26" s="244">
        <v>46.10891585725789</v>
      </c>
      <c r="F26" s="245">
        <v>73.8303827468011</v>
      </c>
      <c r="G26" s="189">
        <v>476190</v>
      </c>
      <c r="H26" s="189">
        <v>432749</v>
      </c>
    </row>
    <row r="27" spans="1:8" s="250" customFormat="1" ht="12.75" customHeight="1">
      <c r="A27" s="67" t="s">
        <v>759</v>
      </c>
      <c r="B27" s="189">
        <v>298566395</v>
      </c>
      <c r="C27" s="189">
        <v>78451822</v>
      </c>
      <c r="D27" s="189">
        <v>36567317</v>
      </c>
      <c r="E27" s="244">
        <v>12.24763322744343</v>
      </c>
      <c r="F27" s="245">
        <v>46.611176219718644</v>
      </c>
      <c r="G27" s="189">
        <v>17862163</v>
      </c>
      <c r="H27" s="189">
        <v>9723796</v>
      </c>
    </row>
    <row r="28" spans="1:8" s="250" customFormat="1" ht="12.75" customHeight="1">
      <c r="A28" s="67" t="s">
        <v>760</v>
      </c>
      <c r="B28" s="189">
        <v>104675923</v>
      </c>
      <c r="C28" s="189">
        <v>29390672</v>
      </c>
      <c r="D28" s="189">
        <v>12695791</v>
      </c>
      <c r="E28" s="244">
        <v>12.12866400996531</v>
      </c>
      <c r="F28" s="245">
        <v>43.19666797683292</v>
      </c>
      <c r="G28" s="189">
        <v>8015288</v>
      </c>
      <c r="H28" s="189">
        <v>3909064</v>
      </c>
    </row>
    <row r="29" spans="1:8" s="250" customFormat="1" ht="12.75" customHeight="1">
      <c r="A29" s="67" t="s">
        <v>761</v>
      </c>
      <c r="B29" s="189">
        <v>193890472</v>
      </c>
      <c r="C29" s="189">
        <v>49061150</v>
      </c>
      <c r="D29" s="189">
        <v>23871526</v>
      </c>
      <c r="E29" s="244">
        <v>12.311861306934153</v>
      </c>
      <c r="F29" s="245">
        <v>48.656678451279674</v>
      </c>
      <c r="G29" s="189">
        <v>9846875</v>
      </c>
      <c r="H29" s="189">
        <v>5814732</v>
      </c>
    </row>
    <row r="30" spans="1:8" s="257" customFormat="1" ht="12.75" customHeight="1">
      <c r="A30" s="254" t="s">
        <v>755</v>
      </c>
      <c r="B30" s="251">
        <v>5499875</v>
      </c>
      <c r="C30" s="251">
        <v>5499875</v>
      </c>
      <c r="D30" s="251">
        <v>1749664</v>
      </c>
      <c r="E30" s="244">
        <v>31.812795745357846</v>
      </c>
      <c r="F30" s="245">
        <v>31.812795745357846</v>
      </c>
      <c r="G30" s="251">
        <v>283000</v>
      </c>
      <c r="H30" s="251">
        <v>464379</v>
      </c>
    </row>
    <row r="31" spans="1:8" ht="12.75" customHeight="1">
      <c r="A31" s="73" t="s">
        <v>762</v>
      </c>
      <c r="B31" s="185">
        <v>86980</v>
      </c>
      <c r="C31" s="189" t="s">
        <v>399</v>
      </c>
      <c r="D31" s="189">
        <v>-16151196</v>
      </c>
      <c r="E31" s="244" t="s">
        <v>399</v>
      </c>
      <c r="F31" s="245" t="s">
        <v>399</v>
      </c>
      <c r="G31" s="189" t="s">
        <v>399</v>
      </c>
      <c r="H31" s="77">
        <v>26010</v>
      </c>
    </row>
    <row r="32" spans="1:8" ht="12.75">
      <c r="A32" s="79" t="s">
        <v>763</v>
      </c>
      <c r="B32" s="185">
        <v>-181641524</v>
      </c>
      <c r="C32" s="189" t="s">
        <v>399</v>
      </c>
      <c r="D32" s="189">
        <v>72890959</v>
      </c>
      <c r="E32" s="244" t="s">
        <v>399</v>
      </c>
      <c r="F32" s="245" t="s">
        <v>399</v>
      </c>
      <c r="G32" s="189" t="s">
        <v>399</v>
      </c>
      <c r="H32" s="189">
        <v>40021953.20999998</v>
      </c>
    </row>
    <row r="33" spans="1:8" ht="12.75">
      <c r="A33" s="72" t="s">
        <v>764</v>
      </c>
      <c r="B33" s="185">
        <v>181641524</v>
      </c>
      <c r="C33" s="189" t="s">
        <v>399</v>
      </c>
      <c r="D33" s="189">
        <v>-72890959</v>
      </c>
      <c r="E33" s="244" t="s">
        <v>399</v>
      </c>
      <c r="F33" s="244" t="s">
        <v>399</v>
      </c>
      <c r="G33" s="189" t="s">
        <v>399</v>
      </c>
      <c r="H33" s="189">
        <v>-40021953</v>
      </c>
    </row>
    <row r="34" spans="1:8" ht="12.75">
      <c r="A34" s="73" t="s">
        <v>765</v>
      </c>
      <c r="B34" s="185">
        <v>184076773</v>
      </c>
      <c r="C34" s="189" t="s">
        <v>399</v>
      </c>
      <c r="D34" s="189">
        <v>-80639089</v>
      </c>
      <c r="E34" s="244" t="s">
        <v>399</v>
      </c>
      <c r="F34" s="245" t="s">
        <v>399</v>
      </c>
      <c r="G34" s="189" t="s">
        <v>399</v>
      </c>
      <c r="H34" s="77">
        <v>-43110405</v>
      </c>
    </row>
    <row r="35" spans="1:8" ht="38.25" customHeight="1">
      <c r="A35" s="76" t="s">
        <v>766</v>
      </c>
      <c r="B35" s="185">
        <v>756181</v>
      </c>
      <c r="C35" s="189">
        <v>703706</v>
      </c>
      <c r="D35" s="189">
        <v>703706</v>
      </c>
      <c r="E35" s="244" t="s">
        <v>399</v>
      </c>
      <c r="F35" s="245" t="s">
        <v>399</v>
      </c>
      <c r="G35" s="189">
        <v>442719</v>
      </c>
      <c r="H35" s="189">
        <v>442719</v>
      </c>
    </row>
    <row r="36" spans="1:8" ht="28.5" customHeight="1">
      <c r="A36" s="258" t="s">
        <v>767</v>
      </c>
      <c r="B36" s="185">
        <v>-3191430</v>
      </c>
      <c r="C36" s="189">
        <v>7044424</v>
      </c>
      <c r="D36" s="189">
        <v>7044424</v>
      </c>
      <c r="E36" s="244" t="s">
        <v>399</v>
      </c>
      <c r="F36" s="245" t="s">
        <v>399</v>
      </c>
      <c r="G36" s="189">
        <v>2645733</v>
      </c>
      <c r="H36" s="189">
        <v>2645733</v>
      </c>
    </row>
    <row r="37" spans="1:8" s="250" customFormat="1" ht="12.75" customHeight="1">
      <c r="A37" s="260" t="s">
        <v>768</v>
      </c>
      <c r="B37" s="70"/>
      <c r="C37" s="22"/>
      <c r="D37" s="22"/>
      <c r="E37" s="236"/>
      <c r="F37" s="241"/>
      <c r="G37" s="22"/>
      <c r="H37" s="22"/>
    </row>
    <row r="38" spans="1:8" s="250" customFormat="1" ht="12.75" customHeight="1">
      <c r="A38" s="239" t="s">
        <v>744</v>
      </c>
      <c r="B38" s="70">
        <v>1806699</v>
      </c>
      <c r="C38" s="22">
        <v>718811</v>
      </c>
      <c r="D38" s="22">
        <v>718811</v>
      </c>
      <c r="E38" s="236">
        <v>39.785874680840585</v>
      </c>
      <c r="F38" s="241">
        <v>100</v>
      </c>
      <c r="G38" s="22">
        <v>167607</v>
      </c>
      <c r="H38" s="22">
        <v>167607</v>
      </c>
    </row>
    <row r="39" spans="1:8" s="250" customFormat="1" ht="12.75" customHeight="1">
      <c r="A39" s="242" t="s">
        <v>745</v>
      </c>
      <c r="B39" s="74">
        <v>1806699</v>
      </c>
      <c r="C39" s="77">
        <v>718811</v>
      </c>
      <c r="D39" s="77">
        <v>718811</v>
      </c>
      <c r="E39" s="261">
        <v>39.785874680840585</v>
      </c>
      <c r="F39" s="262">
        <v>100</v>
      </c>
      <c r="G39" s="77">
        <v>167607</v>
      </c>
      <c r="H39" s="77">
        <v>167607</v>
      </c>
    </row>
    <row r="40" spans="1:8" s="250" customFormat="1" ht="12.75" customHeight="1">
      <c r="A40" s="68" t="s">
        <v>769</v>
      </c>
      <c r="B40" s="70">
        <v>1806699</v>
      </c>
      <c r="C40" s="22">
        <v>718811</v>
      </c>
      <c r="D40" s="22">
        <v>664324</v>
      </c>
      <c r="E40" s="236">
        <v>36.770043045355095</v>
      </c>
      <c r="F40" s="241">
        <v>92.41984332460133</v>
      </c>
      <c r="G40" s="22">
        <v>167607</v>
      </c>
      <c r="H40" s="22">
        <v>170268</v>
      </c>
    </row>
    <row r="41" spans="1:8" s="250" customFormat="1" ht="12.75" customHeight="1">
      <c r="A41" s="67" t="s">
        <v>770</v>
      </c>
      <c r="B41" s="74">
        <v>1755799</v>
      </c>
      <c r="C41" s="77">
        <v>694386</v>
      </c>
      <c r="D41" s="77">
        <v>650265</v>
      </c>
      <c r="E41" s="261">
        <v>37.03527567791074</v>
      </c>
      <c r="F41" s="262">
        <v>93.64604125083167</v>
      </c>
      <c r="G41" s="77">
        <v>164517</v>
      </c>
      <c r="H41" s="77">
        <v>170009</v>
      </c>
    </row>
    <row r="42" spans="1:8" s="250" customFormat="1" ht="12.75" customHeight="1">
      <c r="A42" s="67" t="s">
        <v>771</v>
      </c>
      <c r="B42" s="74">
        <v>1743799</v>
      </c>
      <c r="C42" s="77">
        <v>689386</v>
      </c>
      <c r="D42" s="77">
        <v>645265</v>
      </c>
      <c r="E42" s="261">
        <v>37.003404635511316</v>
      </c>
      <c r="F42" s="262">
        <v>93.59995706324177</v>
      </c>
      <c r="G42" s="77">
        <v>163517</v>
      </c>
      <c r="H42" s="77">
        <v>169009</v>
      </c>
    </row>
    <row r="43" spans="1:8" s="265" customFormat="1" ht="12.75" customHeight="1">
      <c r="A43" s="263" t="s">
        <v>751</v>
      </c>
      <c r="B43" s="82">
        <v>610155</v>
      </c>
      <c r="C43" s="251">
        <v>223603</v>
      </c>
      <c r="D43" s="251">
        <v>193022</v>
      </c>
      <c r="E43" s="252">
        <v>31.634912440281564</v>
      </c>
      <c r="F43" s="253">
        <v>86.32352875408648</v>
      </c>
      <c r="G43" s="251">
        <v>44940</v>
      </c>
      <c r="H43" s="251">
        <v>43664</v>
      </c>
    </row>
    <row r="44" spans="1:8" s="250" customFormat="1" ht="12.75" customHeight="1">
      <c r="A44" s="67" t="s">
        <v>772</v>
      </c>
      <c r="B44" s="74">
        <v>12000</v>
      </c>
      <c r="C44" s="77">
        <v>5000</v>
      </c>
      <c r="D44" s="77">
        <v>5000</v>
      </c>
      <c r="E44" s="261">
        <v>41.66666666666667</v>
      </c>
      <c r="F44" s="262">
        <v>100</v>
      </c>
      <c r="G44" s="77">
        <v>1000</v>
      </c>
      <c r="H44" s="77">
        <v>1000</v>
      </c>
    </row>
    <row r="45" spans="1:8" s="250" customFormat="1" ht="12.75" customHeight="1">
      <c r="A45" s="67" t="s">
        <v>757</v>
      </c>
      <c r="B45" s="74">
        <v>12000</v>
      </c>
      <c r="C45" s="77">
        <v>5000</v>
      </c>
      <c r="D45" s="77">
        <v>5000</v>
      </c>
      <c r="E45" s="261">
        <v>41.66666666666667</v>
      </c>
      <c r="F45" s="262">
        <v>100</v>
      </c>
      <c r="G45" s="77">
        <v>1000</v>
      </c>
      <c r="H45" s="77">
        <v>1000</v>
      </c>
    </row>
    <row r="46" spans="1:8" s="250" customFormat="1" ht="12.75" customHeight="1">
      <c r="A46" s="67" t="s">
        <v>759</v>
      </c>
      <c r="B46" s="74">
        <v>50900</v>
      </c>
      <c r="C46" s="77">
        <v>24425</v>
      </c>
      <c r="D46" s="77">
        <v>14059</v>
      </c>
      <c r="E46" s="261">
        <v>27.620825147347738</v>
      </c>
      <c r="F46" s="262">
        <v>57.55987717502558</v>
      </c>
      <c r="G46" s="77">
        <v>3090</v>
      </c>
      <c r="H46" s="77">
        <v>259</v>
      </c>
    </row>
    <row r="47" spans="1:8" s="250" customFormat="1" ht="12.75" customHeight="1">
      <c r="A47" s="67" t="s">
        <v>773</v>
      </c>
      <c r="B47" s="74">
        <v>50900</v>
      </c>
      <c r="C47" s="77">
        <v>24425</v>
      </c>
      <c r="D47" s="77">
        <v>14059</v>
      </c>
      <c r="E47" s="261">
        <v>27.620825147347738</v>
      </c>
      <c r="F47" s="262">
        <v>57.55987717502558</v>
      </c>
      <c r="G47" s="77">
        <v>3090</v>
      </c>
      <c r="H47" s="77">
        <v>259</v>
      </c>
    </row>
    <row r="48" spans="1:8" s="250" customFormat="1" ht="12.75" customHeight="1">
      <c r="A48" s="246" t="s">
        <v>774</v>
      </c>
      <c r="B48" s="70"/>
      <c r="C48" s="22"/>
      <c r="D48" s="22"/>
      <c r="E48" s="236"/>
      <c r="F48" s="241"/>
      <c r="G48" s="22"/>
      <c r="H48" s="22"/>
    </row>
    <row r="49" spans="1:8" s="250" customFormat="1" ht="12.75" customHeight="1">
      <c r="A49" s="239" t="s">
        <v>744</v>
      </c>
      <c r="B49" s="70">
        <v>9831088</v>
      </c>
      <c r="C49" s="22">
        <v>4149394</v>
      </c>
      <c r="D49" s="22">
        <v>4201062</v>
      </c>
      <c r="E49" s="236">
        <v>42.73242188453607</v>
      </c>
      <c r="F49" s="241">
        <v>101.24519387650341</v>
      </c>
      <c r="G49" s="22">
        <v>809599</v>
      </c>
      <c r="H49" s="22">
        <v>814982</v>
      </c>
    </row>
    <row r="50" spans="1:8" s="250" customFormat="1" ht="12.75" customHeight="1">
      <c r="A50" s="242" t="s">
        <v>745</v>
      </c>
      <c r="B50" s="74">
        <v>9572088</v>
      </c>
      <c r="C50" s="77">
        <v>4064894</v>
      </c>
      <c r="D50" s="77">
        <v>4064894</v>
      </c>
      <c r="E50" s="261">
        <v>42.46611606579463</v>
      </c>
      <c r="F50" s="262">
        <v>100</v>
      </c>
      <c r="G50" s="77">
        <v>787099</v>
      </c>
      <c r="H50" s="77">
        <v>787099</v>
      </c>
    </row>
    <row r="51" spans="1:8" s="250" customFormat="1" ht="13.5" customHeight="1">
      <c r="A51" s="242" t="s">
        <v>746</v>
      </c>
      <c r="B51" s="74">
        <v>259000</v>
      </c>
      <c r="C51" s="77">
        <v>84500</v>
      </c>
      <c r="D51" s="77">
        <v>136168</v>
      </c>
      <c r="E51" s="261">
        <v>52.57451737451737</v>
      </c>
      <c r="F51" s="262">
        <v>161.14556213017752</v>
      </c>
      <c r="G51" s="77">
        <v>22500</v>
      </c>
      <c r="H51" s="77">
        <v>27883</v>
      </c>
    </row>
    <row r="52" spans="1:8" s="250" customFormat="1" ht="12.75" customHeight="1">
      <c r="A52" s="68" t="s">
        <v>775</v>
      </c>
      <c r="B52" s="70">
        <v>9831088</v>
      </c>
      <c r="C52" s="22">
        <v>4149394</v>
      </c>
      <c r="D52" s="22">
        <v>3421877</v>
      </c>
      <c r="E52" s="236">
        <v>34.80669687831093</v>
      </c>
      <c r="F52" s="241">
        <v>82.46690962583934</v>
      </c>
      <c r="G52" s="22">
        <v>809599</v>
      </c>
      <c r="H52" s="22">
        <v>715141</v>
      </c>
    </row>
    <row r="53" spans="1:8" s="250" customFormat="1" ht="12.75" customHeight="1">
      <c r="A53" s="67" t="s">
        <v>770</v>
      </c>
      <c r="B53" s="74">
        <v>8761233</v>
      </c>
      <c r="C53" s="77">
        <v>3736394</v>
      </c>
      <c r="D53" s="77">
        <v>3248311</v>
      </c>
      <c r="E53" s="261">
        <v>37.07595723113402</v>
      </c>
      <c r="F53" s="262">
        <v>86.93705749447194</v>
      </c>
      <c r="G53" s="77">
        <v>716599</v>
      </c>
      <c r="H53" s="77">
        <v>626743</v>
      </c>
    </row>
    <row r="54" spans="1:8" s="250" customFormat="1" ht="12.75" customHeight="1">
      <c r="A54" s="67" t="s">
        <v>771</v>
      </c>
      <c r="B54" s="74">
        <v>8656447</v>
      </c>
      <c r="C54" s="77">
        <v>3639994</v>
      </c>
      <c r="D54" s="77">
        <v>3176901</v>
      </c>
      <c r="E54" s="261">
        <v>36.6998261526929</v>
      </c>
      <c r="F54" s="262">
        <v>87.27764386424813</v>
      </c>
      <c r="G54" s="77">
        <v>716599</v>
      </c>
      <c r="H54" s="77">
        <v>626743</v>
      </c>
    </row>
    <row r="55" spans="1:8" s="265" customFormat="1" ht="12" customHeight="1">
      <c r="A55" s="263" t="s">
        <v>751</v>
      </c>
      <c r="B55" s="82">
        <v>5068485</v>
      </c>
      <c r="C55" s="251">
        <v>2041997</v>
      </c>
      <c r="D55" s="251">
        <v>1886262</v>
      </c>
      <c r="E55" s="252">
        <v>37.21549930600564</v>
      </c>
      <c r="F55" s="253">
        <v>92.37339721850718</v>
      </c>
      <c r="G55" s="251">
        <v>410400</v>
      </c>
      <c r="H55" s="251">
        <v>353054</v>
      </c>
    </row>
    <row r="56" spans="1:8" s="250" customFormat="1" ht="12.75" customHeight="1">
      <c r="A56" s="67" t="s">
        <v>772</v>
      </c>
      <c r="B56" s="74">
        <v>104786</v>
      </c>
      <c r="C56" s="77">
        <v>96400</v>
      </c>
      <c r="D56" s="77">
        <v>71410</v>
      </c>
      <c r="E56" s="261">
        <v>68.14841677323307</v>
      </c>
      <c r="F56" s="262">
        <v>74.07676348547719</v>
      </c>
      <c r="G56" s="77">
        <v>0</v>
      </c>
      <c r="H56" s="77">
        <v>0</v>
      </c>
    </row>
    <row r="57" spans="1:8" s="250" customFormat="1" ht="12" customHeight="1">
      <c r="A57" s="259" t="s">
        <v>758</v>
      </c>
      <c r="B57" s="74">
        <v>104786</v>
      </c>
      <c r="C57" s="77">
        <v>96400</v>
      </c>
      <c r="D57" s="77">
        <v>71410</v>
      </c>
      <c r="E57" s="261">
        <v>68.14841677323307</v>
      </c>
      <c r="F57" s="262">
        <v>74.07676348547719</v>
      </c>
      <c r="G57" s="77">
        <v>0</v>
      </c>
      <c r="H57" s="77">
        <v>0</v>
      </c>
    </row>
    <row r="58" spans="1:8" s="250" customFormat="1" ht="12.75" customHeight="1">
      <c r="A58" s="67" t="s">
        <v>759</v>
      </c>
      <c r="B58" s="74">
        <v>1069855</v>
      </c>
      <c r="C58" s="77">
        <v>413000</v>
      </c>
      <c r="D58" s="77">
        <v>173566</v>
      </c>
      <c r="E58" s="261">
        <v>16.223319982614466</v>
      </c>
      <c r="F58" s="262">
        <v>42.025665859564164</v>
      </c>
      <c r="G58" s="77">
        <v>93000</v>
      </c>
      <c r="H58" s="77">
        <v>88398</v>
      </c>
    </row>
    <row r="59" spans="1:8" s="250" customFormat="1" ht="12.75">
      <c r="A59" s="67" t="s">
        <v>760</v>
      </c>
      <c r="B59" s="74">
        <v>1069855</v>
      </c>
      <c r="C59" s="77">
        <v>413000</v>
      </c>
      <c r="D59" s="77">
        <v>173566</v>
      </c>
      <c r="E59" s="261">
        <v>16.223319982614466</v>
      </c>
      <c r="F59" s="262">
        <v>42.025665859564164</v>
      </c>
      <c r="G59" s="77">
        <v>93000</v>
      </c>
      <c r="H59" s="77">
        <v>88398</v>
      </c>
    </row>
    <row r="60" spans="1:8" s="250" customFormat="1" ht="12.75" customHeight="1">
      <c r="A60" s="246" t="s">
        <v>776</v>
      </c>
      <c r="B60" s="74"/>
      <c r="C60" s="77"/>
      <c r="D60" s="77"/>
      <c r="E60" s="236"/>
      <c r="F60" s="241"/>
      <c r="G60" s="77"/>
      <c r="H60" s="77"/>
    </row>
    <row r="61" spans="1:8" s="250" customFormat="1" ht="12.75" customHeight="1">
      <c r="A61" s="239" t="s">
        <v>744</v>
      </c>
      <c r="B61" s="70">
        <v>8151146</v>
      </c>
      <c r="C61" s="22">
        <v>2908481</v>
      </c>
      <c r="D61" s="22">
        <v>2781870</v>
      </c>
      <c r="E61" s="236">
        <v>34.128575294811306</v>
      </c>
      <c r="F61" s="241">
        <v>95.64683420658412</v>
      </c>
      <c r="G61" s="22">
        <v>620393</v>
      </c>
      <c r="H61" s="22">
        <v>601936</v>
      </c>
    </row>
    <row r="62" spans="1:8" s="250" customFormat="1" ht="12.75" customHeight="1">
      <c r="A62" s="242" t="s">
        <v>745</v>
      </c>
      <c r="B62" s="74">
        <v>6697579</v>
      </c>
      <c r="C62" s="77">
        <v>2629477</v>
      </c>
      <c r="D62" s="77">
        <v>2629477</v>
      </c>
      <c r="E62" s="261">
        <v>39.26011175082817</v>
      </c>
      <c r="F62" s="262">
        <v>100</v>
      </c>
      <c r="G62" s="77">
        <v>569210</v>
      </c>
      <c r="H62" s="77">
        <v>569210</v>
      </c>
    </row>
    <row r="63" spans="1:8" s="250" customFormat="1" ht="13.5" customHeight="1">
      <c r="A63" s="242" t="s">
        <v>746</v>
      </c>
      <c r="B63" s="74">
        <v>495985</v>
      </c>
      <c r="C63" s="77">
        <v>225443</v>
      </c>
      <c r="D63" s="77">
        <v>149188</v>
      </c>
      <c r="E63" s="261">
        <v>30.079135457725535</v>
      </c>
      <c r="F63" s="262">
        <v>66.17548559946417</v>
      </c>
      <c r="G63" s="77">
        <v>35658</v>
      </c>
      <c r="H63" s="77">
        <v>29521</v>
      </c>
    </row>
    <row r="64" spans="1:8" s="250" customFormat="1" ht="12.75" customHeight="1">
      <c r="A64" s="242" t="s">
        <v>747</v>
      </c>
      <c r="B64" s="74">
        <v>957582</v>
      </c>
      <c r="C64" s="77">
        <v>53561</v>
      </c>
      <c r="D64" s="77">
        <v>3205</v>
      </c>
      <c r="E64" s="261">
        <v>0.33469718520189395</v>
      </c>
      <c r="F64" s="262">
        <v>5.983831519202405</v>
      </c>
      <c r="G64" s="77">
        <v>15525</v>
      </c>
      <c r="H64" s="77">
        <v>3205</v>
      </c>
    </row>
    <row r="65" spans="1:8" s="250" customFormat="1" ht="12.75" customHeight="1">
      <c r="A65" s="68" t="s">
        <v>775</v>
      </c>
      <c r="B65" s="70">
        <v>8151146</v>
      </c>
      <c r="C65" s="22">
        <v>2908481</v>
      </c>
      <c r="D65" s="22">
        <v>2344540</v>
      </c>
      <c r="E65" s="236">
        <v>28.763317452539805</v>
      </c>
      <c r="F65" s="241">
        <v>80.6104629873807</v>
      </c>
      <c r="G65" s="22">
        <v>620393</v>
      </c>
      <c r="H65" s="22">
        <v>513434</v>
      </c>
    </row>
    <row r="66" spans="1:8" s="250" customFormat="1" ht="12.75" customHeight="1">
      <c r="A66" s="67" t="s">
        <v>777</v>
      </c>
      <c r="B66" s="74">
        <v>7123954</v>
      </c>
      <c r="C66" s="77">
        <v>2780688</v>
      </c>
      <c r="D66" s="77">
        <v>2312746</v>
      </c>
      <c r="E66" s="261">
        <v>32.464358978174204</v>
      </c>
      <c r="F66" s="262">
        <v>83.17171865380078</v>
      </c>
      <c r="G66" s="77">
        <v>575193</v>
      </c>
      <c r="H66" s="77">
        <v>506732</v>
      </c>
    </row>
    <row r="67" spans="1:8" s="250" customFormat="1" ht="12.75" customHeight="1">
      <c r="A67" s="67" t="s">
        <v>771</v>
      </c>
      <c r="B67" s="74">
        <v>7118257</v>
      </c>
      <c r="C67" s="77">
        <v>2774991</v>
      </c>
      <c r="D67" s="77">
        <v>2308394</v>
      </c>
      <c r="E67" s="261">
        <v>32.429202823106834</v>
      </c>
      <c r="F67" s="262">
        <v>83.18563916063151</v>
      </c>
      <c r="G67" s="77">
        <v>575193</v>
      </c>
      <c r="H67" s="77">
        <v>502705</v>
      </c>
    </row>
    <row r="68" spans="1:8" s="265" customFormat="1" ht="12.75" customHeight="1">
      <c r="A68" s="263" t="s">
        <v>778</v>
      </c>
      <c r="B68" s="82">
        <v>3907377</v>
      </c>
      <c r="C68" s="251">
        <v>1565121</v>
      </c>
      <c r="D68" s="251">
        <v>1393596</v>
      </c>
      <c r="E68" s="252">
        <v>35.66576759805875</v>
      </c>
      <c r="F68" s="253">
        <v>89.04078342824612</v>
      </c>
      <c r="G68" s="251">
        <v>320799</v>
      </c>
      <c r="H68" s="251">
        <v>277587</v>
      </c>
    </row>
    <row r="69" spans="1:8" s="250" customFormat="1" ht="12.75" customHeight="1">
      <c r="A69" s="67" t="s">
        <v>772</v>
      </c>
      <c r="B69" s="74">
        <v>5697</v>
      </c>
      <c r="C69" s="77">
        <v>5697</v>
      </c>
      <c r="D69" s="77">
        <v>4352</v>
      </c>
      <c r="E69" s="261">
        <v>76.39108302615412</v>
      </c>
      <c r="F69" s="262">
        <v>76.39108302615412</v>
      </c>
      <c r="G69" s="77">
        <v>0</v>
      </c>
      <c r="H69" s="77">
        <v>4027</v>
      </c>
    </row>
    <row r="70" spans="1:8" s="250" customFormat="1" ht="12" customHeight="1">
      <c r="A70" s="259" t="s">
        <v>758</v>
      </c>
      <c r="B70" s="74">
        <v>5697</v>
      </c>
      <c r="C70" s="74">
        <v>5697</v>
      </c>
      <c r="D70" s="77">
        <v>4352</v>
      </c>
      <c r="E70" s="261">
        <v>76.39108302615412</v>
      </c>
      <c r="F70" s="262">
        <v>76.39108302615412</v>
      </c>
      <c r="G70" s="77">
        <v>0</v>
      </c>
      <c r="H70" s="77">
        <v>4027</v>
      </c>
    </row>
    <row r="71" spans="1:8" s="250" customFormat="1" ht="12.75" customHeight="1">
      <c r="A71" s="67" t="s">
        <v>759</v>
      </c>
      <c r="B71" s="74">
        <v>1027192</v>
      </c>
      <c r="C71" s="77">
        <v>127793</v>
      </c>
      <c r="D71" s="77">
        <v>31794</v>
      </c>
      <c r="E71" s="261">
        <v>3.095234386560643</v>
      </c>
      <c r="F71" s="262">
        <v>24.87929698809794</v>
      </c>
      <c r="G71" s="77">
        <v>45200</v>
      </c>
      <c r="H71" s="77">
        <v>6702</v>
      </c>
    </row>
    <row r="72" spans="1:8" s="250" customFormat="1" ht="12.75" customHeight="1">
      <c r="A72" s="67" t="s">
        <v>760</v>
      </c>
      <c r="B72" s="74">
        <v>1027192</v>
      </c>
      <c r="C72" s="77">
        <v>127793</v>
      </c>
      <c r="D72" s="77">
        <v>31794</v>
      </c>
      <c r="E72" s="261">
        <v>3.095234386560643</v>
      </c>
      <c r="F72" s="262">
        <v>24.87929698809794</v>
      </c>
      <c r="G72" s="77">
        <v>45200</v>
      </c>
      <c r="H72" s="77">
        <v>6702</v>
      </c>
    </row>
    <row r="73" spans="1:8" s="250" customFormat="1" ht="12.75" customHeight="1">
      <c r="A73" s="246" t="s">
        <v>779</v>
      </c>
      <c r="B73" s="74"/>
      <c r="C73" s="77"/>
      <c r="D73" s="77"/>
      <c r="E73" s="236"/>
      <c r="F73" s="241"/>
      <c r="G73" s="77"/>
      <c r="H73" s="77"/>
    </row>
    <row r="74" spans="1:8" s="250" customFormat="1" ht="12.75" customHeight="1">
      <c r="A74" s="239" t="s">
        <v>744</v>
      </c>
      <c r="B74" s="70">
        <v>110138178</v>
      </c>
      <c r="C74" s="22">
        <v>40201351</v>
      </c>
      <c r="D74" s="22">
        <v>40213091</v>
      </c>
      <c r="E74" s="236">
        <v>36.51149104718257</v>
      </c>
      <c r="F74" s="241">
        <v>100.02920299867534</v>
      </c>
      <c r="G74" s="22">
        <v>7334187</v>
      </c>
      <c r="H74" s="22">
        <v>7330448</v>
      </c>
    </row>
    <row r="75" spans="1:8" s="250" customFormat="1" ht="12.75" customHeight="1">
      <c r="A75" s="242" t="s">
        <v>745</v>
      </c>
      <c r="B75" s="74">
        <v>109687530</v>
      </c>
      <c r="C75" s="77">
        <v>39971858</v>
      </c>
      <c r="D75" s="77">
        <v>39971858</v>
      </c>
      <c r="E75" s="261">
        <v>36.441569976094826</v>
      </c>
      <c r="F75" s="262">
        <v>100</v>
      </c>
      <c r="G75" s="77">
        <v>7280408</v>
      </c>
      <c r="H75" s="77">
        <v>7280408</v>
      </c>
    </row>
    <row r="76" spans="1:8" s="250" customFormat="1" ht="12.75" customHeight="1">
      <c r="A76" s="242" t="s">
        <v>746</v>
      </c>
      <c r="B76" s="74">
        <v>450648</v>
      </c>
      <c r="C76" s="77">
        <v>229493</v>
      </c>
      <c r="D76" s="77">
        <v>241233</v>
      </c>
      <c r="E76" s="261">
        <v>53.530249773659264</v>
      </c>
      <c r="F76" s="262">
        <v>105.1156244417041</v>
      </c>
      <c r="G76" s="77">
        <v>53779</v>
      </c>
      <c r="H76" s="77">
        <v>50040</v>
      </c>
    </row>
    <row r="77" spans="1:8" s="250" customFormat="1" ht="12.75" customHeight="1">
      <c r="A77" s="68" t="s">
        <v>775</v>
      </c>
      <c r="B77" s="70">
        <v>110138178</v>
      </c>
      <c r="C77" s="22">
        <v>40201351</v>
      </c>
      <c r="D77" s="22">
        <v>37012262</v>
      </c>
      <c r="E77" s="236">
        <v>33.60529715681332</v>
      </c>
      <c r="F77" s="241">
        <v>92.06720938308764</v>
      </c>
      <c r="G77" s="22">
        <v>7334187</v>
      </c>
      <c r="H77" s="22">
        <v>8013651</v>
      </c>
    </row>
    <row r="78" spans="1:8" s="250" customFormat="1" ht="12.75" customHeight="1">
      <c r="A78" s="266" t="s">
        <v>777</v>
      </c>
      <c r="B78" s="74">
        <v>93229518</v>
      </c>
      <c r="C78" s="77">
        <v>34953141</v>
      </c>
      <c r="D78" s="77">
        <v>33115575</v>
      </c>
      <c r="E78" s="261">
        <v>35.52048290113438</v>
      </c>
      <c r="F78" s="262">
        <v>94.74277290272711</v>
      </c>
      <c r="G78" s="77">
        <v>6551186</v>
      </c>
      <c r="H78" s="77">
        <v>7169815</v>
      </c>
    </row>
    <row r="79" spans="1:8" s="250" customFormat="1" ht="12.75" customHeight="1">
      <c r="A79" s="67" t="s">
        <v>750</v>
      </c>
      <c r="B79" s="74">
        <v>87400277</v>
      </c>
      <c r="C79" s="77">
        <v>32857443</v>
      </c>
      <c r="D79" s="77">
        <v>31412861</v>
      </c>
      <c r="E79" s="261">
        <v>35.94137464804603</v>
      </c>
      <c r="F79" s="262">
        <v>95.60348624815389</v>
      </c>
      <c r="G79" s="77">
        <v>6409219</v>
      </c>
      <c r="H79" s="77">
        <v>6888750</v>
      </c>
    </row>
    <row r="80" spans="1:8" s="265" customFormat="1" ht="12.75" customHeight="1">
      <c r="A80" s="263" t="s">
        <v>751</v>
      </c>
      <c r="B80" s="82">
        <v>36326863</v>
      </c>
      <c r="C80" s="251">
        <v>13231295</v>
      </c>
      <c r="D80" s="251">
        <v>13188744</v>
      </c>
      <c r="E80" s="252">
        <v>36.30576083599622</v>
      </c>
      <c r="F80" s="253">
        <v>99.67840638425793</v>
      </c>
      <c r="G80" s="251">
        <v>2812826</v>
      </c>
      <c r="H80" s="251">
        <v>2877181</v>
      </c>
    </row>
    <row r="81" spans="1:8" s="250" customFormat="1" ht="12.75" customHeight="1">
      <c r="A81" s="67" t="s">
        <v>780</v>
      </c>
      <c r="B81" s="74">
        <v>5829241</v>
      </c>
      <c r="C81" s="77">
        <v>2095698</v>
      </c>
      <c r="D81" s="77">
        <v>1702714</v>
      </c>
      <c r="E81" s="261">
        <v>29.209874836192224</v>
      </c>
      <c r="F81" s="262">
        <v>81.2480615050451</v>
      </c>
      <c r="G81" s="77">
        <v>141967</v>
      </c>
      <c r="H81" s="77">
        <v>281065</v>
      </c>
    </row>
    <row r="82" spans="1:8" s="257" customFormat="1" ht="12.75" customHeight="1">
      <c r="A82" s="254" t="s">
        <v>781</v>
      </c>
      <c r="B82" s="81">
        <v>157904</v>
      </c>
      <c r="C82" s="256" t="s">
        <v>399</v>
      </c>
      <c r="D82" s="256">
        <v>65795</v>
      </c>
      <c r="E82" s="267">
        <v>41.66772216029993</v>
      </c>
      <c r="F82" s="268">
        <v>0</v>
      </c>
      <c r="G82" s="256" t="s">
        <v>399</v>
      </c>
      <c r="H82" s="251">
        <v>13159</v>
      </c>
    </row>
    <row r="83" spans="1:8" s="250" customFormat="1" ht="24.75" customHeight="1">
      <c r="A83" s="258" t="s">
        <v>756</v>
      </c>
      <c r="B83" s="74">
        <v>2300311</v>
      </c>
      <c r="C83" s="77">
        <v>748623</v>
      </c>
      <c r="D83" s="77">
        <v>416344</v>
      </c>
      <c r="E83" s="261">
        <v>18.09946568094488</v>
      </c>
      <c r="F83" s="262">
        <v>55.61464181570697</v>
      </c>
      <c r="G83" s="77">
        <v>119090</v>
      </c>
      <c r="H83" s="77">
        <v>86298</v>
      </c>
    </row>
    <row r="84" spans="1:8" s="250" customFormat="1" ht="12.75" customHeight="1">
      <c r="A84" s="67" t="s">
        <v>757</v>
      </c>
      <c r="B84" s="74">
        <v>1773516</v>
      </c>
      <c r="C84" s="77">
        <v>786961</v>
      </c>
      <c r="D84" s="77">
        <v>785640</v>
      </c>
      <c r="E84" s="261">
        <v>44.29844444594805</v>
      </c>
      <c r="F84" s="262">
        <v>99.83213907677762</v>
      </c>
      <c r="G84" s="77">
        <v>56926</v>
      </c>
      <c r="H84" s="77">
        <v>144953</v>
      </c>
    </row>
    <row r="85" spans="1:8" s="250" customFormat="1" ht="12" customHeight="1">
      <c r="A85" s="259" t="s">
        <v>758</v>
      </c>
      <c r="B85" s="74">
        <v>1517510</v>
      </c>
      <c r="C85" s="77">
        <v>494319</v>
      </c>
      <c r="D85" s="77">
        <v>434935</v>
      </c>
      <c r="E85" s="261">
        <v>28.661096137751972</v>
      </c>
      <c r="F85" s="262">
        <v>87.98670494154585</v>
      </c>
      <c r="G85" s="77">
        <v>-47208</v>
      </c>
      <c r="H85" s="77">
        <v>36656</v>
      </c>
    </row>
    <row r="86" spans="1:8" s="250" customFormat="1" ht="13.5" customHeight="1">
      <c r="A86" s="67" t="s">
        <v>759</v>
      </c>
      <c r="B86" s="74">
        <v>16908660</v>
      </c>
      <c r="C86" s="77">
        <v>5248210</v>
      </c>
      <c r="D86" s="77">
        <v>3896687</v>
      </c>
      <c r="E86" s="261">
        <v>23.04551040709317</v>
      </c>
      <c r="F86" s="262">
        <v>74.24792453045896</v>
      </c>
      <c r="G86" s="77">
        <v>783001</v>
      </c>
      <c r="H86" s="77">
        <v>843836</v>
      </c>
    </row>
    <row r="87" spans="1:8" s="250" customFormat="1" ht="13.5" customHeight="1">
      <c r="A87" s="67" t="s">
        <v>760</v>
      </c>
      <c r="B87" s="74">
        <v>10095690</v>
      </c>
      <c r="C87" s="77">
        <v>3412408</v>
      </c>
      <c r="D87" s="77">
        <v>2475761</v>
      </c>
      <c r="E87" s="261">
        <v>24.52294989247887</v>
      </c>
      <c r="F87" s="262">
        <v>72.55172886712256</v>
      </c>
      <c r="G87" s="77">
        <v>451154</v>
      </c>
      <c r="H87" s="77">
        <v>324822</v>
      </c>
    </row>
    <row r="88" spans="1:8" s="250" customFormat="1" ht="13.5" customHeight="1">
      <c r="A88" s="67" t="s">
        <v>761</v>
      </c>
      <c r="B88" s="74">
        <v>6812970</v>
      </c>
      <c r="C88" s="77">
        <v>1835802</v>
      </c>
      <c r="D88" s="77">
        <v>1420926</v>
      </c>
      <c r="E88" s="261">
        <v>20.856190471996793</v>
      </c>
      <c r="F88" s="262">
        <v>77.40083080855125</v>
      </c>
      <c r="G88" s="77">
        <v>331847</v>
      </c>
      <c r="H88" s="77">
        <v>519014</v>
      </c>
    </row>
    <row r="89" spans="1:8" s="250" customFormat="1" ht="12.75" customHeight="1">
      <c r="A89" s="246" t="s">
        <v>782</v>
      </c>
      <c r="B89" s="74"/>
      <c r="C89" s="77"/>
      <c r="D89" s="77"/>
      <c r="E89" s="236"/>
      <c r="F89" s="241"/>
      <c r="G89" s="77"/>
      <c r="H89" s="77"/>
    </row>
    <row r="90" spans="1:8" s="250" customFormat="1" ht="12.75" customHeight="1">
      <c r="A90" s="239" t="s">
        <v>744</v>
      </c>
      <c r="B90" s="70">
        <v>19933226</v>
      </c>
      <c r="C90" s="22">
        <v>8498806</v>
      </c>
      <c r="D90" s="22">
        <v>8841191</v>
      </c>
      <c r="E90" s="236">
        <v>44.35403983278974</v>
      </c>
      <c r="F90" s="241">
        <v>104.02862472681456</v>
      </c>
      <c r="G90" s="22">
        <v>1556049</v>
      </c>
      <c r="H90" s="22">
        <v>1536282</v>
      </c>
    </row>
    <row r="91" spans="1:8" s="250" customFormat="1" ht="12.75" customHeight="1">
      <c r="A91" s="242" t="s">
        <v>745</v>
      </c>
      <c r="B91" s="74">
        <v>18775325</v>
      </c>
      <c r="C91" s="77">
        <v>7568905</v>
      </c>
      <c r="D91" s="77">
        <v>7568905</v>
      </c>
      <c r="E91" s="261">
        <v>40.313043848774925</v>
      </c>
      <c r="F91" s="262">
        <v>100</v>
      </c>
      <c r="G91" s="77">
        <v>1503549</v>
      </c>
      <c r="H91" s="77">
        <v>1503549</v>
      </c>
    </row>
    <row r="92" spans="1:8" ht="13.5" customHeight="1">
      <c r="A92" s="242" t="s">
        <v>746</v>
      </c>
      <c r="B92" s="74">
        <v>367000</v>
      </c>
      <c r="C92" s="77">
        <v>139000</v>
      </c>
      <c r="D92" s="77">
        <v>69871</v>
      </c>
      <c r="E92" s="261">
        <v>19.03841961852861</v>
      </c>
      <c r="F92" s="262">
        <v>50.26690647482014</v>
      </c>
      <c r="G92" s="77">
        <v>52500</v>
      </c>
      <c r="H92" s="77">
        <v>32733</v>
      </c>
    </row>
    <row r="93" spans="1:8" ht="13.5" customHeight="1">
      <c r="A93" s="242" t="s">
        <v>783</v>
      </c>
      <c r="B93" s="74">
        <v>790901</v>
      </c>
      <c r="C93" s="77">
        <v>790901</v>
      </c>
      <c r="D93" s="77">
        <v>1202415</v>
      </c>
      <c r="E93" s="261">
        <v>152.0310380186648</v>
      </c>
      <c r="F93" s="262">
        <v>0</v>
      </c>
      <c r="G93" s="77">
        <v>0</v>
      </c>
      <c r="H93" s="77">
        <v>0</v>
      </c>
    </row>
    <row r="94" spans="1:8" s="250" customFormat="1" ht="12.75" customHeight="1">
      <c r="A94" s="68" t="s">
        <v>775</v>
      </c>
      <c r="B94" s="70">
        <v>19933226</v>
      </c>
      <c r="C94" s="22">
        <v>8498806</v>
      </c>
      <c r="D94" s="22">
        <v>7752155</v>
      </c>
      <c r="E94" s="236">
        <v>38.890619110022634</v>
      </c>
      <c r="F94" s="241">
        <v>91.21463650305702</v>
      </c>
      <c r="G94" s="22">
        <v>1556049</v>
      </c>
      <c r="H94" s="22">
        <v>1544914</v>
      </c>
    </row>
    <row r="95" spans="1:8" s="250" customFormat="1" ht="12.75" customHeight="1">
      <c r="A95" s="266" t="s">
        <v>777</v>
      </c>
      <c r="B95" s="74">
        <v>19394152</v>
      </c>
      <c r="C95" s="77">
        <v>8257806</v>
      </c>
      <c r="D95" s="77">
        <v>7527320</v>
      </c>
      <c r="E95" s="261">
        <v>38.81231826996097</v>
      </c>
      <c r="F95" s="262">
        <v>91.15399417230195</v>
      </c>
      <c r="G95" s="77">
        <v>1454049</v>
      </c>
      <c r="H95" s="77">
        <v>1458920</v>
      </c>
    </row>
    <row r="96" spans="1:8" s="250" customFormat="1" ht="12.75" customHeight="1">
      <c r="A96" s="67" t="s">
        <v>750</v>
      </c>
      <c r="B96" s="74">
        <v>18593682</v>
      </c>
      <c r="C96" s="77">
        <v>7730246</v>
      </c>
      <c r="D96" s="77">
        <v>7003181</v>
      </c>
      <c r="E96" s="261">
        <v>37.664304466431126</v>
      </c>
      <c r="F96" s="262">
        <v>90.59454252814206</v>
      </c>
      <c r="G96" s="77">
        <v>1382389</v>
      </c>
      <c r="H96" s="77">
        <v>1387910</v>
      </c>
    </row>
    <row r="97" spans="1:8" s="265" customFormat="1" ht="12.75" customHeight="1">
      <c r="A97" s="263" t="s">
        <v>751</v>
      </c>
      <c r="B97" s="82">
        <v>7714633</v>
      </c>
      <c r="C97" s="251">
        <v>2987410</v>
      </c>
      <c r="D97" s="251">
        <v>2895961</v>
      </c>
      <c r="E97" s="252">
        <v>37.53854525549044</v>
      </c>
      <c r="F97" s="253">
        <v>96.93885338805185</v>
      </c>
      <c r="G97" s="251">
        <v>620562</v>
      </c>
      <c r="H97" s="251">
        <v>592937</v>
      </c>
    </row>
    <row r="98" spans="1:8" s="250" customFormat="1" ht="12.75" customHeight="1">
      <c r="A98" s="67" t="s">
        <v>780</v>
      </c>
      <c r="B98" s="74">
        <v>800470</v>
      </c>
      <c r="C98" s="77">
        <v>527560</v>
      </c>
      <c r="D98" s="77">
        <v>524139</v>
      </c>
      <c r="E98" s="261">
        <v>65.47890614264121</v>
      </c>
      <c r="F98" s="262">
        <v>99.35154295246038</v>
      </c>
      <c r="G98" s="77">
        <v>71660</v>
      </c>
      <c r="H98" s="77">
        <v>71010</v>
      </c>
    </row>
    <row r="99" spans="1:8" s="257" customFormat="1" ht="12.75" customHeight="1">
      <c r="A99" s="254" t="s">
        <v>781</v>
      </c>
      <c r="B99" s="81">
        <v>14280</v>
      </c>
      <c r="C99" s="256" t="s">
        <v>399</v>
      </c>
      <c r="D99" s="256">
        <v>2529</v>
      </c>
      <c r="E99" s="267">
        <v>17.710084033613445</v>
      </c>
      <c r="F99" s="268">
        <v>0</v>
      </c>
      <c r="G99" s="256" t="s">
        <v>399</v>
      </c>
      <c r="H99" s="251">
        <v>540</v>
      </c>
    </row>
    <row r="100" spans="1:8" s="250" customFormat="1" ht="24.75" customHeight="1">
      <c r="A100" s="258" t="s">
        <v>756</v>
      </c>
      <c r="B100" s="74">
        <v>163450</v>
      </c>
      <c r="C100" s="77">
        <v>68100</v>
      </c>
      <c r="D100" s="77">
        <v>68100</v>
      </c>
      <c r="E100" s="261">
        <v>41.664117467115325</v>
      </c>
      <c r="F100" s="262">
        <v>100</v>
      </c>
      <c r="G100" s="77">
        <v>13620</v>
      </c>
      <c r="H100" s="77">
        <v>13620</v>
      </c>
    </row>
    <row r="101" spans="1:8" s="250" customFormat="1" ht="12" customHeight="1">
      <c r="A101" s="259" t="s">
        <v>758</v>
      </c>
      <c r="B101" s="74">
        <v>622740</v>
      </c>
      <c r="C101" s="77">
        <v>453510</v>
      </c>
      <c r="D101" s="77">
        <v>453510</v>
      </c>
      <c r="E101" s="261">
        <v>72.82493496483283</v>
      </c>
      <c r="F101" s="262">
        <v>100</v>
      </c>
      <c r="G101" s="77">
        <v>56850</v>
      </c>
      <c r="H101" s="77">
        <v>56850</v>
      </c>
    </row>
    <row r="102" spans="1:8" s="250" customFormat="1" ht="12.75" customHeight="1">
      <c r="A102" s="266" t="s">
        <v>759</v>
      </c>
      <c r="B102" s="74">
        <v>539074</v>
      </c>
      <c r="C102" s="77">
        <v>241000</v>
      </c>
      <c r="D102" s="77">
        <v>224835</v>
      </c>
      <c r="E102" s="261">
        <v>41.70763197631494</v>
      </c>
      <c r="F102" s="262">
        <v>93.29253112033194</v>
      </c>
      <c r="G102" s="77">
        <v>102000</v>
      </c>
      <c r="H102" s="77">
        <v>85994</v>
      </c>
    </row>
    <row r="103" spans="1:8" s="250" customFormat="1" ht="12" customHeight="1">
      <c r="A103" s="67" t="s">
        <v>760</v>
      </c>
      <c r="B103" s="74">
        <v>539074</v>
      </c>
      <c r="C103" s="77">
        <v>241000</v>
      </c>
      <c r="D103" s="77">
        <v>224835</v>
      </c>
      <c r="E103" s="261">
        <v>41.70763197631494</v>
      </c>
      <c r="F103" s="262">
        <v>93.29253112033194</v>
      </c>
      <c r="G103" s="77">
        <v>102000</v>
      </c>
      <c r="H103" s="77">
        <v>85994</v>
      </c>
    </row>
    <row r="104" spans="1:8" s="250" customFormat="1" ht="12.75" customHeight="1">
      <c r="A104" s="246" t="s">
        <v>784</v>
      </c>
      <c r="B104" s="70"/>
      <c r="C104" s="22"/>
      <c r="D104" s="22"/>
      <c r="E104" s="236"/>
      <c r="F104" s="241"/>
      <c r="G104" s="22"/>
      <c r="H104" s="22"/>
    </row>
    <row r="105" spans="1:8" s="250" customFormat="1" ht="12.75" customHeight="1">
      <c r="A105" s="239" t="s">
        <v>744</v>
      </c>
      <c r="B105" s="70">
        <v>20602551</v>
      </c>
      <c r="C105" s="22">
        <v>8572507</v>
      </c>
      <c r="D105" s="22">
        <v>7581627</v>
      </c>
      <c r="E105" s="236">
        <v>36.79945750407316</v>
      </c>
      <c r="F105" s="241">
        <v>88.44118762457704</v>
      </c>
      <c r="G105" s="22">
        <v>1559187</v>
      </c>
      <c r="H105" s="22">
        <v>1687257</v>
      </c>
    </row>
    <row r="106" spans="1:8" s="250" customFormat="1" ht="12.75" customHeight="1">
      <c r="A106" s="242" t="s">
        <v>745</v>
      </c>
      <c r="B106" s="74">
        <v>14780145</v>
      </c>
      <c r="C106" s="77">
        <v>5982912</v>
      </c>
      <c r="D106" s="77">
        <v>5982912</v>
      </c>
      <c r="E106" s="261">
        <v>40.479386365965965</v>
      </c>
      <c r="F106" s="262">
        <v>100</v>
      </c>
      <c r="G106" s="77">
        <v>1266254</v>
      </c>
      <c r="H106" s="77">
        <v>1266254</v>
      </c>
    </row>
    <row r="107" spans="1:8" s="250" customFormat="1" ht="12.75" customHeight="1">
      <c r="A107" s="242" t="s">
        <v>746</v>
      </c>
      <c r="B107" s="74">
        <v>2877120</v>
      </c>
      <c r="C107" s="77">
        <v>1325101</v>
      </c>
      <c r="D107" s="77">
        <v>1260667</v>
      </c>
      <c r="E107" s="261">
        <v>43.816976698921145</v>
      </c>
      <c r="F107" s="262">
        <v>95.13742726026167</v>
      </c>
      <c r="G107" s="77">
        <v>124301</v>
      </c>
      <c r="H107" s="77">
        <v>94064</v>
      </c>
    </row>
    <row r="108" spans="1:8" s="250" customFormat="1" ht="12.75" customHeight="1">
      <c r="A108" s="242" t="s">
        <v>783</v>
      </c>
      <c r="B108" s="74">
        <v>2945286</v>
      </c>
      <c r="C108" s="77">
        <v>1264494</v>
      </c>
      <c r="D108" s="77">
        <v>338048</v>
      </c>
      <c r="E108" s="261">
        <v>11.477595045099186</v>
      </c>
      <c r="F108" s="262">
        <v>26.733855597574994</v>
      </c>
      <c r="G108" s="77">
        <v>168632</v>
      </c>
      <c r="H108" s="77">
        <v>326939</v>
      </c>
    </row>
    <row r="109" spans="1:8" s="250" customFormat="1" ht="12.75" customHeight="1">
      <c r="A109" s="68" t="s">
        <v>775</v>
      </c>
      <c r="B109" s="70">
        <v>20820199</v>
      </c>
      <c r="C109" s="22">
        <v>8605056</v>
      </c>
      <c r="D109" s="22">
        <v>5737992</v>
      </c>
      <c r="E109" s="236">
        <v>27.559736580807897</v>
      </c>
      <c r="F109" s="241">
        <v>66.68163461109376</v>
      </c>
      <c r="G109" s="22">
        <v>1687785</v>
      </c>
      <c r="H109" s="22">
        <v>1278762</v>
      </c>
    </row>
    <row r="110" spans="1:8" s="250" customFormat="1" ht="12.75" customHeight="1">
      <c r="A110" s="67" t="s">
        <v>777</v>
      </c>
      <c r="B110" s="74">
        <v>19485444</v>
      </c>
      <c r="C110" s="77">
        <v>8071125</v>
      </c>
      <c r="D110" s="77">
        <v>5673579</v>
      </c>
      <c r="E110" s="261">
        <v>29.117011652390367</v>
      </c>
      <c r="F110" s="262">
        <v>70.29477303349904</v>
      </c>
      <c r="G110" s="77">
        <v>1599629</v>
      </c>
      <c r="H110" s="77">
        <v>1268415</v>
      </c>
    </row>
    <row r="111" spans="1:8" s="250" customFormat="1" ht="12.75" customHeight="1">
      <c r="A111" s="67" t="s">
        <v>750</v>
      </c>
      <c r="B111" s="74">
        <v>17266966</v>
      </c>
      <c r="C111" s="77">
        <v>7406014</v>
      </c>
      <c r="D111" s="77">
        <v>5210162</v>
      </c>
      <c r="E111" s="261">
        <v>30.174160301236476</v>
      </c>
      <c r="F111" s="262">
        <v>70.35042061762238</v>
      </c>
      <c r="G111" s="77">
        <v>1429017</v>
      </c>
      <c r="H111" s="77">
        <v>1186628</v>
      </c>
    </row>
    <row r="112" spans="1:8" s="257" customFormat="1" ht="12.75" customHeight="1">
      <c r="A112" s="87" t="s">
        <v>751</v>
      </c>
      <c r="B112" s="82">
        <v>6207982</v>
      </c>
      <c r="C112" s="251">
        <v>2552638</v>
      </c>
      <c r="D112" s="251">
        <v>2152583</v>
      </c>
      <c r="E112" s="252">
        <v>34.674440099858536</v>
      </c>
      <c r="F112" s="253">
        <v>84.32778169094091</v>
      </c>
      <c r="G112" s="251">
        <v>541741</v>
      </c>
      <c r="H112" s="251">
        <v>466595</v>
      </c>
    </row>
    <row r="113" spans="1:8" s="250" customFormat="1" ht="12.75" customHeight="1">
      <c r="A113" s="67" t="s">
        <v>772</v>
      </c>
      <c r="B113" s="74">
        <v>2218478</v>
      </c>
      <c r="C113" s="77">
        <v>665111</v>
      </c>
      <c r="D113" s="77">
        <v>463417</v>
      </c>
      <c r="E113" s="261">
        <v>20.888960810068884</v>
      </c>
      <c r="F113" s="262">
        <v>69.6751369320309</v>
      </c>
      <c r="G113" s="77">
        <v>170612</v>
      </c>
      <c r="H113" s="77">
        <v>81787</v>
      </c>
    </row>
    <row r="114" spans="1:8" s="250" customFormat="1" ht="26.25" customHeight="1">
      <c r="A114" s="258" t="s">
        <v>756</v>
      </c>
      <c r="B114" s="74">
        <v>1974231</v>
      </c>
      <c r="C114" s="77">
        <v>511819</v>
      </c>
      <c r="D114" s="77">
        <v>430994</v>
      </c>
      <c r="E114" s="261">
        <v>21.83098127828</v>
      </c>
      <c r="F114" s="262">
        <v>84.20828456934971</v>
      </c>
      <c r="G114" s="77">
        <v>138612</v>
      </c>
      <c r="H114" s="77">
        <v>80489</v>
      </c>
    </row>
    <row r="115" spans="1:8" s="250" customFormat="1" ht="12.75">
      <c r="A115" s="259" t="s">
        <v>758</v>
      </c>
      <c r="B115" s="74">
        <v>111945</v>
      </c>
      <c r="C115" s="77">
        <v>98490</v>
      </c>
      <c r="D115" s="77">
        <v>32423</v>
      </c>
      <c r="E115" s="261">
        <v>28.963330206797984</v>
      </c>
      <c r="F115" s="262">
        <v>32.92009341049853</v>
      </c>
      <c r="G115" s="77">
        <v>16000</v>
      </c>
      <c r="H115" s="77">
        <v>1298</v>
      </c>
    </row>
    <row r="116" spans="1:8" s="250" customFormat="1" ht="12.75" customHeight="1">
      <c r="A116" s="67" t="s">
        <v>759</v>
      </c>
      <c r="B116" s="74">
        <v>1334755</v>
      </c>
      <c r="C116" s="77">
        <v>533931</v>
      </c>
      <c r="D116" s="77">
        <v>64413</v>
      </c>
      <c r="E116" s="261">
        <v>4.82582945933898</v>
      </c>
      <c r="F116" s="262">
        <v>12.063918371474966</v>
      </c>
      <c r="G116" s="77">
        <v>88156</v>
      </c>
      <c r="H116" s="77">
        <v>10347</v>
      </c>
    </row>
    <row r="117" spans="1:8" s="250" customFormat="1" ht="12" customHeight="1">
      <c r="A117" s="67" t="s">
        <v>785</v>
      </c>
      <c r="B117" s="74">
        <v>1334755</v>
      </c>
      <c r="C117" s="77">
        <v>533931</v>
      </c>
      <c r="D117" s="77">
        <v>64413</v>
      </c>
      <c r="E117" s="261">
        <v>4.82582945933898</v>
      </c>
      <c r="F117" s="262">
        <v>12.063918371474966</v>
      </c>
      <c r="G117" s="77">
        <v>88156</v>
      </c>
      <c r="H117" s="77">
        <v>10347</v>
      </c>
    </row>
    <row r="118" spans="1:8" s="250" customFormat="1" ht="12" customHeight="1">
      <c r="A118" s="79" t="s">
        <v>763</v>
      </c>
      <c r="B118" s="74">
        <v>-217648</v>
      </c>
      <c r="C118" s="77">
        <v>-32549</v>
      </c>
      <c r="D118" s="77">
        <v>1843635</v>
      </c>
      <c r="E118" s="261">
        <v>-847.0718775270161</v>
      </c>
      <c r="F118" s="262">
        <v>-5664.183231435682</v>
      </c>
      <c r="G118" s="77">
        <v>-128598</v>
      </c>
      <c r="H118" s="77">
        <v>408495</v>
      </c>
    </row>
    <row r="119" spans="1:8" s="250" customFormat="1" ht="26.25" customHeight="1">
      <c r="A119" s="258" t="s">
        <v>767</v>
      </c>
      <c r="B119" s="74">
        <v>217648</v>
      </c>
      <c r="C119" s="77">
        <v>151549</v>
      </c>
      <c r="D119" s="77">
        <v>151549</v>
      </c>
      <c r="E119" s="244" t="s">
        <v>399</v>
      </c>
      <c r="F119" s="245" t="s">
        <v>399</v>
      </c>
      <c r="G119" s="77">
        <v>24598</v>
      </c>
      <c r="H119" s="77">
        <v>24598</v>
      </c>
    </row>
    <row r="120" spans="1:8" s="250" customFormat="1" ht="37.5" customHeight="1">
      <c r="A120" s="76" t="s">
        <v>766</v>
      </c>
      <c r="B120" s="74">
        <v>0</v>
      </c>
      <c r="C120" s="77">
        <v>-119000</v>
      </c>
      <c r="D120" s="77">
        <v>-119000</v>
      </c>
      <c r="E120" s="244" t="s">
        <v>399</v>
      </c>
      <c r="F120" s="245" t="s">
        <v>399</v>
      </c>
      <c r="G120" s="77">
        <v>104000</v>
      </c>
      <c r="H120" s="77">
        <v>104000</v>
      </c>
    </row>
    <row r="121" spans="1:8" s="250" customFormat="1" ht="12.75" customHeight="1">
      <c r="A121" s="246" t="s">
        <v>786</v>
      </c>
      <c r="B121" s="74"/>
      <c r="C121" s="77"/>
      <c r="D121" s="77"/>
      <c r="E121" s="236"/>
      <c r="F121" s="241"/>
      <c r="G121" s="77"/>
      <c r="H121" s="77"/>
    </row>
    <row r="122" spans="1:8" s="250" customFormat="1" ht="12.75" customHeight="1">
      <c r="A122" s="239" t="s">
        <v>744</v>
      </c>
      <c r="B122" s="70">
        <v>341556770</v>
      </c>
      <c r="C122" s="22">
        <v>151756947</v>
      </c>
      <c r="D122" s="22">
        <v>145618389</v>
      </c>
      <c r="E122" s="236">
        <v>42.633729379745574</v>
      </c>
      <c r="F122" s="241">
        <v>95.95500692301091</v>
      </c>
      <c r="G122" s="22">
        <v>20990103</v>
      </c>
      <c r="H122" s="22">
        <v>20839723</v>
      </c>
    </row>
    <row r="123" spans="1:8" s="250" customFormat="1" ht="12.75" customHeight="1">
      <c r="A123" s="242" t="s">
        <v>745</v>
      </c>
      <c r="B123" s="74">
        <v>318086359</v>
      </c>
      <c r="C123" s="77">
        <v>142693432</v>
      </c>
      <c r="D123" s="77">
        <v>142693432</v>
      </c>
      <c r="E123" s="261">
        <v>44.859965843426814</v>
      </c>
      <c r="F123" s="262">
        <v>100</v>
      </c>
      <c r="G123" s="77">
        <v>20497334</v>
      </c>
      <c r="H123" s="77">
        <v>20497334</v>
      </c>
    </row>
    <row r="124" spans="1:8" s="250" customFormat="1" ht="12.75" customHeight="1">
      <c r="A124" s="242" t="s">
        <v>746</v>
      </c>
      <c r="B124" s="74">
        <v>5198607</v>
      </c>
      <c r="C124" s="77">
        <v>1970548</v>
      </c>
      <c r="D124" s="77">
        <v>1923052</v>
      </c>
      <c r="E124" s="261">
        <v>36.99167873239889</v>
      </c>
      <c r="F124" s="262">
        <v>97.58970601071377</v>
      </c>
      <c r="G124" s="77">
        <v>384566</v>
      </c>
      <c r="H124" s="77">
        <v>291812</v>
      </c>
    </row>
    <row r="125" spans="1:8" s="250" customFormat="1" ht="12.75" customHeight="1">
      <c r="A125" s="242" t="s">
        <v>747</v>
      </c>
      <c r="B125" s="74">
        <v>18271804</v>
      </c>
      <c r="C125" s="77">
        <v>7092967</v>
      </c>
      <c r="D125" s="77">
        <v>1001905</v>
      </c>
      <c r="E125" s="261">
        <v>5.483339247728358</v>
      </c>
      <c r="F125" s="262">
        <v>14.125330062863679</v>
      </c>
      <c r="G125" s="77">
        <v>108203</v>
      </c>
      <c r="H125" s="77">
        <v>50577</v>
      </c>
    </row>
    <row r="126" spans="1:8" s="250" customFormat="1" ht="12.75" customHeight="1">
      <c r="A126" s="68" t="s">
        <v>775</v>
      </c>
      <c r="B126" s="70">
        <v>341726770</v>
      </c>
      <c r="C126" s="22">
        <v>151926947</v>
      </c>
      <c r="D126" s="22">
        <v>82710208</v>
      </c>
      <c r="E126" s="236">
        <v>24.20360804627627</v>
      </c>
      <c r="F126" s="241">
        <v>54.4407754076701</v>
      </c>
      <c r="G126" s="22">
        <v>21043103</v>
      </c>
      <c r="H126" s="22">
        <v>15218555</v>
      </c>
    </row>
    <row r="127" spans="1:8" s="250" customFormat="1" ht="12.75" customHeight="1">
      <c r="A127" s="67" t="s">
        <v>749</v>
      </c>
      <c r="B127" s="74">
        <v>304840203</v>
      </c>
      <c r="C127" s="77">
        <v>134830004</v>
      </c>
      <c r="D127" s="77">
        <v>82022825</v>
      </c>
      <c r="E127" s="261">
        <v>26.90682665632525</v>
      </c>
      <c r="F127" s="262">
        <v>60.834252441318625</v>
      </c>
      <c r="G127" s="77">
        <v>16495870</v>
      </c>
      <c r="H127" s="77">
        <v>14780308</v>
      </c>
    </row>
    <row r="128" spans="1:8" s="250" customFormat="1" ht="12.75" customHeight="1">
      <c r="A128" s="67" t="s">
        <v>750</v>
      </c>
      <c r="B128" s="74">
        <v>76788922</v>
      </c>
      <c r="C128" s="77">
        <v>32213963</v>
      </c>
      <c r="D128" s="77">
        <v>21803593</v>
      </c>
      <c r="E128" s="261">
        <v>28.39419076621495</v>
      </c>
      <c r="F128" s="262">
        <v>67.68367182888984</v>
      </c>
      <c r="G128" s="77">
        <v>5115567</v>
      </c>
      <c r="H128" s="77">
        <v>4530385</v>
      </c>
    </row>
    <row r="129" spans="1:8" s="257" customFormat="1" ht="12.75" customHeight="1">
      <c r="A129" s="87" t="s">
        <v>751</v>
      </c>
      <c r="B129" s="82">
        <v>30990214</v>
      </c>
      <c r="C129" s="251">
        <v>12222232</v>
      </c>
      <c r="D129" s="251">
        <v>11518757</v>
      </c>
      <c r="E129" s="252">
        <v>37.169014063600855</v>
      </c>
      <c r="F129" s="253">
        <v>94.24430005910541</v>
      </c>
      <c r="G129" s="251">
        <v>2496454</v>
      </c>
      <c r="H129" s="251">
        <v>2315062</v>
      </c>
    </row>
    <row r="130" spans="1:8" s="250" customFormat="1" ht="12.75" customHeight="1">
      <c r="A130" s="67" t="s">
        <v>787</v>
      </c>
      <c r="B130" s="74">
        <v>53020000</v>
      </c>
      <c r="C130" s="77">
        <v>30612107</v>
      </c>
      <c r="D130" s="77">
        <v>30118023</v>
      </c>
      <c r="E130" s="261">
        <v>56.805022632968694</v>
      </c>
      <c r="F130" s="262">
        <v>98.38598499606708</v>
      </c>
      <c r="G130" s="77">
        <v>2570531</v>
      </c>
      <c r="H130" s="77">
        <v>2486594</v>
      </c>
    </row>
    <row r="131" spans="1:8" s="250" customFormat="1" ht="11.25" customHeight="1">
      <c r="A131" s="67" t="s">
        <v>772</v>
      </c>
      <c r="B131" s="74">
        <v>175031281</v>
      </c>
      <c r="C131" s="77">
        <v>72003934</v>
      </c>
      <c r="D131" s="77">
        <v>30101209</v>
      </c>
      <c r="E131" s="261">
        <v>17.197616807706503</v>
      </c>
      <c r="F131" s="262">
        <v>41.804950546174325</v>
      </c>
      <c r="G131" s="77">
        <v>8809772</v>
      </c>
      <c r="H131" s="77">
        <v>7763329</v>
      </c>
    </row>
    <row r="132" spans="1:8" s="257" customFormat="1" ht="12.75" customHeight="1">
      <c r="A132" s="254" t="s">
        <v>755</v>
      </c>
      <c r="B132" s="82">
        <v>21210127</v>
      </c>
      <c r="C132" s="251" t="s">
        <v>399</v>
      </c>
      <c r="D132" s="251">
        <v>269135</v>
      </c>
      <c r="E132" s="252">
        <v>1.2688985784950746</v>
      </c>
      <c r="F132" s="253">
        <v>0</v>
      </c>
      <c r="G132" s="251" t="s">
        <v>399</v>
      </c>
      <c r="H132" s="251">
        <v>31189</v>
      </c>
    </row>
    <row r="133" spans="1:8" s="257" customFormat="1" ht="12.75" customHeight="1">
      <c r="A133" s="254" t="s">
        <v>788</v>
      </c>
      <c r="B133" s="82">
        <v>0</v>
      </c>
      <c r="C133" s="251">
        <v>0</v>
      </c>
      <c r="D133" s="251">
        <v>753361</v>
      </c>
      <c r="E133" s="252" t="s">
        <v>399</v>
      </c>
      <c r="F133" s="253" t="s">
        <v>399</v>
      </c>
      <c r="G133" s="251" t="s">
        <v>399</v>
      </c>
      <c r="H133" s="251">
        <v>537601</v>
      </c>
    </row>
    <row r="134" spans="1:8" s="250" customFormat="1" ht="24.75" customHeight="1">
      <c r="A134" s="258" t="s">
        <v>756</v>
      </c>
      <c r="B134" s="74">
        <v>3980000</v>
      </c>
      <c r="C134" s="77">
        <v>1250831</v>
      </c>
      <c r="D134" s="77">
        <v>309853</v>
      </c>
      <c r="E134" s="261">
        <v>7.785251256281407</v>
      </c>
      <c r="F134" s="262">
        <v>24.77177172615645</v>
      </c>
      <c r="G134" s="77">
        <v>54167</v>
      </c>
      <c r="H134" s="77">
        <v>22209</v>
      </c>
    </row>
    <row r="135" spans="1:8" s="250" customFormat="1" ht="13.5" customHeight="1">
      <c r="A135" s="67" t="s">
        <v>757</v>
      </c>
      <c r="B135" s="74">
        <v>924685</v>
      </c>
      <c r="C135" s="77">
        <v>385281</v>
      </c>
      <c r="D135" s="77">
        <v>328584</v>
      </c>
      <c r="E135" s="261">
        <v>35.53469559904184</v>
      </c>
      <c r="F135" s="262">
        <v>85.2842470819999</v>
      </c>
      <c r="G135" s="77">
        <v>77057</v>
      </c>
      <c r="H135" s="77">
        <v>126875</v>
      </c>
    </row>
    <row r="136" spans="1:8" s="250" customFormat="1" ht="12.75" customHeight="1">
      <c r="A136" s="259" t="s">
        <v>758</v>
      </c>
      <c r="B136" s="74">
        <v>2478900</v>
      </c>
      <c r="C136" s="77">
        <v>2058900</v>
      </c>
      <c r="D136" s="77">
        <v>1402083</v>
      </c>
      <c r="E136" s="261">
        <v>56.56069224252692</v>
      </c>
      <c r="F136" s="262">
        <v>68.09864490747486</v>
      </c>
      <c r="G136" s="77">
        <v>275000</v>
      </c>
      <c r="H136" s="77">
        <v>275000</v>
      </c>
    </row>
    <row r="137" spans="1:8" s="250" customFormat="1" ht="12.75" customHeight="1">
      <c r="A137" s="67" t="s">
        <v>759</v>
      </c>
      <c r="B137" s="74">
        <v>36886567</v>
      </c>
      <c r="C137" s="77">
        <v>17096943</v>
      </c>
      <c r="D137" s="77">
        <v>687383</v>
      </c>
      <c r="E137" s="261">
        <v>1.8635049447675627</v>
      </c>
      <c r="F137" s="262">
        <v>4.020502378700098</v>
      </c>
      <c r="G137" s="77">
        <v>4547233</v>
      </c>
      <c r="H137" s="77">
        <v>438247</v>
      </c>
    </row>
    <row r="138" spans="1:8" s="250" customFormat="1" ht="12.75" customHeight="1">
      <c r="A138" s="67" t="s">
        <v>760</v>
      </c>
      <c r="B138" s="74">
        <v>12463057</v>
      </c>
      <c r="C138" s="77">
        <v>4668684</v>
      </c>
      <c r="D138" s="77">
        <v>671459</v>
      </c>
      <c r="E138" s="261">
        <v>5.3875947129183475</v>
      </c>
      <c r="F138" s="262">
        <v>14.382189927611291</v>
      </c>
      <c r="G138" s="77">
        <v>358008</v>
      </c>
      <c r="H138" s="77">
        <v>436915</v>
      </c>
    </row>
    <row r="139" spans="1:8" s="250" customFormat="1" ht="12.75" customHeight="1">
      <c r="A139" s="67" t="s">
        <v>761</v>
      </c>
      <c r="B139" s="74">
        <v>24423510</v>
      </c>
      <c r="C139" s="77">
        <v>12428259</v>
      </c>
      <c r="D139" s="77">
        <v>15924</v>
      </c>
      <c r="E139" s="261">
        <v>0.06519947378570894</v>
      </c>
      <c r="F139" s="262">
        <v>0.1281273587877433</v>
      </c>
      <c r="G139" s="77">
        <v>4189225</v>
      </c>
      <c r="H139" s="77">
        <v>1332</v>
      </c>
    </row>
    <row r="140" spans="1:8" s="250" customFormat="1" ht="12.75" customHeight="1">
      <c r="A140" s="73" t="s">
        <v>789</v>
      </c>
      <c r="B140" s="74">
        <v>86980</v>
      </c>
      <c r="C140" s="77" t="s">
        <v>399</v>
      </c>
      <c r="D140" s="77">
        <v>-16151196</v>
      </c>
      <c r="E140" s="261" t="s">
        <v>399</v>
      </c>
      <c r="F140" s="261" t="s">
        <v>399</v>
      </c>
      <c r="G140" s="77" t="s">
        <v>399</v>
      </c>
      <c r="H140" s="77">
        <v>26010</v>
      </c>
    </row>
    <row r="141" spans="1:8" s="250" customFormat="1" ht="11.25" customHeight="1">
      <c r="A141" s="79" t="s">
        <v>763</v>
      </c>
      <c r="B141" s="74">
        <v>-256980</v>
      </c>
      <c r="C141" s="77">
        <v>-170000</v>
      </c>
      <c r="D141" s="77">
        <v>79059377</v>
      </c>
      <c r="E141" s="261" t="s">
        <v>399</v>
      </c>
      <c r="F141" s="261" t="s">
        <v>399</v>
      </c>
      <c r="G141" s="77">
        <v>-53000</v>
      </c>
      <c r="H141" s="77">
        <v>5595158</v>
      </c>
    </row>
    <row r="142" spans="1:8" s="250" customFormat="1" ht="30" customHeight="1">
      <c r="A142" s="258" t="s">
        <v>767</v>
      </c>
      <c r="B142" s="74">
        <v>170000</v>
      </c>
      <c r="C142" s="77">
        <v>170000</v>
      </c>
      <c r="D142" s="77">
        <v>170000</v>
      </c>
      <c r="E142" s="244" t="s">
        <v>399</v>
      </c>
      <c r="F142" s="245" t="s">
        <v>399</v>
      </c>
      <c r="G142" s="77">
        <v>53000</v>
      </c>
      <c r="H142" s="77">
        <v>53000</v>
      </c>
    </row>
    <row r="143" spans="1:8" s="250" customFormat="1" ht="12.75" customHeight="1">
      <c r="A143" s="246" t="s">
        <v>790</v>
      </c>
      <c r="B143" s="74"/>
      <c r="C143" s="77"/>
      <c r="D143" s="77"/>
      <c r="E143" s="236"/>
      <c r="F143" s="241"/>
      <c r="G143" s="77"/>
      <c r="H143" s="77"/>
    </row>
    <row r="144" spans="1:8" s="250" customFormat="1" ht="12.75" customHeight="1">
      <c r="A144" s="239" t="s">
        <v>744</v>
      </c>
      <c r="B144" s="70">
        <v>159291100</v>
      </c>
      <c r="C144" s="22">
        <v>52218216</v>
      </c>
      <c r="D144" s="22">
        <v>65340750</v>
      </c>
      <c r="E144" s="236">
        <v>41.01971171019599</v>
      </c>
      <c r="F144" s="241">
        <v>125.13018445517174</v>
      </c>
      <c r="G144" s="22">
        <v>13562989</v>
      </c>
      <c r="H144" s="22">
        <v>10201306</v>
      </c>
    </row>
    <row r="145" spans="1:8" s="250" customFormat="1" ht="12.75" customHeight="1">
      <c r="A145" s="242" t="s">
        <v>745</v>
      </c>
      <c r="B145" s="74">
        <v>112876003</v>
      </c>
      <c r="C145" s="77">
        <v>42244391</v>
      </c>
      <c r="D145" s="77">
        <v>42244391</v>
      </c>
      <c r="E145" s="261">
        <v>37.425484493812206</v>
      </c>
      <c r="F145" s="262">
        <v>100</v>
      </c>
      <c r="G145" s="77">
        <v>9353754</v>
      </c>
      <c r="H145" s="77">
        <v>9353754</v>
      </c>
    </row>
    <row r="146" spans="1:8" s="250" customFormat="1" ht="14.25" customHeight="1">
      <c r="A146" s="242" t="s">
        <v>746</v>
      </c>
      <c r="B146" s="74">
        <v>8875018</v>
      </c>
      <c r="C146" s="77">
        <v>3805407</v>
      </c>
      <c r="D146" s="77">
        <v>4044310</v>
      </c>
      <c r="E146" s="261">
        <v>45.569597717998995</v>
      </c>
      <c r="F146" s="262">
        <v>106.27798813635441</v>
      </c>
      <c r="G146" s="77">
        <v>750025</v>
      </c>
      <c r="H146" s="77">
        <v>819842</v>
      </c>
    </row>
    <row r="147" spans="1:8" s="250" customFormat="1" ht="12.75" customHeight="1">
      <c r="A147" s="242" t="s">
        <v>747</v>
      </c>
      <c r="B147" s="74">
        <v>37540079</v>
      </c>
      <c r="C147" s="77">
        <v>6168418</v>
      </c>
      <c r="D147" s="77">
        <v>19052049</v>
      </c>
      <c r="E147" s="261">
        <v>50.75122244681478</v>
      </c>
      <c r="F147" s="262">
        <v>308.8644284482666</v>
      </c>
      <c r="G147" s="77">
        <v>3459210</v>
      </c>
      <c r="H147" s="77">
        <v>27710</v>
      </c>
    </row>
    <row r="148" spans="1:8" s="250" customFormat="1" ht="12.75" customHeight="1">
      <c r="A148" s="68" t="s">
        <v>775</v>
      </c>
      <c r="B148" s="70">
        <v>159791100</v>
      </c>
      <c r="C148" s="22">
        <v>52609616</v>
      </c>
      <c r="D148" s="22">
        <v>45563046</v>
      </c>
      <c r="E148" s="236">
        <v>28.514132514263935</v>
      </c>
      <c r="F148" s="241">
        <v>86.60592770720851</v>
      </c>
      <c r="G148" s="22">
        <v>13686389</v>
      </c>
      <c r="H148" s="22">
        <v>9741474</v>
      </c>
    </row>
    <row r="149" spans="1:8" s="250" customFormat="1" ht="12.75" customHeight="1">
      <c r="A149" s="67" t="s">
        <v>749</v>
      </c>
      <c r="B149" s="74">
        <v>110009287</v>
      </c>
      <c r="C149" s="77">
        <v>44955961</v>
      </c>
      <c r="D149" s="77">
        <v>42141728</v>
      </c>
      <c r="E149" s="261">
        <v>38.307427626542115</v>
      </c>
      <c r="F149" s="262">
        <v>93.74002259678088</v>
      </c>
      <c r="G149" s="77">
        <v>9403266</v>
      </c>
      <c r="H149" s="77">
        <v>8783668</v>
      </c>
    </row>
    <row r="150" spans="1:8" s="250" customFormat="1" ht="12.75" customHeight="1">
      <c r="A150" s="67" t="s">
        <v>750</v>
      </c>
      <c r="B150" s="74">
        <v>106434613</v>
      </c>
      <c r="C150" s="77">
        <v>43526050</v>
      </c>
      <c r="D150" s="77">
        <v>40717115</v>
      </c>
      <c r="E150" s="261">
        <v>38.25552031649704</v>
      </c>
      <c r="F150" s="262">
        <v>93.54654281746218</v>
      </c>
      <c r="G150" s="77">
        <v>9113035</v>
      </c>
      <c r="H150" s="77">
        <v>8486585</v>
      </c>
    </row>
    <row r="151" spans="1:8" s="257" customFormat="1" ht="12" customHeight="1">
      <c r="A151" s="87" t="s">
        <v>751</v>
      </c>
      <c r="B151" s="82">
        <v>54673344</v>
      </c>
      <c r="C151" s="251">
        <v>22193316</v>
      </c>
      <c r="D151" s="251">
        <v>21955409</v>
      </c>
      <c r="E151" s="252">
        <v>40.15742845361718</v>
      </c>
      <c r="F151" s="253">
        <v>98.92802409518254</v>
      </c>
      <c r="G151" s="251">
        <v>4560779</v>
      </c>
      <c r="H151" s="251">
        <v>4512102</v>
      </c>
    </row>
    <row r="152" spans="1:8" s="250" customFormat="1" ht="12.75" customHeight="1">
      <c r="A152" s="67" t="s">
        <v>780</v>
      </c>
      <c r="B152" s="74">
        <v>3574674</v>
      </c>
      <c r="C152" s="77">
        <v>1429911</v>
      </c>
      <c r="D152" s="77">
        <v>1424613</v>
      </c>
      <c r="E152" s="261">
        <v>39.852948828340715</v>
      </c>
      <c r="F152" s="262">
        <v>99.62948742963724</v>
      </c>
      <c r="G152" s="77">
        <v>290231</v>
      </c>
      <c r="H152" s="77">
        <v>297083</v>
      </c>
    </row>
    <row r="153" spans="1:8" s="250" customFormat="1" ht="27" customHeight="1">
      <c r="A153" s="258" t="s">
        <v>756</v>
      </c>
      <c r="B153" s="74">
        <v>30801</v>
      </c>
      <c r="C153" s="77">
        <v>13301</v>
      </c>
      <c r="D153" s="77">
        <v>13301</v>
      </c>
      <c r="E153" s="261">
        <v>43.183662868088696</v>
      </c>
      <c r="F153" s="262">
        <v>100</v>
      </c>
      <c r="G153" s="77">
        <v>2500</v>
      </c>
      <c r="H153" s="77">
        <v>5000</v>
      </c>
    </row>
    <row r="154" spans="1:8" s="250" customFormat="1" ht="12.75" customHeight="1">
      <c r="A154" s="67" t="s">
        <v>757</v>
      </c>
      <c r="B154" s="74">
        <v>3483853</v>
      </c>
      <c r="C154" s="77">
        <v>1361140</v>
      </c>
      <c r="D154" s="77">
        <v>1359549</v>
      </c>
      <c r="E154" s="261">
        <v>39.0242929308441</v>
      </c>
      <c r="F154" s="262">
        <v>99.88311268495525</v>
      </c>
      <c r="G154" s="77">
        <v>287731</v>
      </c>
      <c r="H154" s="77">
        <v>292083</v>
      </c>
    </row>
    <row r="155" spans="1:8" s="250" customFormat="1" ht="12.75" customHeight="1">
      <c r="A155" s="259" t="s">
        <v>758</v>
      </c>
      <c r="B155" s="74">
        <v>60020</v>
      </c>
      <c r="C155" s="77">
        <v>55470</v>
      </c>
      <c r="D155" s="77">
        <v>51763</v>
      </c>
      <c r="E155" s="261">
        <v>86.242919026991</v>
      </c>
      <c r="F155" s="262">
        <v>93.31710834685416</v>
      </c>
      <c r="G155" s="77">
        <v>0</v>
      </c>
      <c r="H155" s="77">
        <v>0</v>
      </c>
    </row>
    <row r="156" spans="1:8" s="250" customFormat="1" ht="12.75" customHeight="1">
      <c r="A156" s="67" t="s">
        <v>759</v>
      </c>
      <c r="B156" s="74">
        <v>49781813</v>
      </c>
      <c r="C156" s="77">
        <v>7653655</v>
      </c>
      <c r="D156" s="77">
        <v>3421318</v>
      </c>
      <c r="E156" s="261">
        <v>6.872626354528309</v>
      </c>
      <c r="F156" s="262">
        <v>44.701753606610175</v>
      </c>
      <c r="G156" s="77">
        <v>4283123</v>
      </c>
      <c r="H156" s="77">
        <v>957806</v>
      </c>
    </row>
    <row r="157" spans="1:8" s="250" customFormat="1" ht="12.75" customHeight="1">
      <c r="A157" s="67" t="s">
        <v>760</v>
      </c>
      <c r="B157" s="74">
        <v>36271062</v>
      </c>
      <c r="C157" s="77">
        <v>4535100</v>
      </c>
      <c r="D157" s="77">
        <v>425426</v>
      </c>
      <c r="E157" s="261">
        <v>1.1729074820031462</v>
      </c>
      <c r="F157" s="262">
        <v>9.380741328746886</v>
      </c>
      <c r="G157" s="77">
        <v>3326028</v>
      </c>
      <c r="H157" s="77">
        <v>91961</v>
      </c>
    </row>
    <row r="158" spans="1:8" s="250" customFormat="1" ht="12.75">
      <c r="A158" s="67" t="s">
        <v>761</v>
      </c>
      <c r="B158" s="74">
        <v>13510751</v>
      </c>
      <c r="C158" s="77">
        <v>3118555</v>
      </c>
      <c r="D158" s="77">
        <v>2995892</v>
      </c>
      <c r="E158" s="261">
        <v>22.174133769469957</v>
      </c>
      <c r="F158" s="262">
        <v>96.06667190413509</v>
      </c>
      <c r="G158" s="77">
        <v>957095</v>
      </c>
      <c r="H158" s="77">
        <v>865845</v>
      </c>
    </row>
    <row r="159" spans="1:8" s="250" customFormat="1" ht="12.75">
      <c r="A159" s="79" t="s">
        <v>763</v>
      </c>
      <c r="B159" s="74">
        <v>-500000</v>
      </c>
      <c r="C159" s="77">
        <v>-391400</v>
      </c>
      <c r="D159" s="77">
        <v>19777704</v>
      </c>
      <c r="E159" s="244" t="s">
        <v>399</v>
      </c>
      <c r="F159" s="245" t="s">
        <v>399</v>
      </c>
      <c r="G159" s="77">
        <v>-123400</v>
      </c>
      <c r="H159" s="77">
        <v>459832</v>
      </c>
    </row>
    <row r="160" spans="1:8" s="250" customFormat="1" ht="38.25">
      <c r="A160" s="76" t="s">
        <v>766</v>
      </c>
      <c r="B160" s="74">
        <v>500000</v>
      </c>
      <c r="C160" s="77">
        <v>391400</v>
      </c>
      <c r="D160" s="77">
        <v>391400</v>
      </c>
      <c r="E160" s="244" t="s">
        <v>399</v>
      </c>
      <c r="F160" s="245" t="s">
        <v>399</v>
      </c>
      <c r="G160" s="77">
        <v>123400</v>
      </c>
      <c r="H160" s="77">
        <v>123400</v>
      </c>
    </row>
    <row r="161" spans="1:8" s="250" customFormat="1" ht="12.75" customHeight="1">
      <c r="A161" s="260" t="s">
        <v>791</v>
      </c>
      <c r="B161" s="74"/>
      <c r="C161" s="77"/>
      <c r="D161" s="77"/>
      <c r="E161" s="261"/>
      <c r="F161" s="262"/>
      <c r="G161" s="77"/>
      <c r="H161" s="77"/>
    </row>
    <row r="162" spans="1:8" s="250" customFormat="1" ht="12.75" customHeight="1">
      <c r="A162" s="239" t="s">
        <v>744</v>
      </c>
      <c r="B162" s="70">
        <v>147225113</v>
      </c>
      <c r="C162" s="22">
        <v>58014533</v>
      </c>
      <c r="D162" s="22">
        <v>57188342</v>
      </c>
      <c r="E162" s="236">
        <v>38.844148823984945</v>
      </c>
      <c r="F162" s="241">
        <v>98.57588959649128</v>
      </c>
      <c r="G162" s="22">
        <v>9053591</v>
      </c>
      <c r="H162" s="22">
        <v>7718971</v>
      </c>
    </row>
    <row r="163" spans="1:8" s="250" customFormat="1" ht="12.75" customHeight="1">
      <c r="A163" s="242" t="s">
        <v>745</v>
      </c>
      <c r="B163" s="74">
        <v>107070978</v>
      </c>
      <c r="C163" s="77">
        <v>42528949</v>
      </c>
      <c r="D163" s="77">
        <v>42528949</v>
      </c>
      <c r="E163" s="261">
        <v>39.72033299256872</v>
      </c>
      <c r="F163" s="262">
        <v>100</v>
      </c>
      <c r="G163" s="77">
        <v>5543628</v>
      </c>
      <c r="H163" s="77">
        <v>5543628</v>
      </c>
    </row>
    <row r="164" spans="1:8" s="250" customFormat="1" ht="12.75" customHeight="1">
      <c r="A164" s="242" t="s">
        <v>746</v>
      </c>
      <c r="B164" s="74">
        <v>34750093</v>
      </c>
      <c r="C164" s="77">
        <v>13518823</v>
      </c>
      <c r="D164" s="77">
        <v>13712504</v>
      </c>
      <c r="E164" s="261">
        <v>39.46033755938437</v>
      </c>
      <c r="F164" s="262">
        <v>101.43267649853837</v>
      </c>
      <c r="G164" s="77">
        <v>2804201</v>
      </c>
      <c r="H164" s="77">
        <v>1556608</v>
      </c>
    </row>
    <row r="165" spans="1:8" s="250" customFormat="1" ht="12.75" customHeight="1">
      <c r="A165" s="242" t="s">
        <v>747</v>
      </c>
      <c r="B165" s="74">
        <v>5404042</v>
      </c>
      <c r="C165" s="77">
        <v>1966761</v>
      </c>
      <c r="D165" s="77">
        <v>946889</v>
      </c>
      <c r="E165" s="261">
        <v>17.521866040271338</v>
      </c>
      <c r="F165" s="262">
        <v>48.144588996832866</v>
      </c>
      <c r="G165" s="77">
        <v>705762</v>
      </c>
      <c r="H165" s="77">
        <v>618735</v>
      </c>
    </row>
    <row r="166" spans="1:8" s="250" customFormat="1" ht="12.75" customHeight="1">
      <c r="A166" s="68" t="s">
        <v>775</v>
      </c>
      <c r="B166" s="70">
        <v>149412949</v>
      </c>
      <c r="C166" s="22">
        <v>59122115</v>
      </c>
      <c r="D166" s="22">
        <v>50140367</v>
      </c>
      <c r="E166" s="236">
        <v>33.55824735110476</v>
      </c>
      <c r="F166" s="241">
        <v>84.80814158965727</v>
      </c>
      <c r="G166" s="22">
        <v>9207911</v>
      </c>
      <c r="H166" s="22">
        <v>10239162</v>
      </c>
    </row>
    <row r="167" spans="1:8" s="250" customFormat="1" ht="12.75" customHeight="1">
      <c r="A167" s="67" t="s">
        <v>777</v>
      </c>
      <c r="B167" s="74">
        <v>140284861</v>
      </c>
      <c r="C167" s="77">
        <v>55722091</v>
      </c>
      <c r="D167" s="77">
        <v>49004376</v>
      </c>
      <c r="E167" s="261">
        <v>34.932048726198616</v>
      </c>
      <c r="F167" s="262">
        <v>87.94425176901564</v>
      </c>
      <c r="G167" s="77">
        <v>10636788</v>
      </c>
      <c r="H167" s="77">
        <v>9917587</v>
      </c>
    </row>
    <row r="168" spans="1:8" s="250" customFormat="1" ht="12.75" customHeight="1">
      <c r="A168" s="67" t="s">
        <v>750</v>
      </c>
      <c r="B168" s="74">
        <v>108767179</v>
      </c>
      <c r="C168" s="77">
        <v>43548854</v>
      </c>
      <c r="D168" s="77">
        <v>38186844</v>
      </c>
      <c r="E168" s="261">
        <v>35.10879325094935</v>
      </c>
      <c r="F168" s="262">
        <v>87.687368305949</v>
      </c>
      <c r="G168" s="77">
        <v>8079326</v>
      </c>
      <c r="H168" s="77">
        <v>7799671</v>
      </c>
    </row>
    <row r="169" spans="1:8" s="257" customFormat="1" ht="12.75" customHeight="1">
      <c r="A169" s="87" t="s">
        <v>751</v>
      </c>
      <c r="B169" s="82">
        <v>54098154</v>
      </c>
      <c r="C169" s="251">
        <v>21316649</v>
      </c>
      <c r="D169" s="251">
        <v>18784150</v>
      </c>
      <c r="E169" s="252">
        <v>34.72234930604102</v>
      </c>
      <c r="F169" s="253">
        <v>88.11961955183482</v>
      </c>
      <c r="G169" s="251">
        <v>4499623</v>
      </c>
      <c r="H169" s="251">
        <v>4089519</v>
      </c>
    </row>
    <row r="170" spans="1:8" s="250" customFormat="1" ht="12.75" customHeight="1">
      <c r="A170" s="67" t="s">
        <v>752</v>
      </c>
      <c r="B170" s="74">
        <v>2549214</v>
      </c>
      <c r="C170" s="77">
        <v>985018</v>
      </c>
      <c r="D170" s="77">
        <v>933083</v>
      </c>
      <c r="E170" s="261">
        <v>36.60277246241391</v>
      </c>
      <c r="F170" s="262">
        <v>94.72750751762912</v>
      </c>
      <c r="G170" s="77">
        <v>48000</v>
      </c>
      <c r="H170" s="77">
        <v>50480</v>
      </c>
    </row>
    <row r="171" spans="1:8" s="250" customFormat="1" ht="12.75" customHeight="1">
      <c r="A171" s="67" t="s">
        <v>780</v>
      </c>
      <c r="B171" s="74">
        <v>28968468</v>
      </c>
      <c r="C171" s="77">
        <v>11188219</v>
      </c>
      <c r="D171" s="77">
        <v>9884449</v>
      </c>
      <c r="E171" s="261">
        <v>34.12140745585855</v>
      </c>
      <c r="F171" s="262">
        <v>88.34693886488994</v>
      </c>
      <c r="G171" s="77">
        <v>2509462</v>
      </c>
      <c r="H171" s="77">
        <v>2067436</v>
      </c>
    </row>
    <row r="172" spans="1:8" s="257" customFormat="1" ht="12.75">
      <c r="A172" s="254" t="s">
        <v>755</v>
      </c>
      <c r="B172" s="82">
        <v>528838</v>
      </c>
      <c r="C172" s="251" t="s">
        <v>399</v>
      </c>
      <c r="D172" s="251">
        <v>132210</v>
      </c>
      <c r="E172" s="252">
        <v>25.000094546912287</v>
      </c>
      <c r="F172" s="262">
        <v>0</v>
      </c>
      <c r="G172" s="251" t="s">
        <v>399</v>
      </c>
      <c r="H172" s="251">
        <v>0</v>
      </c>
    </row>
    <row r="173" spans="1:8" s="250" customFormat="1" ht="26.25" customHeight="1">
      <c r="A173" s="258" t="s">
        <v>756</v>
      </c>
      <c r="B173" s="74">
        <v>19223528</v>
      </c>
      <c r="C173" s="77">
        <v>7265239</v>
      </c>
      <c r="D173" s="77">
        <v>6258041</v>
      </c>
      <c r="E173" s="261">
        <v>32.55407124020107</v>
      </c>
      <c r="F173" s="262">
        <v>86.13675338140975</v>
      </c>
      <c r="G173" s="77">
        <v>1676019</v>
      </c>
      <c r="H173" s="77">
        <v>1371227</v>
      </c>
    </row>
    <row r="174" spans="1:8" s="257" customFormat="1" ht="12.75">
      <c r="A174" s="254" t="s">
        <v>755</v>
      </c>
      <c r="B174" s="82">
        <v>3898163</v>
      </c>
      <c r="C174" s="251" t="s">
        <v>399</v>
      </c>
      <c r="D174" s="251">
        <v>1758983</v>
      </c>
      <c r="E174" s="252">
        <v>45.12338247528387</v>
      </c>
      <c r="F174" s="253">
        <v>0</v>
      </c>
      <c r="G174" s="251" t="s">
        <v>399</v>
      </c>
      <c r="H174" s="251">
        <v>440301</v>
      </c>
    </row>
    <row r="175" spans="1:8" s="250" customFormat="1" ht="12.75" customHeight="1">
      <c r="A175" s="67" t="s">
        <v>757</v>
      </c>
      <c r="B175" s="74">
        <v>8690272</v>
      </c>
      <c r="C175" s="77">
        <v>3758540</v>
      </c>
      <c r="D175" s="77">
        <v>3486119</v>
      </c>
      <c r="E175" s="261">
        <v>40.115188569471705</v>
      </c>
      <c r="F175" s="262">
        <v>92.7519462344421</v>
      </c>
      <c r="G175" s="77">
        <v>809293</v>
      </c>
      <c r="H175" s="77">
        <v>696209</v>
      </c>
    </row>
    <row r="176" spans="1:8" s="250" customFormat="1" ht="12" customHeight="1">
      <c r="A176" s="259" t="s">
        <v>758</v>
      </c>
      <c r="B176" s="74">
        <v>37130</v>
      </c>
      <c r="C176" s="77">
        <v>32230</v>
      </c>
      <c r="D176" s="77">
        <v>8079</v>
      </c>
      <c r="E176" s="261">
        <v>21.75868569889577</v>
      </c>
      <c r="F176" s="262">
        <v>0</v>
      </c>
      <c r="G176" s="77">
        <v>24150</v>
      </c>
      <c r="H176" s="77">
        <v>0</v>
      </c>
    </row>
    <row r="177" spans="1:8" s="250" customFormat="1" ht="12.75" customHeight="1">
      <c r="A177" s="67" t="s">
        <v>759</v>
      </c>
      <c r="B177" s="74">
        <v>9128088</v>
      </c>
      <c r="C177" s="77">
        <v>3400024</v>
      </c>
      <c r="D177" s="77">
        <v>1135991</v>
      </c>
      <c r="E177" s="261">
        <v>12.445004912310223</v>
      </c>
      <c r="F177" s="262">
        <v>33.411264155782426</v>
      </c>
      <c r="G177" s="77">
        <v>-1428877</v>
      </c>
      <c r="H177" s="77">
        <v>321575</v>
      </c>
    </row>
    <row r="178" spans="1:8" s="250" customFormat="1" ht="12.75" customHeight="1">
      <c r="A178" s="67" t="s">
        <v>760</v>
      </c>
      <c r="B178" s="74">
        <v>9128088</v>
      </c>
      <c r="C178" s="77">
        <v>3400024</v>
      </c>
      <c r="D178" s="77">
        <v>1135991</v>
      </c>
      <c r="E178" s="261">
        <v>12.445004912310223</v>
      </c>
      <c r="F178" s="262">
        <v>33.411264155782426</v>
      </c>
      <c r="G178" s="77">
        <v>-1428877</v>
      </c>
      <c r="H178" s="77">
        <v>321575</v>
      </c>
    </row>
    <row r="179" spans="1:8" s="250" customFormat="1" ht="12.75" customHeight="1">
      <c r="A179" s="67" t="s">
        <v>789</v>
      </c>
      <c r="B179" s="74">
        <v>-829257</v>
      </c>
      <c r="C179" s="77">
        <v>-6802</v>
      </c>
      <c r="D179" s="77">
        <v>1019270</v>
      </c>
      <c r="E179" s="261">
        <v>0</v>
      </c>
      <c r="F179" s="262">
        <v>0</v>
      </c>
      <c r="G179" s="77" t="s">
        <v>399</v>
      </c>
      <c r="H179" s="77">
        <v>1428479</v>
      </c>
    </row>
    <row r="180" spans="1:8" s="250" customFormat="1" ht="12.75" customHeight="1">
      <c r="A180" s="67" t="s">
        <v>792</v>
      </c>
      <c r="B180" s="74">
        <v>1022597</v>
      </c>
      <c r="C180" s="77">
        <v>764798</v>
      </c>
      <c r="D180" s="77">
        <v>253746</v>
      </c>
      <c r="E180" s="261">
        <v>24.81388073698632</v>
      </c>
      <c r="F180" s="262">
        <v>0</v>
      </c>
      <c r="G180" s="77">
        <v>69930</v>
      </c>
      <c r="H180" s="77">
        <v>39332</v>
      </c>
    </row>
    <row r="181" spans="1:8" s="250" customFormat="1" ht="12.75" customHeight="1">
      <c r="A181" s="67" t="s">
        <v>793</v>
      </c>
      <c r="B181" s="74">
        <v>1851854</v>
      </c>
      <c r="C181" s="77">
        <v>771600</v>
      </c>
      <c r="D181" s="189">
        <v>-765524</v>
      </c>
      <c r="E181" s="261">
        <v>-41.33824804763226</v>
      </c>
      <c r="F181" s="262">
        <v>0</v>
      </c>
      <c r="G181" s="77">
        <v>154320</v>
      </c>
      <c r="H181" s="77">
        <v>-1389147</v>
      </c>
    </row>
    <row r="182" spans="1:8" s="250" customFormat="1" ht="12.75" customHeight="1">
      <c r="A182" s="68" t="s">
        <v>763</v>
      </c>
      <c r="B182" s="74">
        <v>-1358579</v>
      </c>
      <c r="C182" s="77">
        <v>-1100780</v>
      </c>
      <c r="D182" s="77">
        <v>6028705</v>
      </c>
      <c r="E182" s="244" t="s">
        <v>399</v>
      </c>
      <c r="F182" s="245" t="s">
        <v>399</v>
      </c>
      <c r="G182" s="77">
        <v>-69930</v>
      </c>
      <c r="H182" s="77">
        <v>-3948670</v>
      </c>
    </row>
    <row r="183" spans="1:8" s="250" customFormat="1" ht="13.5" customHeight="1">
      <c r="A183" s="72" t="s">
        <v>764</v>
      </c>
      <c r="B183" s="74">
        <v>1022597</v>
      </c>
      <c r="C183" s="77">
        <v>1100780</v>
      </c>
      <c r="D183" s="77">
        <v>589728</v>
      </c>
      <c r="E183" s="244" t="s">
        <v>399</v>
      </c>
      <c r="F183" s="245" t="s">
        <v>399</v>
      </c>
      <c r="G183" s="77">
        <v>69930</v>
      </c>
      <c r="H183" s="77">
        <v>39332</v>
      </c>
    </row>
    <row r="184" spans="1:8" s="250" customFormat="1" ht="12.75" customHeight="1">
      <c r="A184" s="72" t="s">
        <v>794</v>
      </c>
      <c r="B184" s="74">
        <v>1022597</v>
      </c>
      <c r="C184" s="77">
        <v>764798</v>
      </c>
      <c r="D184" s="77">
        <v>253746</v>
      </c>
      <c r="E184" s="244" t="s">
        <v>399</v>
      </c>
      <c r="F184" s="245" t="s">
        <v>399</v>
      </c>
      <c r="G184" s="77">
        <v>69930</v>
      </c>
      <c r="H184" s="77">
        <v>39332</v>
      </c>
    </row>
    <row r="185" spans="1:8" s="250" customFormat="1" ht="24.75" customHeight="1">
      <c r="A185" s="258" t="s">
        <v>767</v>
      </c>
      <c r="B185" s="74">
        <v>335982</v>
      </c>
      <c r="C185" s="77">
        <v>335982</v>
      </c>
      <c r="D185" s="77">
        <v>335982</v>
      </c>
      <c r="E185" s="244" t="s">
        <v>399</v>
      </c>
      <c r="F185" s="245" t="s">
        <v>399</v>
      </c>
      <c r="G185" s="77">
        <v>0</v>
      </c>
      <c r="H185" s="77">
        <v>0</v>
      </c>
    </row>
    <row r="186" spans="1:8" s="250" customFormat="1" ht="12.75" customHeight="1">
      <c r="A186" s="246" t="s">
        <v>795</v>
      </c>
      <c r="C186" s="77"/>
      <c r="D186" s="77"/>
      <c r="E186" s="236"/>
      <c r="F186" s="241"/>
      <c r="G186" s="77"/>
      <c r="H186" s="77"/>
    </row>
    <row r="187" spans="1:8" s="250" customFormat="1" ht="12.75" customHeight="1">
      <c r="A187" s="239" t="s">
        <v>744</v>
      </c>
      <c r="B187" s="70">
        <v>242260377</v>
      </c>
      <c r="C187" s="22">
        <v>112969974</v>
      </c>
      <c r="D187" s="22">
        <v>106404307</v>
      </c>
      <c r="E187" s="236">
        <v>43.921465126754924</v>
      </c>
      <c r="F187" s="241">
        <v>94.1881309099</v>
      </c>
      <c r="G187" s="22">
        <v>13196599</v>
      </c>
      <c r="H187" s="22">
        <v>12780799</v>
      </c>
    </row>
    <row r="188" spans="1:8" s="250" customFormat="1" ht="12.75" customHeight="1">
      <c r="A188" s="242" t="s">
        <v>745</v>
      </c>
      <c r="B188" s="74">
        <v>213849344</v>
      </c>
      <c r="C188" s="77">
        <v>91665371</v>
      </c>
      <c r="D188" s="77">
        <v>91665371</v>
      </c>
      <c r="E188" s="261">
        <v>42.864462095333806</v>
      </c>
      <c r="F188" s="262">
        <v>100</v>
      </c>
      <c r="G188" s="77">
        <v>11737456</v>
      </c>
      <c r="H188" s="77">
        <v>11737456</v>
      </c>
    </row>
    <row r="189" spans="1:8" s="250" customFormat="1" ht="13.5" customHeight="1">
      <c r="A189" s="242" t="s">
        <v>746</v>
      </c>
      <c r="B189" s="74">
        <v>10390647</v>
      </c>
      <c r="C189" s="77">
        <v>5830401</v>
      </c>
      <c r="D189" s="77">
        <v>3738891</v>
      </c>
      <c r="E189" s="261">
        <v>35.98323569263781</v>
      </c>
      <c r="F189" s="262">
        <v>64.12751026901923</v>
      </c>
      <c r="G189" s="77">
        <v>714900</v>
      </c>
      <c r="H189" s="77">
        <v>684091</v>
      </c>
    </row>
    <row r="190" spans="1:8" s="250" customFormat="1" ht="12.75" customHeight="1">
      <c r="A190" s="242" t="s">
        <v>747</v>
      </c>
      <c r="B190" s="74">
        <v>18020386</v>
      </c>
      <c r="C190" s="77">
        <v>15474202</v>
      </c>
      <c r="D190" s="77">
        <v>11000045</v>
      </c>
      <c r="E190" s="261">
        <v>61.04222739734876</v>
      </c>
      <c r="F190" s="262">
        <v>71.08634745752963</v>
      </c>
      <c r="G190" s="77">
        <v>744243</v>
      </c>
      <c r="H190" s="77">
        <v>359252</v>
      </c>
    </row>
    <row r="191" spans="1:8" s="250" customFormat="1" ht="12.75" customHeight="1">
      <c r="A191" s="68" t="s">
        <v>775</v>
      </c>
      <c r="B191" s="70">
        <v>242260377</v>
      </c>
      <c r="C191" s="22">
        <v>112969974</v>
      </c>
      <c r="D191" s="22">
        <v>85480873</v>
      </c>
      <c r="E191" s="236">
        <v>35.28471063181743</v>
      </c>
      <c r="F191" s="241">
        <v>75.66689623209083</v>
      </c>
      <c r="G191" s="22">
        <v>13196599</v>
      </c>
      <c r="H191" s="22">
        <v>12019118</v>
      </c>
    </row>
    <row r="192" spans="1:8" ht="12.75" customHeight="1">
      <c r="A192" s="67" t="s">
        <v>777</v>
      </c>
      <c r="B192" s="74">
        <v>237305338</v>
      </c>
      <c r="C192" s="77">
        <v>111050106</v>
      </c>
      <c r="D192" s="77">
        <v>84666144</v>
      </c>
      <c r="E192" s="261">
        <v>35.67814559653942</v>
      </c>
      <c r="F192" s="262">
        <v>76.2413896300108</v>
      </c>
      <c r="G192" s="77">
        <v>12866763</v>
      </c>
      <c r="H192" s="77">
        <v>11601089</v>
      </c>
    </row>
    <row r="193" spans="1:8" ht="12.75" customHeight="1">
      <c r="A193" s="67" t="s">
        <v>750</v>
      </c>
      <c r="B193" s="74">
        <v>48274873</v>
      </c>
      <c r="C193" s="77">
        <v>20625592</v>
      </c>
      <c r="D193" s="77">
        <v>17969159</v>
      </c>
      <c r="E193" s="261">
        <v>37.22259196828959</v>
      </c>
      <c r="F193" s="262">
        <v>87.12069452358023</v>
      </c>
      <c r="G193" s="77">
        <v>3591931</v>
      </c>
      <c r="H193" s="77">
        <v>4017348</v>
      </c>
    </row>
    <row r="194" spans="1:8" s="255" customFormat="1" ht="12.75" customHeight="1">
      <c r="A194" s="87" t="s">
        <v>751</v>
      </c>
      <c r="B194" s="82">
        <v>22180965</v>
      </c>
      <c r="C194" s="251">
        <v>8464087</v>
      </c>
      <c r="D194" s="251">
        <v>8017480</v>
      </c>
      <c r="E194" s="252">
        <v>36.14576732797694</v>
      </c>
      <c r="F194" s="253">
        <v>94.72350650459997</v>
      </c>
      <c r="G194" s="251">
        <v>1775266</v>
      </c>
      <c r="H194" s="251">
        <v>1732879</v>
      </c>
    </row>
    <row r="195" spans="1:8" ht="12.75" customHeight="1">
      <c r="A195" s="67" t="s">
        <v>752</v>
      </c>
      <c r="B195" s="74">
        <v>2645</v>
      </c>
      <c r="C195" s="77">
        <v>1392</v>
      </c>
      <c r="D195" s="77">
        <v>0</v>
      </c>
      <c r="E195" s="261">
        <v>0</v>
      </c>
      <c r="F195" s="262">
        <v>0</v>
      </c>
      <c r="G195" s="77">
        <v>0</v>
      </c>
      <c r="H195" s="77">
        <v>0</v>
      </c>
    </row>
    <row r="196" spans="1:8" ht="12.75" customHeight="1">
      <c r="A196" s="67" t="s">
        <v>780</v>
      </c>
      <c r="B196" s="74">
        <v>189027820</v>
      </c>
      <c r="C196" s="77">
        <v>90423122</v>
      </c>
      <c r="D196" s="77">
        <v>66696985</v>
      </c>
      <c r="E196" s="261">
        <v>35.28421636561222</v>
      </c>
      <c r="F196" s="262">
        <v>73.76098449686353</v>
      </c>
      <c r="G196" s="77">
        <v>9274832</v>
      </c>
      <c r="H196" s="77">
        <v>7583741</v>
      </c>
    </row>
    <row r="197" spans="1:8" ht="25.5" customHeight="1">
      <c r="A197" s="258" t="s">
        <v>756</v>
      </c>
      <c r="B197" s="74">
        <v>143103691</v>
      </c>
      <c r="C197" s="77">
        <v>61414309</v>
      </c>
      <c r="D197" s="77">
        <v>48313655</v>
      </c>
      <c r="E197" s="261">
        <v>0</v>
      </c>
      <c r="F197" s="262">
        <v>78.66840120272298</v>
      </c>
      <c r="G197" s="77">
        <v>5548540</v>
      </c>
      <c r="H197" s="77">
        <v>5879237</v>
      </c>
    </row>
    <row r="198" spans="1:8" ht="12.75" customHeight="1">
      <c r="A198" s="67" t="s">
        <v>757</v>
      </c>
      <c r="B198" s="74">
        <v>500940</v>
      </c>
      <c r="C198" s="77">
        <v>236400</v>
      </c>
      <c r="D198" s="77">
        <v>210458</v>
      </c>
      <c r="E198" s="261">
        <v>42.01261628139098</v>
      </c>
      <c r="F198" s="262">
        <v>89.02622673434855</v>
      </c>
      <c r="G198" s="77">
        <v>46650</v>
      </c>
      <c r="H198" s="77">
        <v>45875</v>
      </c>
    </row>
    <row r="199" spans="1:8" ht="12.75">
      <c r="A199" s="259" t="s">
        <v>758</v>
      </c>
      <c r="B199" s="74">
        <v>242510</v>
      </c>
      <c r="C199" s="77">
        <v>73538</v>
      </c>
      <c r="D199" s="77">
        <v>68051</v>
      </c>
      <c r="E199" s="261">
        <v>28.061110882025485</v>
      </c>
      <c r="F199" s="262">
        <v>92.53855149718513</v>
      </c>
      <c r="G199" s="77">
        <v>20367</v>
      </c>
      <c r="H199" s="77">
        <v>27753</v>
      </c>
    </row>
    <row r="200" spans="1:8" ht="12.75" customHeight="1">
      <c r="A200" s="67" t="s">
        <v>759</v>
      </c>
      <c r="B200" s="74">
        <v>4955039</v>
      </c>
      <c r="C200" s="77">
        <v>1919868</v>
      </c>
      <c r="D200" s="77">
        <v>814729</v>
      </c>
      <c r="E200" s="261">
        <v>16.442433651884475</v>
      </c>
      <c r="F200" s="262">
        <v>42.436719607806374</v>
      </c>
      <c r="G200" s="77">
        <v>329836</v>
      </c>
      <c r="H200" s="77">
        <v>418029</v>
      </c>
    </row>
    <row r="201" spans="1:8" ht="12.75" customHeight="1">
      <c r="A201" s="67" t="s">
        <v>760</v>
      </c>
      <c r="B201" s="74">
        <v>3971531</v>
      </c>
      <c r="C201" s="77">
        <v>1739983</v>
      </c>
      <c r="D201" s="77">
        <v>757856</v>
      </c>
      <c r="E201" s="261">
        <v>19.082212879617458</v>
      </c>
      <c r="F201" s="262">
        <v>43.555368069688036</v>
      </c>
      <c r="G201" s="77">
        <v>309836</v>
      </c>
      <c r="H201" s="77">
        <v>400850</v>
      </c>
    </row>
    <row r="202" spans="1:8" ht="12.75">
      <c r="A202" s="67" t="s">
        <v>761</v>
      </c>
      <c r="B202" s="74">
        <v>983508</v>
      </c>
      <c r="C202" s="77">
        <v>179885</v>
      </c>
      <c r="D202" s="77">
        <v>56873</v>
      </c>
      <c r="E202" s="261">
        <v>5.782667756642549</v>
      </c>
      <c r="F202" s="262">
        <v>31.616310420546462</v>
      </c>
      <c r="G202" s="77">
        <v>20000</v>
      </c>
      <c r="H202" s="77">
        <v>17179</v>
      </c>
    </row>
    <row r="203" spans="1:8" ht="12.75">
      <c r="A203" s="79" t="s">
        <v>763</v>
      </c>
      <c r="B203" s="74">
        <v>0</v>
      </c>
      <c r="C203" s="77">
        <v>0</v>
      </c>
      <c r="D203" s="77">
        <v>20923434</v>
      </c>
      <c r="E203" s="244" t="s">
        <v>399</v>
      </c>
      <c r="F203" s="245" t="s">
        <v>399</v>
      </c>
      <c r="G203" s="77">
        <v>0</v>
      </c>
      <c r="H203" s="77">
        <v>761681</v>
      </c>
    </row>
    <row r="204" spans="1:8" ht="39" customHeight="1">
      <c r="A204" s="76" t="s">
        <v>766</v>
      </c>
      <c r="B204" s="74">
        <v>0</v>
      </c>
      <c r="C204" s="77">
        <v>0</v>
      </c>
      <c r="D204" s="77">
        <v>0</v>
      </c>
      <c r="E204" s="244" t="s">
        <v>399</v>
      </c>
      <c r="F204" s="245" t="s">
        <v>399</v>
      </c>
      <c r="G204" s="77">
        <v>0</v>
      </c>
      <c r="H204" s="77">
        <v>0</v>
      </c>
    </row>
    <row r="205" spans="1:8" ht="12.75" customHeight="1">
      <c r="A205" s="246" t="s">
        <v>796</v>
      </c>
      <c r="B205" s="74"/>
      <c r="C205" s="77"/>
      <c r="D205" s="77"/>
      <c r="E205" s="236"/>
      <c r="F205" s="241"/>
      <c r="G205" s="77"/>
      <c r="H205" s="77"/>
    </row>
    <row r="206" spans="1:8" ht="12.75" customHeight="1">
      <c r="A206" s="239" t="s">
        <v>744</v>
      </c>
      <c r="B206" s="70">
        <v>231425839</v>
      </c>
      <c r="C206" s="22">
        <v>64207109</v>
      </c>
      <c r="D206" s="22">
        <v>63247405</v>
      </c>
      <c r="E206" s="236">
        <v>27.329448290344104</v>
      </c>
      <c r="F206" s="241">
        <v>98.50529946769602</v>
      </c>
      <c r="G206" s="22">
        <v>12496804</v>
      </c>
      <c r="H206" s="22">
        <v>13899300</v>
      </c>
    </row>
    <row r="207" spans="1:8" ht="12.75" customHeight="1">
      <c r="A207" s="242" t="s">
        <v>745</v>
      </c>
      <c r="B207" s="74">
        <v>160525819</v>
      </c>
      <c r="C207" s="77">
        <v>52649512</v>
      </c>
      <c r="D207" s="77">
        <v>52649512</v>
      </c>
      <c r="E207" s="261">
        <v>32.79815815797208</v>
      </c>
      <c r="F207" s="262">
        <v>100</v>
      </c>
      <c r="G207" s="77">
        <v>11286221</v>
      </c>
      <c r="H207" s="77">
        <v>11286221</v>
      </c>
    </row>
    <row r="208" spans="1:8" ht="12.75" customHeight="1">
      <c r="A208" s="242" t="s">
        <v>746</v>
      </c>
      <c r="B208" s="74">
        <v>473300</v>
      </c>
      <c r="C208" s="77">
        <v>211017</v>
      </c>
      <c r="D208" s="77">
        <v>267729</v>
      </c>
      <c r="E208" s="261">
        <v>56.5664483414325</v>
      </c>
      <c r="F208" s="262">
        <v>126.87555978902174</v>
      </c>
      <c r="G208" s="77">
        <v>41683</v>
      </c>
      <c r="H208" s="77">
        <v>52597</v>
      </c>
    </row>
    <row r="209" spans="1:8" ht="12.75">
      <c r="A209" s="242" t="s">
        <v>783</v>
      </c>
      <c r="B209" s="74">
        <v>70426720</v>
      </c>
      <c r="C209" s="77">
        <v>11346580</v>
      </c>
      <c r="D209" s="77">
        <v>10330164</v>
      </c>
      <c r="E209" s="261">
        <v>14.667961251070615</v>
      </c>
      <c r="F209" s="262">
        <v>91.04209374102152</v>
      </c>
      <c r="G209" s="77">
        <v>1168900</v>
      </c>
      <c r="H209" s="77">
        <v>2560482</v>
      </c>
    </row>
    <row r="210" spans="1:8" ht="12.75" customHeight="1">
      <c r="A210" s="68" t="s">
        <v>775</v>
      </c>
      <c r="B210" s="70">
        <v>220299145</v>
      </c>
      <c r="C210" s="22">
        <v>64221487</v>
      </c>
      <c r="D210" s="22">
        <v>52330197</v>
      </c>
      <c r="E210" s="236">
        <v>23.754153471635124</v>
      </c>
      <c r="F210" s="241">
        <v>81.48393854536566</v>
      </c>
      <c r="G210" s="22">
        <v>12511182</v>
      </c>
      <c r="H210" s="22">
        <v>9911273</v>
      </c>
    </row>
    <row r="211" spans="1:8" ht="12.75" customHeight="1">
      <c r="A211" s="67" t="s">
        <v>777</v>
      </c>
      <c r="B211" s="74">
        <v>79566182</v>
      </c>
      <c r="C211" s="77">
        <v>35922457</v>
      </c>
      <c r="D211" s="77">
        <v>35596627</v>
      </c>
      <c r="E211" s="261">
        <v>44.73838772356829</v>
      </c>
      <c r="F211" s="262">
        <v>99.09296293402203</v>
      </c>
      <c r="G211" s="77">
        <v>6566904</v>
      </c>
      <c r="H211" s="77">
        <v>6541845</v>
      </c>
    </row>
    <row r="212" spans="1:8" ht="12.75" customHeight="1">
      <c r="A212" s="67" t="s">
        <v>750</v>
      </c>
      <c r="B212" s="74">
        <v>33998388</v>
      </c>
      <c r="C212" s="77">
        <v>16978061</v>
      </c>
      <c r="D212" s="77">
        <v>16692587</v>
      </c>
      <c r="E212" s="261">
        <v>49.098171948622976</v>
      </c>
      <c r="F212" s="262">
        <v>98.31857124320615</v>
      </c>
      <c r="G212" s="77">
        <v>2938455</v>
      </c>
      <c r="H212" s="77">
        <v>2910525</v>
      </c>
    </row>
    <row r="213" spans="1:8" s="255" customFormat="1" ht="12" customHeight="1">
      <c r="A213" s="87" t="s">
        <v>751</v>
      </c>
      <c r="B213" s="82">
        <v>1291016</v>
      </c>
      <c r="C213" s="251">
        <v>505061</v>
      </c>
      <c r="D213" s="251">
        <v>441878</v>
      </c>
      <c r="E213" s="252">
        <v>34.22715132887586</v>
      </c>
      <c r="F213" s="253">
        <v>87.49002595726061</v>
      </c>
      <c r="G213" s="251">
        <v>101729</v>
      </c>
      <c r="H213" s="251">
        <v>96163</v>
      </c>
    </row>
    <row r="214" spans="1:8" ht="12" customHeight="1">
      <c r="A214" s="67" t="s">
        <v>787</v>
      </c>
      <c r="B214" s="74">
        <v>1217800</v>
      </c>
      <c r="C214" s="77">
        <v>658500</v>
      </c>
      <c r="D214" s="77">
        <v>647140</v>
      </c>
      <c r="E214" s="261">
        <v>53.14008868451305</v>
      </c>
      <c r="F214" s="262">
        <v>98.27486712224753</v>
      </c>
      <c r="G214" s="77">
        <v>0</v>
      </c>
      <c r="H214" s="77">
        <v>0</v>
      </c>
    </row>
    <row r="215" spans="1:8" ht="12.75" customHeight="1">
      <c r="A215" s="67" t="s">
        <v>780</v>
      </c>
      <c r="B215" s="74">
        <v>44349994</v>
      </c>
      <c r="C215" s="77">
        <v>18285896</v>
      </c>
      <c r="D215" s="77">
        <v>18256900</v>
      </c>
      <c r="E215" s="261">
        <v>41.16550726027155</v>
      </c>
      <c r="F215" s="262">
        <v>99.84142970079235</v>
      </c>
      <c r="G215" s="77">
        <v>3628449</v>
      </c>
      <c r="H215" s="77">
        <v>3631320</v>
      </c>
    </row>
    <row r="216" spans="1:8" ht="12.75" customHeight="1">
      <c r="A216" s="254" t="s">
        <v>755</v>
      </c>
      <c r="B216" s="82">
        <v>28808047</v>
      </c>
      <c r="C216" s="251" t="s">
        <v>399</v>
      </c>
      <c r="D216" s="251">
        <v>9988530</v>
      </c>
      <c r="E216" s="252">
        <v>34.67270794163867</v>
      </c>
      <c r="F216" s="253" t="s">
        <v>399</v>
      </c>
      <c r="G216" s="251" t="s">
        <v>399</v>
      </c>
      <c r="H216" s="251">
        <v>1997979</v>
      </c>
    </row>
    <row r="217" spans="1:8" ht="27" customHeight="1">
      <c r="A217" s="258" t="s">
        <v>756</v>
      </c>
      <c r="B217" s="74">
        <v>7123058</v>
      </c>
      <c r="C217" s="77">
        <v>4060000</v>
      </c>
      <c r="D217" s="77">
        <v>4060000</v>
      </c>
      <c r="E217" s="261">
        <v>56.99799159293663</v>
      </c>
      <c r="F217" s="262">
        <v>100</v>
      </c>
      <c r="G217" s="77">
        <v>800000</v>
      </c>
      <c r="H217" s="77">
        <v>800000</v>
      </c>
    </row>
    <row r="218" spans="1:8" ht="12.75">
      <c r="A218" s="67" t="s">
        <v>757</v>
      </c>
      <c r="B218" s="74">
        <v>5133336</v>
      </c>
      <c r="C218" s="77">
        <v>2138890</v>
      </c>
      <c r="D218" s="77">
        <v>2138735</v>
      </c>
      <c r="E218" s="261">
        <v>41.66666666666667</v>
      </c>
      <c r="F218" s="262">
        <v>99.9927532505178</v>
      </c>
      <c r="G218" s="77">
        <v>427778</v>
      </c>
      <c r="H218" s="77">
        <v>427811</v>
      </c>
    </row>
    <row r="219" spans="1:8" ht="12.75" customHeight="1">
      <c r="A219" s="259" t="s">
        <v>758</v>
      </c>
      <c r="B219" s="74">
        <v>111753</v>
      </c>
      <c r="C219" s="77">
        <v>76953</v>
      </c>
      <c r="D219" s="77">
        <v>61360</v>
      </c>
      <c r="E219" s="261">
        <v>54.906803396776816</v>
      </c>
      <c r="F219" s="262">
        <v>79.7369823138799</v>
      </c>
      <c r="G219" s="77">
        <v>0</v>
      </c>
      <c r="H219" s="77">
        <v>2839</v>
      </c>
    </row>
    <row r="220" spans="1:8" ht="12.75" customHeight="1">
      <c r="A220" s="67" t="s">
        <v>759</v>
      </c>
      <c r="B220" s="74">
        <v>140732963</v>
      </c>
      <c r="C220" s="77">
        <v>28299030</v>
      </c>
      <c r="D220" s="77">
        <v>16733570</v>
      </c>
      <c r="E220" s="261">
        <v>11.890298934443667</v>
      </c>
      <c r="F220" s="262">
        <v>59.13124937497858</v>
      </c>
      <c r="G220" s="77">
        <v>5944278</v>
      </c>
      <c r="H220" s="77">
        <v>3369428</v>
      </c>
    </row>
    <row r="221" spans="1:8" ht="12.75" customHeight="1">
      <c r="A221" s="67" t="s">
        <v>760</v>
      </c>
      <c r="B221" s="74">
        <v>23056228</v>
      </c>
      <c r="C221" s="77">
        <v>6213872</v>
      </c>
      <c r="D221" s="77">
        <v>4851942</v>
      </c>
      <c r="E221" s="261">
        <v>21.043953937304924</v>
      </c>
      <c r="F221" s="262">
        <v>78.0824259012738</v>
      </c>
      <c r="G221" s="77">
        <v>2443100</v>
      </c>
      <c r="H221" s="77">
        <v>1354696</v>
      </c>
    </row>
    <row r="222" spans="1:8" ht="12.75">
      <c r="A222" s="67" t="s">
        <v>761</v>
      </c>
      <c r="B222" s="74">
        <v>117676735</v>
      </c>
      <c r="C222" s="77">
        <v>22085158</v>
      </c>
      <c r="D222" s="77">
        <v>11881628</v>
      </c>
      <c r="E222" s="261">
        <v>10.096836898134539</v>
      </c>
      <c r="F222" s="262">
        <v>53.7991532593971</v>
      </c>
      <c r="G222" s="77">
        <v>3501178</v>
      </c>
      <c r="H222" s="77">
        <v>2014732</v>
      </c>
    </row>
    <row r="223" spans="1:8" ht="12" customHeight="1">
      <c r="A223" s="68" t="s">
        <v>763</v>
      </c>
      <c r="B223" s="74">
        <v>11126694</v>
      </c>
      <c r="C223" s="77">
        <v>-14378</v>
      </c>
      <c r="D223" s="77">
        <v>10917208</v>
      </c>
      <c r="E223" s="261">
        <v>0</v>
      </c>
      <c r="F223" s="262">
        <v>0</v>
      </c>
      <c r="G223" s="77">
        <v>-14378</v>
      </c>
      <c r="H223" s="77">
        <v>3988027</v>
      </c>
    </row>
    <row r="224" spans="1:8" ht="38.25" customHeight="1">
      <c r="A224" s="76" t="s">
        <v>766</v>
      </c>
      <c r="B224" s="74">
        <v>241597</v>
      </c>
      <c r="C224" s="77">
        <v>200668</v>
      </c>
      <c r="D224" s="77">
        <v>200668</v>
      </c>
      <c r="E224" s="244" t="s">
        <v>399</v>
      </c>
      <c r="F224" s="245" t="s">
        <v>399</v>
      </c>
      <c r="G224" s="77">
        <v>200668</v>
      </c>
      <c r="H224" s="77">
        <v>200668</v>
      </c>
    </row>
    <row r="225" spans="1:8" ht="26.25" customHeight="1">
      <c r="A225" s="258" t="s">
        <v>767</v>
      </c>
      <c r="B225" s="74">
        <v>-11368291</v>
      </c>
      <c r="C225" s="77">
        <v>-186290</v>
      </c>
      <c r="D225" s="77">
        <v>-186290</v>
      </c>
      <c r="E225" s="244" t="s">
        <v>399</v>
      </c>
      <c r="F225" s="245" t="s">
        <v>399</v>
      </c>
      <c r="G225" s="77">
        <v>-186290</v>
      </c>
      <c r="H225" s="77">
        <v>-186290</v>
      </c>
    </row>
    <row r="226" spans="1:8" ht="12.75" customHeight="1">
      <c r="A226" s="246" t="s">
        <v>797</v>
      </c>
      <c r="B226" s="70"/>
      <c r="C226" s="22"/>
      <c r="D226" s="22"/>
      <c r="E226" s="236"/>
      <c r="F226" s="241"/>
      <c r="G226" s="22"/>
      <c r="H226" s="22"/>
    </row>
    <row r="227" spans="1:8" ht="12.75">
      <c r="A227" s="239" t="s">
        <v>744</v>
      </c>
      <c r="B227" s="182">
        <v>164009681</v>
      </c>
      <c r="C227" s="22">
        <v>72283975</v>
      </c>
      <c r="D227" s="22">
        <v>71947279</v>
      </c>
      <c r="E227" s="236">
        <v>43.86770254129084</v>
      </c>
      <c r="F227" s="241">
        <v>99.53420381211741</v>
      </c>
      <c r="G227" s="22">
        <v>15428286</v>
      </c>
      <c r="H227" s="22">
        <v>15158206</v>
      </c>
    </row>
    <row r="228" spans="1:8" ht="11.25" customHeight="1">
      <c r="A228" s="242" t="s">
        <v>745</v>
      </c>
      <c r="B228" s="185">
        <v>159921113</v>
      </c>
      <c r="C228" s="77">
        <v>70758109</v>
      </c>
      <c r="D228" s="77">
        <v>70758109</v>
      </c>
      <c r="E228" s="261">
        <v>44.245633157893295</v>
      </c>
      <c r="F228" s="262">
        <v>100</v>
      </c>
      <c r="G228" s="77">
        <v>14887863</v>
      </c>
      <c r="H228" s="77">
        <v>14887863</v>
      </c>
    </row>
    <row r="229" spans="1:8" ht="12.75" customHeight="1">
      <c r="A229" s="242" t="s">
        <v>746</v>
      </c>
      <c r="B229" s="185">
        <v>2698678</v>
      </c>
      <c r="C229" s="77">
        <v>1169340</v>
      </c>
      <c r="D229" s="77">
        <v>1166292</v>
      </c>
      <c r="E229" s="261">
        <v>43.2171604022414</v>
      </c>
      <c r="F229" s="262">
        <v>99.73934014059212</v>
      </c>
      <c r="G229" s="77">
        <v>241803</v>
      </c>
      <c r="H229" s="77">
        <v>268446</v>
      </c>
    </row>
    <row r="230" spans="1:8" ht="12.75" customHeight="1">
      <c r="A230" s="242" t="s">
        <v>747</v>
      </c>
      <c r="B230" s="185">
        <v>1389890</v>
      </c>
      <c r="C230" s="77">
        <v>356526</v>
      </c>
      <c r="D230" s="77">
        <v>22878</v>
      </c>
      <c r="E230" s="261">
        <v>1.646029541906194</v>
      </c>
      <c r="F230" s="262">
        <v>6.41692330994093</v>
      </c>
      <c r="G230" s="77">
        <v>298620</v>
      </c>
      <c r="H230" s="77">
        <v>1897</v>
      </c>
    </row>
    <row r="231" spans="1:8" ht="12.75" customHeight="1">
      <c r="A231" s="68" t="s">
        <v>775</v>
      </c>
      <c r="B231" s="182">
        <v>164009681</v>
      </c>
      <c r="C231" s="22">
        <v>72283975</v>
      </c>
      <c r="D231" s="22">
        <v>59114611</v>
      </c>
      <c r="E231" s="236">
        <v>36.04336685466756</v>
      </c>
      <c r="F231" s="241">
        <v>81.78107388255835</v>
      </c>
      <c r="G231" s="22">
        <v>15428286</v>
      </c>
      <c r="H231" s="22">
        <v>12631491</v>
      </c>
    </row>
    <row r="232" spans="1:8" ht="12.75" customHeight="1">
      <c r="A232" s="67" t="s">
        <v>777</v>
      </c>
      <c r="B232" s="185">
        <v>158748248</v>
      </c>
      <c r="C232" s="77">
        <v>71173808</v>
      </c>
      <c r="D232" s="77">
        <v>58569437</v>
      </c>
      <c r="E232" s="261">
        <v>36.8945407195927</v>
      </c>
      <c r="F232" s="262">
        <v>82.29071711323918</v>
      </c>
      <c r="G232" s="77">
        <v>15146654</v>
      </c>
      <c r="H232" s="77">
        <v>12309736</v>
      </c>
    </row>
    <row r="233" spans="1:8" ht="12.75" customHeight="1">
      <c r="A233" s="67" t="s">
        <v>750</v>
      </c>
      <c r="B233" s="185">
        <v>45945220</v>
      </c>
      <c r="C233" s="77">
        <v>16804028</v>
      </c>
      <c r="D233" s="77">
        <v>12788325</v>
      </c>
      <c r="E233" s="261">
        <v>27.833853010171676</v>
      </c>
      <c r="F233" s="262">
        <v>76.10273560601065</v>
      </c>
      <c r="G233" s="77">
        <v>5267060</v>
      </c>
      <c r="H233" s="77">
        <v>2504781</v>
      </c>
    </row>
    <row r="234" spans="1:8" s="255" customFormat="1" ht="12.75" customHeight="1">
      <c r="A234" s="87" t="s">
        <v>751</v>
      </c>
      <c r="B234" s="82">
        <v>14165359</v>
      </c>
      <c r="C234" s="251">
        <v>5552791</v>
      </c>
      <c r="D234" s="251">
        <v>5281486</v>
      </c>
      <c r="E234" s="252">
        <v>37.28451922750423</v>
      </c>
      <c r="F234" s="253">
        <v>95.11407866782669</v>
      </c>
      <c r="G234" s="251">
        <v>1201710</v>
      </c>
      <c r="H234" s="251">
        <v>1140152</v>
      </c>
    </row>
    <row r="235" spans="1:8" ht="12.75" customHeight="1">
      <c r="A235" s="67" t="s">
        <v>787</v>
      </c>
      <c r="B235" s="74">
        <v>19963</v>
      </c>
      <c r="C235" s="77">
        <v>10564</v>
      </c>
      <c r="D235" s="77">
        <v>10753</v>
      </c>
      <c r="E235" s="261">
        <v>53.86464960176326</v>
      </c>
      <c r="F235" s="253">
        <v>0</v>
      </c>
      <c r="G235" s="77">
        <v>10564</v>
      </c>
      <c r="H235" s="77">
        <v>10753</v>
      </c>
    </row>
    <row r="236" spans="1:8" ht="12.75" customHeight="1">
      <c r="A236" s="67" t="s">
        <v>772</v>
      </c>
      <c r="B236" s="74">
        <v>112783065</v>
      </c>
      <c r="C236" s="77">
        <v>54359216</v>
      </c>
      <c r="D236" s="77">
        <v>45770359</v>
      </c>
      <c r="E236" s="261">
        <v>40.58265219162114</v>
      </c>
      <c r="F236" s="262">
        <v>84.19981443440979</v>
      </c>
      <c r="G236" s="77">
        <v>9869030</v>
      </c>
      <c r="H236" s="77">
        <v>9794202</v>
      </c>
    </row>
    <row r="237" spans="1:8" s="255" customFormat="1" ht="12.75" customHeight="1">
      <c r="A237" s="254" t="s">
        <v>781</v>
      </c>
      <c r="B237" s="81">
        <v>14998857</v>
      </c>
      <c r="C237" s="256" t="s">
        <v>399</v>
      </c>
      <c r="D237" s="256">
        <v>6144445</v>
      </c>
      <c r="E237" s="267">
        <v>40.9660882825938</v>
      </c>
      <c r="F237" s="268" t="s">
        <v>399</v>
      </c>
      <c r="G237" s="256" t="s">
        <v>399</v>
      </c>
      <c r="H237" s="251">
        <v>1239264</v>
      </c>
    </row>
    <row r="238" spans="1:8" ht="24.75" customHeight="1">
      <c r="A238" s="258" t="s">
        <v>756</v>
      </c>
      <c r="B238" s="74">
        <v>9062200</v>
      </c>
      <c r="C238" s="77">
        <v>3151212</v>
      </c>
      <c r="D238" s="77">
        <v>2859868</v>
      </c>
      <c r="E238" s="261">
        <v>31.5582088234645</v>
      </c>
      <c r="F238" s="262">
        <v>90.75454142723498</v>
      </c>
      <c r="G238" s="77">
        <v>716165</v>
      </c>
      <c r="H238" s="77">
        <v>868517</v>
      </c>
    </row>
    <row r="239" spans="1:8" ht="12.75" customHeight="1">
      <c r="A239" s="67" t="s">
        <v>757</v>
      </c>
      <c r="B239" s="74">
        <v>84793574</v>
      </c>
      <c r="C239" s="77">
        <v>44719076</v>
      </c>
      <c r="D239" s="77">
        <v>36607182</v>
      </c>
      <c r="E239" s="261">
        <v>43.17211820791986</v>
      </c>
      <c r="F239" s="262">
        <v>81.86032734665628</v>
      </c>
      <c r="G239" s="77">
        <v>7765887</v>
      </c>
      <c r="H239" s="77">
        <v>7617547</v>
      </c>
    </row>
    <row r="240" spans="1:8" ht="12.75">
      <c r="A240" s="259" t="s">
        <v>758</v>
      </c>
      <c r="B240" s="74">
        <v>265780</v>
      </c>
      <c r="C240" s="77">
        <v>91252</v>
      </c>
      <c r="D240" s="77">
        <v>89991</v>
      </c>
      <c r="E240" s="261">
        <v>33.85920686281887</v>
      </c>
      <c r="F240" s="262">
        <v>98.61811247972648</v>
      </c>
      <c r="G240" s="77">
        <v>400</v>
      </c>
      <c r="H240" s="77">
        <v>0</v>
      </c>
    </row>
    <row r="241" spans="1:8" ht="12.75" customHeight="1">
      <c r="A241" s="67" t="s">
        <v>759</v>
      </c>
      <c r="B241" s="74">
        <v>5261433</v>
      </c>
      <c r="C241" s="77">
        <v>1110167</v>
      </c>
      <c r="D241" s="77">
        <v>545174</v>
      </c>
      <c r="E241" s="261">
        <v>10.361701840544201</v>
      </c>
      <c r="F241" s="262">
        <v>49.10738654634843</v>
      </c>
      <c r="G241" s="77">
        <v>281632</v>
      </c>
      <c r="H241" s="77">
        <v>321755</v>
      </c>
    </row>
    <row r="242" spans="1:8" ht="12.75" customHeight="1">
      <c r="A242" s="67" t="s">
        <v>760</v>
      </c>
      <c r="B242" s="74">
        <v>1266850</v>
      </c>
      <c r="C242" s="77">
        <v>312300</v>
      </c>
      <c r="D242" s="77">
        <v>118473</v>
      </c>
      <c r="E242" s="261">
        <v>9.351778032126928</v>
      </c>
      <c r="F242" s="262">
        <v>37.93563880883766</v>
      </c>
      <c r="G242" s="77">
        <v>141449</v>
      </c>
      <c r="H242" s="77">
        <v>45020</v>
      </c>
    </row>
    <row r="243" spans="1:8" ht="12" customHeight="1">
      <c r="A243" s="67" t="s">
        <v>761</v>
      </c>
      <c r="B243" s="74">
        <v>3994583</v>
      </c>
      <c r="C243" s="77">
        <v>797867</v>
      </c>
      <c r="D243" s="77">
        <v>426701</v>
      </c>
      <c r="E243" s="261">
        <v>10.681991086428797</v>
      </c>
      <c r="F243" s="262">
        <v>53.480216627583296</v>
      </c>
      <c r="G243" s="77">
        <v>140183</v>
      </c>
      <c r="H243" s="77">
        <v>276735</v>
      </c>
    </row>
    <row r="244" spans="1:8" ht="12.75" customHeight="1">
      <c r="A244" s="246" t="s">
        <v>798</v>
      </c>
      <c r="B244" s="70"/>
      <c r="C244" s="22"/>
      <c r="D244" s="22"/>
      <c r="E244" s="261"/>
      <c r="F244" s="262"/>
      <c r="G244" s="22"/>
      <c r="H244" s="22"/>
    </row>
    <row r="245" spans="1:8" ht="12.75" customHeight="1">
      <c r="A245" s="239" t="s">
        <v>744</v>
      </c>
      <c r="B245" s="70">
        <v>67610385</v>
      </c>
      <c r="C245" s="22">
        <v>27020076</v>
      </c>
      <c r="D245" s="22">
        <v>26558194.33</v>
      </c>
      <c r="E245" s="236">
        <v>39.28123516823636</v>
      </c>
      <c r="F245" s="241">
        <v>98.29059818336557</v>
      </c>
      <c r="G245" s="22">
        <v>5740038</v>
      </c>
      <c r="H245" s="22">
        <v>5438050.33</v>
      </c>
    </row>
    <row r="246" spans="1:8" ht="12.75" customHeight="1">
      <c r="A246" s="242" t="s">
        <v>745</v>
      </c>
      <c r="B246" s="74">
        <v>51602452</v>
      </c>
      <c r="C246" s="77">
        <v>20293338</v>
      </c>
      <c r="D246" s="77">
        <v>20293338</v>
      </c>
      <c r="E246" s="261">
        <v>39.32630565694824</v>
      </c>
      <c r="F246" s="262">
        <v>100</v>
      </c>
      <c r="G246" s="77">
        <v>4036749</v>
      </c>
      <c r="H246" s="77">
        <v>4036749</v>
      </c>
    </row>
    <row r="247" spans="1:8" ht="12" customHeight="1">
      <c r="A247" s="242" t="s">
        <v>746</v>
      </c>
      <c r="B247" s="74">
        <v>13310999</v>
      </c>
      <c r="C247" s="77">
        <v>6036929</v>
      </c>
      <c r="D247" s="77">
        <v>6189106.33</v>
      </c>
      <c r="E247" s="261">
        <v>46.49618206717618</v>
      </c>
      <c r="F247" s="262">
        <v>102.52077389016834</v>
      </c>
      <c r="G247" s="77">
        <v>1148843</v>
      </c>
      <c r="H247" s="77">
        <v>1382327.33</v>
      </c>
    </row>
    <row r="248" spans="1:8" ht="12.75" customHeight="1">
      <c r="A248" s="242" t="s">
        <v>747</v>
      </c>
      <c r="B248" s="74">
        <v>2696934</v>
      </c>
      <c r="C248" s="77">
        <v>689809</v>
      </c>
      <c r="D248" s="77">
        <v>75750</v>
      </c>
      <c r="E248" s="261">
        <v>2.808745041591674</v>
      </c>
      <c r="F248" s="262">
        <v>10.981300620896508</v>
      </c>
      <c r="G248" s="77">
        <v>554446</v>
      </c>
      <c r="H248" s="77">
        <v>18974</v>
      </c>
    </row>
    <row r="249" spans="1:8" ht="12.75" customHeight="1">
      <c r="A249" s="68" t="s">
        <v>775</v>
      </c>
      <c r="B249" s="70">
        <v>67610385</v>
      </c>
      <c r="C249" s="22">
        <v>27228752</v>
      </c>
      <c r="D249" s="22">
        <v>23981414</v>
      </c>
      <c r="E249" s="236">
        <v>35.47001544215434</v>
      </c>
      <c r="F249" s="241">
        <v>88.07386398025146</v>
      </c>
      <c r="G249" s="22">
        <v>5755689</v>
      </c>
      <c r="H249" s="22">
        <v>5222257</v>
      </c>
    </row>
    <row r="250" spans="1:8" ht="12.75" customHeight="1">
      <c r="A250" s="67" t="s">
        <v>777</v>
      </c>
      <c r="B250" s="74">
        <v>62054475</v>
      </c>
      <c r="C250" s="77">
        <v>25800041</v>
      </c>
      <c r="D250" s="77">
        <v>23488835</v>
      </c>
      <c r="E250" s="261">
        <v>37.85195991102979</v>
      </c>
      <c r="F250" s="262">
        <v>91.04185144511979</v>
      </c>
      <c r="G250" s="77">
        <v>5349414</v>
      </c>
      <c r="H250" s="77">
        <v>4992624</v>
      </c>
    </row>
    <row r="251" spans="1:8" ht="12.75" customHeight="1">
      <c r="A251" s="67" t="s">
        <v>750</v>
      </c>
      <c r="B251" s="74">
        <v>60184192</v>
      </c>
      <c r="C251" s="77">
        <v>24884852</v>
      </c>
      <c r="D251" s="77">
        <v>22965502</v>
      </c>
      <c r="E251" s="261">
        <v>38.158694562186696</v>
      </c>
      <c r="F251" s="262">
        <v>92.28707488394949</v>
      </c>
      <c r="G251" s="77">
        <v>5287003</v>
      </c>
      <c r="H251" s="77">
        <v>4915768</v>
      </c>
    </row>
    <row r="252" spans="1:8" s="255" customFormat="1" ht="12.75" customHeight="1">
      <c r="A252" s="87" t="s">
        <v>751</v>
      </c>
      <c r="B252" s="82">
        <v>29774478</v>
      </c>
      <c r="C252" s="251">
        <v>12433914</v>
      </c>
      <c r="D252" s="251">
        <v>11471858</v>
      </c>
      <c r="E252" s="252">
        <v>38.52916581778529</v>
      </c>
      <c r="F252" s="253">
        <v>92.26264553542835</v>
      </c>
      <c r="G252" s="251">
        <v>2472066</v>
      </c>
      <c r="H252" s="251">
        <v>2428015</v>
      </c>
    </row>
    <row r="253" spans="1:8" s="153" customFormat="1" ht="12.75" customHeight="1">
      <c r="A253" s="64" t="s">
        <v>752</v>
      </c>
      <c r="B253" s="185">
        <v>37045</v>
      </c>
      <c r="C253" s="189">
        <v>10136</v>
      </c>
      <c r="D253" s="189">
        <v>0</v>
      </c>
      <c r="E253" s="252">
        <v>0</v>
      </c>
      <c r="F253" s="252">
        <v>0</v>
      </c>
      <c r="G253" s="77">
        <v>0</v>
      </c>
      <c r="H253" s="77">
        <v>0</v>
      </c>
    </row>
    <row r="254" spans="1:8" ht="12.75" customHeight="1">
      <c r="A254" s="67" t="s">
        <v>780</v>
      </c>
      <c r="B254" s="74">
        <v>1833238</v>
      </c>
      <c r="C254" s="77">
        <v>905053</v>
      </c>
      <c r="D254" s="77">
        <v>523333</v>
      </c>
      <c r="E254" s="261">
        <v>28.546920803518145</v>
      </c>
      <c r="F254" s="262">
        <v>57.823464482190545</v>
      </c>
      <c r="G254" s="77">
        <v>62411</v>
      </c>
      <c r="H254" s="77">
        <v>76856</v>
      </c>
    </row>
    <row r="255" spans="1:8" ht="24" customHeight="1">
      <c r="A255" s="258" t="s">
        <v>756</v>
      </c>
      <c r="B255" s="74">
        <v>1010830</v>
      </c>
      <c r="C255" s="77">
        <v>501100</v>
      </c>
      <c r="D255" s="77">
        <v>303813</v>
      </c>
      <c r="E255" s="261">
        <v>30.05579573222006</v>
      </c>
      <c r="F255" s="262">
        <v>60.62921572540411</v>
      </c>
      <c r="G255" s="77">
        <v>2720</v>
      </c>
      <c r="H255" s="77">
        <v>66986</v>
      </c>
    </row>
    <row r="256" spans="1:8" ht="12.75" customHeight="1">
      <c r="A256" s="67" t="s">
        <v>757</v>
      </c>
      <c r="B256" s="74">
        <v>791806</v>
      </c>
      <c r="C256" s="77">
        <v>383351</v>
      </c>
      <c r="D256" s="77">
        <v>200935</v>
      </c>
      <c r="E256" s="261">
        <v>25.376796841650606</v>
      </c>
      <c r="F256" s="262">
        <v>52.415410420215416</v>
      </c>
      <c r="G256" s="77">
        <v>58351</v>
      </c>
      <c r="H256" s="77">
        <v>9835</v>
      </c>
    </row>
    <row r="257" spans="1:8" ht="12.75">
      <c r="A257" s="259" t="s">
        <v>758</v>
      </c>
      <c r="B257" s="74">
        <v>30602</v>
      </c>
      <c r="C257" s="77">
        <v>20602</v>
      </c>
      <c r="D257" s="77">
        <v>18585</v>
      </c>
      <c r="E257" s="261">
        <v>60.731324750016334</v>
      </c>
      <c r="F257" s="262">
        <v>90.20968837976896</v>
      </c>
      <c r="G257" s="77">
        <v>1340</v>
      </c>
      <c r="H257" s="77">
        <v>35</v>
      </c>
    </row>
    <row r="258" spans="1:8" ht="12.75" customHeight="1">
      <c r="A258" s="67" t="s">
        <v>759</v>
      </c>
      <c r="B258" s="74">
        <v>5555910</v>
      </c>
      <c r="C258" s="77">
        <v>1428711</v>
      </c>
      <c r="D258" s="77">
        <v>492579</v>
      </c>
      <c r="E258" s="261">
        <v>8.865856358364336</v>
      </c>
      <c r="F258" s="262">
        <v>34.4771615813135</v>
      </c>
      <c r="G258" s="77">
        <v>406275</v>
      </c>
      <c r="H258" s="77">
        <v>229633</v>
      </c>
    </row>
    <row r="259" spans="1:8" ht="12.75">
      <c r="A259" s="67" t="s">
        <v>760</v>
      </c>
      <c r="B259" s="74">
        <v>2940525</v>
      </c>
      <c r="C259" s="77">
        <v>1252781</v>
      </c>
      <c r="D259" s="77">
        <v>465179</v>
      </c>
      <c r="E259" s="261">
        <v>15.819590039193681</v>
      </c>
      <c r="F259" s="262">
        <v>37.131709372986975</v>
      </c>
      <c r="G259" s="77">
        <v>388243</v>
      </c>
      <c r="H259" s="77">
        <v>213433</v>
      </c>
    </row>
    <row r="260" spans="1:8" ht="14.25" customHeight="1">
      <c r="A260" s="67" t="s">
        <v>761</v>
      </c>
      <c r="B260" s="74">
        <v>2615385</v>
      </c>
      <c r="C260" s="77">
        <v>175930</v>
      </c>
      <c r="D260" s="77">
        <v>27400</v>
      </c>
      <c r="E260" s="261">
        <v>1.047646904757808</v>
      </c>
      <c r="F260" s="262">
        <v>15.574376172341273</v>
      </c>
      <c r="G260" s="77">
        <v>18032</v>
      </c>
      <c r="H260" s="77">
        <v>16200</v>
      </c>
    </row>
    <row r="261" spans="1:8" ht="13.5" customHeight="1">
      <c r="A261" s="68" t="s">
        <v>763</v>
      </c>
      <c r="B261" s="74">
        <v>0</v>
      </c>
      <c r="C261" s="77">
        <v>-208676</v>
      </c>
      <c r="D261" s="77">
        <v>2576780.33</v>
      </c>
      <c r="E261" s="261" t="s">
        <v>399</v>
      </c>
      <c r="F261" s="262" t="s">
        <v>399</v>
      </c>
      <c r="G261" s="77">
        <v>-15651</v>
      </c>
      <c r="H261" s="77">
        <v>215793.33</v>
      </c>
    </row>
    <row r="262" spans="1:8" ht="38.25" customHeight="1">
      <c r="A262" s="76" t="s">
        <v>766</v>
      </c>
      <c r="B262" s="74">
        <v>0</v>
      </c>
      <c r="C262" s="77">
        <v>208676</v>
      </c>
      <c r="D262" s="77">
        <v>208676</v>
      </c>
      <c r="E262" s="244" t="s">
        <v>399</v>
      </c>
      <c r="F262" s="245" t="s">
        <v>399</v>
      </c>
      <c r="G262" s="77">
        <v>15651</v>
      </c>
      <c r="H262" s="77">
        <v>15651</v>
      </c>
    </row>
    <row r="263" spans="1:8" ht="17.25" customHeight="1">
      <c r="A263" s="260" t="s">
        <v>799</v>
      </c>
      <c r="B263" s="74"/>
      <c r="C263" s="77"/>
      <c r="D263" s="77"/>
      <c r="E263" s="236"/>
      <c r="F263" s="241"/>
      <c r="G263" s="77"/>
      <c r="H263" s="77"/>
    </row>
    <row r="264" spans="1:8" ht="12.75" customHeight="1">
      <c r="A264" s="239" t="s">
        <v>744</v>
      </c>
      <c r="B264" s="70">
        <v>58275926</v>
      </c>
      <c r="C264" s="22">
        <v>21453955</v>
      </c>
      <c r="D264" s="22">
        <v>19732359</v>
      </c>
      <c r="E264" s="236">
        <v>33.86022385984909</v>
      </c>
      <c r="F264" s="241">
        <v>91.97539101764687</v>
      </c>
      <c r="G264" s="22">
        <v>4868620</v>
      </c>
      <c r="H264" s="22">
        <v>5275609</v>
      </c>
    </row>
    <row r="265" spans="1:8" ht="12.75" customHeight="1">
      <c r="A265" s="242" t="s">
        <v>745</v>
      </c>
      <c r="B265" s="74">
        <v>29050421</v>
      </c>
      <c r="C265" s="77">
        <v>12167337</v>
      </c>
      <c r="D265" s="77">
        <v>12167337</v>
      </c>
      <c r="E265" s="261">
        <v>41.88351349538102</v>
      </c>
      <c r="F265" s="262">
        <v>100</v>
      </c>
      <c r="G265" s="77">
        <v>2928221</v>
      </c>
      <c r="H265" s="77">
        <v>2928221</v>
      </c>
    </row>
    <row r="266" spans="1:8" ht="12.75" customHeight="1">
      <c r="A266" s="242" t="s">
        <v>746</v>
      </c>
      <c r="B266" s="74">
        <v>1863905</v>
      </c>
      <c r="C266" s="77">
        <v>791781</v>
      </c>
      <c r="D266" s="77">
        <v>895255</v>
      </c>
      <c r="E266" s="261">
        <v>48.03114965623248</v>
      </c>
      <c r="F266" s="262">
        <v>113.06851263164941</v>
      </c>
      <c r="G266" s="77">
        <v>148150</v>
      </c>
      <c r="H266" s="77">
        <v>156582</v>
      </c>
    </row>
    <row r="267" spans="1:8" ht="12.75" customHeight="1">
      <c r="A267" s="242" t="s">
        <v>747</v>
      </c>
      <c r="B267" s="74">
        <v>27361600</v>
      </c>
      <c r="C267" s="77">
        <v>8494837</v>
      </c>
      <c r="D267" s="77">
        <v>6669767</v>
      </c>
      <c r="E267" s="261">
        <v>24.37637784340097</v>
      </c>
      <c r="F267" s="262">
        <v>78.51553832051162</v>
      </c>
      <c r="G267" s="77">
        <v>1792249</v>
      </c>
      <c r="H267" s="77">
        <v>2190806</v>
      </c>
    </row>
    <row r="268" spans="1:8" ht="12.75" customHeight="1">
      <c r="A268" s="68" t="s">
        <v>775</v>
      </c>
      <c r="B268" s="70">
        <v>65768741</v>
      </c>
      <c r="C268" s="22">
        <v>28054100</v>
      </c>
      <c r="D268" s="22">
        <v>12252379</v>
      </c>
      <c r="E268" s="236">
        <v>18.62948691689263</v>
      </c>
      <c r="F268" s="241">
        <v>43.67411180540456</v>
      </c>
      <c r="G268" s="22">
        <v>7623045</v>
      </c>
      <c r="H268" s="22">
        <v>3800661.79</v>
      </c>
    </row>
    <row r="269" spans="1:8" ht="12.75" customHeight="1">
      <c r="A269" s="67" t="s">
        <v>777</v>
      </c>
      <c r="B269" s="74">
        <v>28248078</v>
      </c>
      <c r="C269" s="77">
        <v>12475844</v>
      </c>
      <c r="D269" s="77">
        <v>6730347</v>
      </c>
      <c r="E269" s="261">
        <v>23.825858169890353</v>
      </c>
      <c r="F269" s="262">
        <v>53.94702755180331</v>
      </c>
      <c r="G269" s="77">
        <v>3022505</v>
      </c>
      <c r="H269" s="77">
        <v>2111944.79</v>
      </c>
    </row>
    <row r="270" spans="1:8" ht="12.75" customHeight="1">
      <c r="A270" s="67" t="s">
        <v>750</v>
      </c>
      <c r="B270" s="74">
        <v>23423246</v>
      </c>
      <c r="C270" s="77">
        <v>10667495</v>
      </c>
      <c r="D270" s="77">
        <v>5466955</v>
      </c>
      <c r="E270" s="261">
        <v>23.339869290533002</v>
      </c>
      <c r="F270" s="262">
        <v>51.24872334132803</v>
      </c>
      <c r="G270" s="77">
        <v>2639110</v>
      </c>
      <c r="H270" s="77">
        <v>1787997</v>
      </c>
    </row>
    <row r="271" spans="1:8" s="255" customFormat="1" ht="12.75" customHeight="1">
      <c r="A271" s="87" t="s">
        <v>751</v>
      </c>
      <c r="B271" s="82">
        <v>5550235</v>
      </c>
      <c r="C271" s="251">
        <v>2253522</v>
      </c>
      <c r="D271" s="251">
        <v>1737797</v>
      </c>
      <c r="E271" s="252">
        <v>31.31033190486529</v>
      </c>
      <c r="F271" s="253">
        <v>77.1147119930491</v>
      </c>
      <c r="G271" s="251">
        <v>476268</v>
      </c>
      <c r="H271" s="251">
        <v>336869</v>
      </c>
    </row>
    <row r="272" spans="1:8" ht="12.75" customHeight="1">
      <c r="A272" s="67" t="s">
        <v>780</v>
      </c>
      <c r="B272" s="74">
        <v>4824832</v>
      </c>
      <c r="C272" s="77">
        <v>1808349</v>
      </c>
      <c r="D272" s="77">
        <v>1263392</v>
      </c>
      <c r="E272" s="261">
        <v>26.18520188889478</v>
      </c>
      <c r="F272" s="262">
        <v>69.86439011496121</v>
      </c>
      <c r="G272" s="77">
        <v>383395</v>
      </c>
      <c r="H272" s="77">
        <v>323947.79</v>
      </c>
    </row>
    <row r="273" spans="1:8" ht="25.5" customHeight="1">
      <c r="A273" s="258" t="s">
        <v>756</v>
      </c>
      <c r="B273" s="74">
        <v>1659296</v>
      </c>
      <c r="C273" s="77">
        <v>845296</v>
      </c>
      <c r="D273" s="77">
        <v>514573</v>
      </c>
      <c r="E273" s="261">
        <v>31.011525369795383</v>
      </c>
      <c r="F273" s="262">
        <v>60.874888796350625</v>
      </c>
      <c r="G273" s="77">
        <v>183395</v>
      </c>
      <c r="H273" s="77">
        <v>148505</v>
      </c>
    </row>
    <row r="274" spans="1:8" ht="12.75">
      <c r="A274" s="259" t="s">
        <v>758</v>
      </c>
      <c r="B274" s="74">
        <v>293375</v>
      </c>
      <c r="C274" s="77">
        <v>173053</v>
      </c>
      <c r="D274" s="77">
        <v>125541</v>
      </c>
      <c r="E274" s="261">
        <v>42.791989774179804</v>
      </c>
      <c r="F274" s="262">
        <v>72.54482730724114</v>
      </c>
      <c r="G274" s="77">
        <v>0</v>
      </c>
      <c r="H274" s="77">
        <v>3330</v>
      </c>
    </row>
    <row r="275" spans="1:8" ht="12.75" customHeight="1">
      <c r="A275" s="67" t="s">
        <v>759</v>
      </c>
      <c r="B275" s="74">
        <v>37520663</v>
      </c>
      <c r="C275" s="77">
        <v>15578256</v>
      </c>
      <c r="D275" s="77">
        <v>5522032</v>
      </c>
      <c r="E275" s="261">
        <v>14.717309233048468</v>
      </c>
      <c r="F275" s="262">
        <v>35.44704875821786</v>
      </c>
      <c r="G275" s="77">
        <v>4600540</v>
      </c>
      <c r="H275" s="77">
        <v>1688717</v>
      </c>
    </row>
    <row r="276" spans="1:8" ht="12.75" customHeight="1">
      <c r="A276" s="67" t="s">
        <v>760</v>
      </c>
      <c r="B276" s="74">
        <v>3129760</v>
      </c>
      <c r="C276" s="77">
        <v>2291750</v>
      </c>
      <c r="D276" s="77">
        <v>311695</v>
      </c>
      <c r="E276" s="261">
        <v>9.95907034405194</v>
      </c>
      <c r="F276" s="262">
        <v>13.600741791207593</v>
      </c>
      <c r="G276" s="77">
        <v>277530</v>
      </c>
      <c r="H276" s="77">
        <v>97857</v>
      </c>
    </row>
    <row r="277" spans="1:8" ht="12.75" customHeight="1">
      <c r="A277" s="67" t="s">
        <v>761</v>
      </c>
      <c r="B277" s="74">
        <v>34390903</v>
      </c>
      <c r="C277" s="77">
        <v>13286506</v>
      </c>
      <c r="D277" s="77">
        <v>5210337</v>
      </c>
      <c r="E277" s="261">
        <v>15.150334959218723</v>
      </c>
      <c r="F277" s="262">
        <v>39.21525343081168</v>
      </c>
      <c r="G277" s="77">
        <v>4323010</v>
      </c>
      <c r="H277" s="77">
        <v>1590860</v>
      </c>
    </row>
    <row r="278" spans="1:8" ht="13.5" customHeight="1">
      <c r="A278" s="68" t="s">
        <v>763</v>
      </c>
      <c r="B278" s="74">
        <v>-7492815</v>
      </c>
      <c r="C278" s="77">
        <v>-6600145</v>
      </c>
      <c r="D278" s="77">
        <v>7479980</v>
      </c>
      <c r="E278" s="261" t="s">
        <v>399</v>
      </c>
      <c r="F278" s="262" t="s">
        <v>399</v>
      </c>
      <c r="G278" s="77">
        <v>-2754425</v>
      </c>
      <c r="H278" s="77">
        <v>1474947.21</v>
      </c>
    </row>
    <row r="279" spans="1:8" ht="40.5" customHeight="1">
      <c r="A279" s="76" t="s">
        <v>766</v>
      </c>
      <c r="B279" s="74">
        <v>39584</v>
      </c>
      <c r="C279" s="77">
        <v>26962</v>
      </c>
      <c r="D279" s="77">
        <v>26962</v>
      </c>
      <c r="E279" s="261" t="s">
        <v>399</v>
      </c>
      <c r="F279" s="262" t="s">
        <v>399</v>
      </c>
      <c r="G279" s="77">
        <v>0</v>
      </c>
      <c r="H279" s="77">
        <v>0</v>
      </c>
    </row>
    <row r="280" spans="1:8" ht="27.75" customHeight="1">
      <c r="A280" s="258" t="s">
        <v>767</v>
      </c>
      <c r="B280" s="74">
        <v>7453231</v>
      </c>
      <c r="C280" s="77">
        <v>6573183</v>
      </c>
      <c r="D280" s="77">
        <v>6573183</v>
      </c>
      <c r="E280" s="261" t="s">
        <v>800</v>
      </c>
      <c r="F280" s="262" t="s">
        <v>399</v>
      </c>
      <c r="G280" s="77">
        <v>2754425</v>
      </c>
      <c r="H280" s="77">
        <v>2754425</v>
      </c>
    </row>
    <row r="281" spans="1:8" ht="12.75" customHeight="1">
      <c r="A281" s="246" t="s">
        <v>801</v>
      </c>
      <c r="B281" s="70"/>
      <c r="C281" s="22"/>
      <c r="D281" s="22"/>
      <c r="E281" s="261"/>
      <c r="F281" s="262"/>
      <c r="G281" s="22"/>
      <c r="H281" s="22"/>
    </row>
    <row r="282" spans="1:8" ht="12.75" customHeight="1">
      <c r="A282" s="239" t="s">
        <v>744</v>
      </c>
      <c r="B282" s="70">
        <v>44651096</v>
      </c>
      <c r="C282" s="22">
        <v>20220627</v>
      </c>
      <c r="D282" s="22">
        <v>20214987</v>
      </c>
      <c r="E282" s="236">
        <v>45.273215689935135</v>
      </c>
      <c r="F282" s="241">
        <v>99.97210768983574</v>
      </c>
      <c r="G282" s="22">
        <v>4111624</v>
      </c>
      <c r="H282" s="22">
        <v>3977948</v>
      </c>
    </row>
    <row r="283" spans="1:8" ht="12.75" customHeight="1">
      <c r="A283" s="242" t="s">
        <v>745</v>
      </c>
      <c r="B283" s="74">
        <v>38880146</v>
      </c>
      <c r="C283" s="77">
        <v>17724201</v>
      </c>
      <c r="D283" s="77">
        <v>17724201</v>
      </c>
      <c r="E283" s="261">
        <v>45.58676554352445</v>
      </c>
      <c r="F283" s="262">
        <v>100</v>
      </c>
      <c r="G283" s="77">
        <v>3610156</v>
      </c>
      <c r="H283" s="77">
        <v>3610156</v>
      </c>
    </row>
    <row r="284" spans="1:8" ht="13.5" customHeight="1">
      <c r="A284" s="242" t="s">
        <v>746</v>
      </c>
      <c r="B284" s="74">
        <v>5629012</v>
      </c>
      <c r="C284" s="77">
        <v>2420023</v>
      </c>
      <c r="D284" s="77">
        <v>2490786</v>
      </c>
      <c r="E284" s="261">
        <v>44.24907958981078</v>
      </c>
      <c r="F284" s="262">
        <v>102.92406311840838</v>
      </c>
      <c r="G284" s="77">
        <v>488468</v>
      </c>
      <c r="H284" s="77">
        <v>367792</v>
      </c>
    </row>
    <row r="285" spans="1:8" ht="12.75" customHeight="1">
      <c r="A285" s="242" t="s">
        <v>747</v>
      </c>
      <c r="B285" s="74">
        <v>141938</v>
      </c>
      <c r="C285" s="77">
        <v>76403</v>
      </c>
      <c r="D285" s="77">
        <v>0</v>
      </c>
      <c r="E285" s="261">
        <v>0</v>
      </c>
      <c r="F285" s="262">
        <v>0</v>
      </c>
      <c r="G285" s="77">
        <v>13000</v>
      </c>
      <c r="H285" s="77">
        <v>0</v>
      </c>
    </row>
    <row r="286" spans="1:8" ht="12.75" customHeight="1">
      <c r="A286" s="68" t="s">
        <v>769</v>
      </c>
      <c r="B286" s="70">
        <v>44651096</v>
      </c>
      <c r="C286" s="22">
        <v>20220627</v>
      </c>
      <c r="D286" s="22">
        <v>18055941</v>
      </c>
      <c r="E286" s="236">
        <v>40.437845019526506</v>
      </c>
      <c r="F286" s="241">
        <v>89.29466430491992</v>
      </c>
      <c r="G286" s="22">
        <v>4111624</v>
      </c>
      <c r="H286" s="22">
        <v>3877726</v>
      </c>
    </row>
    <row r="287" spans="1:8" ht="12.75" customHeight="1">
      <c r="A287" s="67" t="s">
        <v>777</v>
      </c>
      <c r="B287" s="74">
        <v>42252615</v>
      </c>
      <c r="C287" s="77">
        <v>19171828</v>
      </c>
      <c r="D287" s="77">
        <v>17898566</v>
      </c>
      <c r="E287" s="261">
        <v>42.36084796171787</v>
      </c>
      <c r="F287" s="262">
        <v>93.35868233326525</v>
      </c>
      <c r="G287" s="77">
        <v>3933940</v>
      </c>
      <c r="H287" s="77">
        <v>3837476</v>
      </c>
    </row>
    <row r="288" spans="1:8" ht="12.75" customHeight="1">
      <c r="A288" s="67" t="s">
        <v>750</v>
      </c>
      <c r="B288" s="74">
        <v>25144311</v>
      </c>
      <c r="C288" s="77">
        <v>10881504</v>
      </c>
      <c r="D288" s="77">
        <v>10510237</v>
      </c>
      <c r="E288" s="261">
        <v>41.79966195931954</v>
      </c>
      <c r="F288" s="262">
        <v>96.58809113152006</v>
      </c>
      <c r="G288" s="77">
        <v>2183321</v>
      </c>
      <c r="H288" s="77">
        <v>2144378</v>
      </c>
    </row>
    <row r="289" spans="1:8" ht="12.75" customHeight="1">
      <c r="A289" s="87" t="s">
        <v>751</v>
      </c>
      <c r="B289" s="82">
        <v>15110360</v>
      </c>
      <c r="C289" s="251">
        <v>6290649</v>
      </c>
      <c r="D289" s="251">
        <v>6157512</v>
      </c>
      <c r="E289" s="252">
        <v>40.75026670443325</v>
      </c>
      <c r="F289" s="253">
        <v>97.8835729032092</v>
      </c>
      <c r="G289" s="251">
        <v>1312497</v>
      </c>
      <c r="H289" s="251">
        <v>1306218</v>
      </c>
    </row>
    <row r="290" spans="1:8" ht="12.75" customHeight="1">
      <c r="A290" s="67" t="s">
        <v>780</v>
      </c>
      <c r="B290" s="77">
        <v>17108304</v>
      </c>
      <c r="C290" s="77">
        <v>8290324</v>
      </c>
      <c r="D290" s="77">
        <v>7388329</v>
      </c>
      <c r="E290" s="261">
        <v>43.185630790755184</v>
      </c>
      <c r="F290" s="262">
        <v>89.11990653200044</v>
      </c>
      <c r="G290" s="77">
        <v>1750619</v>
      </c>
      <c r="H290" s="77">
        <v>1693098</v>
      </c>
    </row>
    <row r="291" spans="1:8" ht="24.75" customHeight="1">
      <c r="A291" s="258" t="s">
        <v>756</v>
      </c>
      <c r="B291" s="74">
        <v>16567940</v>
      </c>
      <c r="C291" s="77">
        <v>8031074</v>
      </c>
      <c r="D291" s="77">
        <v>7168869</v>
      </c>
      <c r="E291" s="261">
        <v>43.269525360425014</v>
      </c>
      <c r="F291" s="262">
        <v>89.26413827092118</v>
      </c>
      <c r="G291" s="77">
        <v>1706863</v>
      </c>
      <c r="H291" s="77">
        <v>1651483</v>
      </c>
    </row>
    <row r="292" spans="1:8" s="255" customFormat="1" ht="12.75">
      <c r="A292" s="254" t="s">
        <v>755</v>
      </c>
      <c r="B292" s="82">
        <v>7876493</v>
      </c>
      <c r="C292" s="251" t="s">
        <v>399</v>
      </c>
      <c r="D292" s="251">
        <v>3408698</v>
      </c>
      <c r="E292" s="252">
        <v>43.27684922718779</v>
      </c>
      <c r="F292" s="253" t="s">
        <v>399</v>
      </c>
      <c r="G292" s="251" t="s">
        <v>399</v>
      </c>
      <c r="H292" s="251">
        <v>796432</v>
      </c>
    </row>
    <row r="293" spans="1:8" ht="12.75" customHeight="1">
      <c r="A293" s="67" t="s">
        <v>757</v>
      </c>
      <c r="B293" s="74">
        <v>470342</v>
      </c>
      <c r="C293" s="77">
        <v>216528</v>
      </c>
      <c r="D293" s="77">
        <v>185140</v>
      </c>
      <c r="E293" s="261">
        <v>39.362846609488415</v>
      </c>
      <c r="F293" s="262">
        <v>85.50395329934236</v>
      </c>
      <c r="G293" s="77">
        <v>43520</v>
      </c>
      <c r="H293" s="77">
        <v>38497</v>
      </c>
    </row>
    <row r="294" spans="1:8" ht="12.75">
      <c r="A294" s="259" t="s">
        <v>758</v>
      </c>
      <c r="B294" s="74">
        <v>68863</v>
      </c>
      <c r="C294" s="77">
        <v>42063</v>
      </c>
      <c r="D294" s="77">
        <v>34320</v>
      </c>
      <c r="E294" s="261">
        <v>49.83808431233028</v>
      </c>
      <c r="F294" s="262">
        <v>0</v>
      </c>
      <c r="G294" s="77">
        <v>0</v>
      </c>
      <c r="H294" s="77">
        <v>3118</v>
      </c>
    </row>
    <row r="295" spans="1:8" ht="12.75" customHeight="1">
      <c r="A295" s="67" t="s">
        <v>759</v>
      </c>
      <c r="B295" s="74">
        <v>2398481</v>
      </c>
      <c r="C295" s="77">
        <v>1048799</v>
      </c>
      <c r="D295" s="77">
        <v>157375</v>
      </c>
      <c r="E295" s="261">
        <v>6.561444514257149</v>
      </c>
      <c r="F295" s="262">
        <v>15.005258395555297</v>
      </c>
      <c r="G295" s="77">
        <v>177684</v>
      </c>
      <c r="H295" s="77">
        <v>40250</v>
      </c>
    </row>
    <row r="296" spans="1:8" ht="12.75" customHeight="1">
      <c r="A296" s="67" t="s">
        <v>760</v>
      </c>
      <c r="B296" s="74">
        <v>425201</v>
      </c>
      <c r="C296" s="77">
        <v>236968</v>
      </c>
      <c r="D296" s="77">
        <v>156797</v>
      </c>
      <c r="E296" s="261">
        <v>36.875971599314205</v>
      </c>
      <c r="F296" s="262">
        <v>66.1680058066912</v>
      </c>
      <c r="G296" s="77">
        <v>32000</v>
      </c>
      <c r="H296" s="77">
        <v>40250</v>
      </c>
    </row>
    <row r="297" spans="1:8" ht="12.75">
      <c r="A297" s="67" t="s">
        <v>761</v>
      </c>
      <c r="B297" s="74">
        <v>1973280</v>
      </c>
      <c r="C297" s="77">
        <v>811831</v>
      </c>
      <c r="D297" s="77">
        <v>578</v>
      </c>
      <c r="E297" s="261">
        <v>0.029291332198167517</v>
      </c>
      <c r="F297" s="262">
        <v>0.07119708412218799</v>
      </c>
      <c r="G297" s="77">
        <v>145684</v>
      </c>
      <c r="H297" s="77">
        <v>0</v>
      </c>
    </row>
    <row r="298" spans="1:8" ht="12.75" customHeight="1">
      <c r="A298" s="246" t="s">
        <v>802</v>
      </c>
      <c r="B298" s="74"/>
      <c r="C298" s="77"/>
      <c r="D298" s="77"/>
      <c r="E298" s="236"/>
      <c r="F298" s="241"/>
      <c r="G298" s="77"/>
      <c r="H298" s="77"/>
    </row>
    <row r="299" spans="1:8" ht="12.75" customHeight="1">
      <c r="A299" s="239" t="s">
        <v>744</v>
      </c>
      <c r="B299" s="70">
        <v>2525080</v>
      </c>
      <c r="C299" s="22">
        <v>1019640</v>
      </c>
      <c r="D299" s="22">
        <v>1018456</v>
      </c>
      <c r="E299" s="236">
        <v>40.33361319245331</v>
      </c>
      <c r="F299" s="241">
        <v>99.88388058530462</v>
      </c>
      <c r="G299" s="22">
        <v>405587</v>
      </c>
      <c r="H299" s="22">
        <v>404623</v>
      </c>
    </row>
    <row r="300" spans="1:8" ht="12.75" customHeight="1">
      <c r="A300" s="242" t="s">
        <v>745</v>
      </c>
      <c r="B300" s="74">
        <v>2113895</v>
      </c>
      <c r="C300" s="77">
        <v>835200</v>
      </c>
      <c r="D300" s="77">
        <v>835200</v>
      </c>
      <c r="E300" s="261">
        <v>39.51000404466637</v>
      </c>
      <c r="F300" s="262">
        <v>100</v>
      </c>
      <c r="G300" s="77">
        <v>221367</v>
      </c>
      <c r="H300" s="77">
        <v>221367</v>
      </c>
    </row>
    <row r="301" spans="1:8" ht="12.75" customHeight="1">
      <c r="A301" s="242" t="s">
        <v>746</v>
      </c>
      <c r="B301" s="74">
        <v>880</v>
      </c>
      <c r="C301" s="77">
        <v>220</v>
      </c>
      <c r="D301" s="77">
        <v>0</v>
      </c>
      <c r="E301" s="261">
        <v>0</v>
      </c>
      <c r="F301" s="262">
        <v>0</v>
      </c>
      <c r="G301" s="77">
        <v>0</v>
      </c>
      <c r="H301" s="77">
        <v>0</v>
      </c>
    </row>
    <row r="302" spans="1:8" ht="12.75" customHeight="1">
      <c r="A302" s="242" t="s">
        <v>747</v>
      </c>
      <c r="B302" s="74">
        <v>410305</v>
      </c>
      <c r="C302" s="77">
        <v>184220</v>
      </c>
      <c r="D302" s="77">
        <v>183256</v>
      </c>
      <c r="E302" s="261">
        <v>44.66336018327829</v>
      </c>
      <c r="F302" s="262">
        <v>0</v>
      </c>
      <c r="G302" s="77">
        <v>184220</v>
      </c>
      <c r="H302" s="77">
        <v>183256</v>
      </c>
    </row>
    <row r="303" spans="1:8" ht="12.75" customHeight="1">
      <c r="A303" s="68" t="s">
        <v>775</v>
      </c>
      <c r="B303" s="70">
        <v>2525080</v>
      </c>
      <c r="C303" s="22">
        <v>1019640</v>
      </c>
      <c r="D303" s="22">
        <v>772652</v>
      </c>
      <c r="E303" s="236">
        <v>30.59910973117683</v>
      </c>
      <c r="F303" s="241">
        <v>75.77694088109529</v>
      </c>
      <c r="G303" s="22">
        <v>405587</v>
      </c>
      <c r="H303" s="22">
        <v>266790</v>
      </c>
    </row>
    <row r="304" spans="1:8" ht="12.75" customHeight="1">
      <c r="A304" s="67" t="s">
        <v>777</v>
      </c>
      <c r="B304" s="74">
        <v>2391880</v>
      </c>
      <c r="C304" s="77">
        <v>942640</v>
      </c>
      <c r="D304" s="77">
        <v>768027</v>
      </c>
      <c r="E304" s="261">
        <v>32.10976303159022</v>
      </c>
      <c r="F304" s="262">
        <v>81.4761733005177</v>
      </c>
      <c r="G304" s="77">
        <v>338587</v>
      </c>
      <c r="H304" s="77">
        <v>262840</v>
      </c>
    </row>
    <row r="305" spans="1:8" ht="12.75" customHeight="1">
      <c r="A305" s="67" t="s">
        <v>750</v>
      </c>
      <c r="B305" s="74">
        <v>2391380</v>
      </c>
      <c r="C305" s="77">
        <v>942140</v>
      </c>
      <c r="D305" s="77">
        <v>767527</v>
      </c>
      <c r="E305" s="261">
        <v>32.09556824929539</v>
      </c>
      <c r="F305" s="262">
        <v>81.4663425817819</v>
      </c>
      <c r="G305" s="77">
        <v>338587</v>
      </c>
      <c r="H305" s="77">
        <v>262840</v>
      </c>
    </row>
    <row r="306" spans="1:8" s="255" customFormat="1" ht="12" customHeight="1">
      <c r="A306" s="87" t="s">
        <v>751</v>
      </c>
      <c r="B306" s="82">
        <v>1349680</v>
      </c>
      <c r="C306" s="251">
        <v>486680</v>
      </c>
      <c r="D306" s="251">
        <v>363853</v>
      </c>
      <c r="E306" s="252">
        <v>26.958464228557883</v>
      </c>
      <c r="F306" s="253">
        <v>74.7622667872113</v>
      </c>
      <c r="G306" s="251">
        <v>97000</v>
      </c>
      <c r="H306" s="251">
        <v>53483</v>
      </c>
    </row>
    <row r="307" spans="1:8" ht="12.75">
      <c r="A307" s="67" t="s">
        <v>780</v>
      </c>
      <c r="B307" s="74">
        <v>500</v>
      </c>
      <c r="C307" s="77">
        <v>500</v>
      </c>
      <c r="D307" s="77">
        <v>500</v>
      </c>
      <c r="E307" s="261">
        <v>100</v>
      </c>
      <c r="F307" s="253">
        <v>100</v>
      </c>
      <c r="G307" s="77">
        <v>0</v>
      </c>
      <c r="H307" s="77">
        <v>0</v>
      </c>
    </row>
    <row r="308" spans="1:8" ht="12.75">
      <c r="A308" s="259" t="s">
        <v>758</v>
      </c>
      <c r="B308" s="74">
        <v>500</v>
      </c>
      <c r="C308" s="77">
        <v>500</v>
      </c>
      <c r="D308" s="77">
        <v>500</v>
      </c>
      <c r="E308" s="261">
        <v>100</v>
      </c>
      <c r="F308" s="253">
        <v>100</v>
      </c>
      <c r="G308" s="77">
        <v>0</v>
      </c>
      <c r="H308" s="77">
        <v>0</v>
      </c>
    </row>
    <row r="309" spans="1:8" ht="12.75" customHeight="1">
      <c r="A309" s="67" t="s">
        <v>759</v>
      </c>
      <c r="B309" s="74">
        <v>133200</v>
      </c>
      <c r="C309" s="77">
        <v>77000</v>
      </c>
      <c r="D309" s="77">
        <v>4625</v>
      </c>
      <c r="E309" s="261">
        <v>3.4722222222222223</v>
      </c>
      <c r="F309" s="253">
        <v>6.0064935064935066</v>
      </c>
      <c r="G309" s="77">
        <v>67000</v>
      </c>
      <c r="H309" s="77">
        <v>3950</v>
      </c>
    </row>
    <row r="310" spans="1:8" ht="12.75" customHeight="1">
      <c r="A310" s="67" t="s">
        <v>760</v>
      </c>
      <c r="B310" s="74">
        <v>133200</v>
      </c>
      <c r="C310" s="77">
        <v>77000</v>
      </c>
      <c r="D310" s="77">
        <v>4625</v>
      </c>
      <c r="E310" s="261">
        <v>3.4722222222222223</v>
      </c>
      <c r="F310" s="253">
        <v>6.0064935064935066</v>
      </c>
      <c r="G310" s="77">
        <v>67000</v>
      </c>
      <c r="H310" s="77">
        <v>3950</v>
      </c>
    </row>
    <row r="311" spans="1:8" ht="12.75" customHeight="1">
      <c r="A311" s="246" t="s">
        <v>803</v>
      </c>
      <c r="B311" s="70"/>
      <c r="C311" s="22"/>
      <c r="D311" s="22"/>
      <c r="E311" s="236"/>
      <c r="F311" s="241"/>
      <c r="G311" s="22"/>
      <c r="H311" s="22"/>
    </row>
    <row r="312" spans="1:8" ht="12.75" customHeight="1">
      <c r="A312" s="239" t="s">
        <v>744</v>
      </c>
      <c r="B312" s="70">
        <v>1654826</v>
      </c>
      <c r="C312" s="22">
        <v>731823</v>
      </c>
      <c r="D312" s="22">
        <v>731763</v>
      </c>
      <c r="E312" s="236">
        <v>44.21993611412922</v>
      </c>
      <c r="F312" s="241">
        <v>99.99180129621507</v>
      </c>
      <c r="G312" s="22">
        <v>139963</v>
      </c>
      <c r="H312" s="22">
        <v>139913</v>
      </c>
    </row>
    <row r="313" spans="1:8" ht="12.75" customHeight="1">
      <c r="A313" s="242" t="s">
        <v>745</v>
      </c>
      <c r="B313" s="74">
        <v>1654626</v>
      </c>
      <c r="C313" s="77">
        <v>731763</v>
      </c>
      <c r="D313" s="77">
        <v>731763</v>
      </c>
      <c r="E313" s="261">
        <v>44.22528112093005</v>
      </c>
      <c r="F313" s="262">
        <v>100</v>
      </c>
      <c r="G313" s="77">
        <v>139963</v>
      </c>
      <c r="H313" s="77">
        <v>139963</v>
      </c>
    </row>
    <row r="314" spans="1:8" ht="12.75" customHeight="1">
      <c r="A314" s="242" t="s">
        <v>746</v>
      </c>
      <c r="B314" s="74">
        <v>200</v>
      </c>
      <c r="C314" s="77">
        <v>60</v>
      </c>
      <c r="D314" s="77">
        <v>0</v>
      </c>
      <c r="E314" s="261">
        <v>0</v>
      </c>
      <c r="F314" s="262">
        <v>0</v>
      </c>
      <c r="G314" s="77">
        <v>0</v>
      </c>
      <c r="H314" s="77">
        <v>-50</v>
      </c>
    </row>
    <row r="315" spans="1:8" ht="12.75" customHeight="1">
      <c r="A315" s="68" t="s">
        <v>775</v>
      </c>
      <c r="B315" s="70">
        <v>1654826</v>
      </c>
      <c r="C315" s="22">
        <v>731823</v>
      </c>
      <c r="D315" s="22">
        <v>666520</v>
      </c>
      <c r="E315" s="236">
        <v>40.27734637961937</v>
      </c>
      <c r="F315" s="241">
        <v>91.07666744554352</v>
      </c>
      <c r="G315" s="22">
        <v>139963</v>
      </c>
      <c r="H315" s="22">
        <v>143446</v>
      </c>
    </row>
    <row r="316" spans="1:8" ht="12.75" customHeight="1">
      <c r="A316" s="67" t="s">
        <v>777</v>
      </c>
      <c r="B316" s="74">
        <v>1564558</v>
      </c>
      <c r="C316" s="74">
        <v>641555</v>
      </c>
      <c r="D316" s="74">
        <v>641467</v>
      </c>
      <c r="E316" s="261">
        <v>40.99988622984894</v>
      </c>
      <c r="F316" s="262">
        <v>99.98628332722838</v>
      </c>
      <c r="G316" s="77">
        <v>129695</v>
      </c>
      <c r="H316" s="77">
        <v>129768</v>
      </c>
    </row>
    <row r="317" spans="1:8" ht="12.75" customHeight="1">
      <c r="A317" s="67" t="s">
        <v>750</v>
      </c>
      <c r="B317" s="74">
        <v>1563248</v>
      </c>
      <c r="C317" s="77">
        <v>640245</v>
      </c>
      <c r="D317" s="77">
        <v>640157</v>
      </c>
      <c r="E317" s="261">
        <v>40.95044420335097</v>
      </c>
      <c r="F317" s="262">
        <v>99.98625526165765</v>
      </c>
      <c r="G317" s="77">
        <v>129695</v>
      </c>
      <c r="H317" s="77">
        <v>129768</v>
      </c>
    </row>
    <row r="318" spans="1:8" ht="12.75" customHeight="1">
      <c r="A318" s="87" t="s">
        <v>751</v>
      </c>
      <c r="B318" s="82">
        <v>1143712</v>
      </c>
      <c r="C318" s="251">
        <v>467286</v>
      </c>
      <c r="D318" s="251">
        <v>462079</v>
      </c>
      <c r="E318" s="261">
        <v>40.4016920343583</v>
      </c>
      <c r="F318" s="262">
        <v>98.88569313011732</v>
      </c>
      <c r="G318" s="251">
        <v>94813</v>
      </c>
      <c r="H318" s="251">
        <v>91955</v>
      </c>
    </row>
    <row r="319" spans="1:8" ht="12.75" customHeight="1">
      <c r="A319" s="67" t="s">
        <v>780</v>
      </c>
      <c r="B319" s="74">
        <v>1310</v>
      </c>
      <c r="C319" s="77">
        <v>1310</v>
      </c>
      <c r="D319" s="77">
        <v>1310</v>
      </c>
      <c r="E319" s="261">
        <v>100</v>
      </c>
      <c r="F319" s="262">
        <v>100</v>
      </c>
      <c r="G319" s="77">
        <v>0</v>
      </c>
      <c r="H319" s="77">
        <v>0</v>
      </c>
    </row>
    <row r="320" spans="1:8" ht="12.75" customHeight="1">
      <c r="A320" s="259" t="s">
        <v>758</v>
      </c>
      <c r="B320" s="74">
        <v>1310</v>
      </c>
      <c r="C320" s="77">
        <v>1310</v>
      </c>
      <c r="D320" s="77">
        <v>1310</v>
      </c>
      <c r="E320" s="261">
        <v>100</v>
      </c>
      <c r="F320" s="262">
        <v>100</v>
      </c>
      <c r="G320" s="77">
        <v>0</v>
      </c>
      <c r="H320" s="77">
        <v>0</v>
      </c>
    </row>
    <row r="321" spans="1:8" ht="12.75">
      <c r="A321" s="67" t="s">
        <v>759</v>
      </c>
      <c r="B321" s="74">
        <v>90268</v>
      </c>
      <c r="C321" s="77">
        <v>90268</v>
      </c>
      <c r="D321" s="77">
        <v>25053</v>
      </c>
      <c r="E321" s="261">
        <v>27.754021358620996</v>
      </c>
      <c r="F321" s="262">
        <v>27.754021358620996</v>
      </c>
      <c r="G321" s="77">
        <v>10268</v>
      </c>
      <c r="H321" s="77">
        <v>13678</v>
      </c>
    </row>
    <row r="322" spans="1:8" ht="12.75">
      <c r="A322" s="67" t="s">
        <v>760</v>
      </c>
      <c r="B322" s="74">
        <v>90268</v>
      </c>
      <c r="C322" s="77">
        <v>90268</v>
      </c>
      <c r="D322" s="77">
        <v>25053</v>
      </c>
      <c r="E322" s="261">
        <v>27.754021358620996</v>
      </c>
      <c r="F322" s="262">
        <v>27.754021358620996</v>
      </c>
      <c r="G322" s="77">
        <v>10268</v>
      </c>
      <c r="H322" s="77">
        <v>13678</v>
      </c>
    </row>
    <row r="323" spans="1:8" ht="12.75" customHeight="1">
      <c r="A323" s="246" t="s">
        <v>804</v>
      </c>
      <c r="B323" s="74"/>
      <c r="C323" s="77"/>
      <c r="D323" s="77"/>
      <c r="E323" s="261"/>
      <c r="F323" s="262"/>
      <c r="G323" s="77"/>
      <c r="H323" s="77"/>
    </row>
    <row r="324" spans="1:8" ht="12.75" customHeight="1">
      <c r="A324" s="239" t="s">
        <v>744</v>
      </c>
      <c r="B324" s="70">
        <v>282624764</v>
      </c>
      <c r="C324" s="22">
        <v>104760788</v>
      </c>
      <c r="D324" s="22">
        <v>104632649</v>
      </c>
      <c r="E324" s="236">
        <v>37.021755460890894</v>
      </c>
      <c r="F324" s="241">
        <v>99.87768419611352</v>
      </c>
      <c r="G324" s="22">
        <v>24812458</v>
      </c>
      <c r="H324" s="22">
        <v>24718070</v>
      </c>
    </row>
    <row r="325" spans="1:8" ht="11.25" customHeight="1">
      <c r="A325" s="242" t="s">
        <v>745</v>
      </c>
      <c r="B325" s="74">
        <v>269073029</v>
      </c>
      <c r="C325" s="77">
        <v>99376407</v>
      </c>
      <c r="D325" s="77">
        <v>99376407</v>
      </c>
      <c r="E325" s="261">
        <v>36.93287557260152</v>
      </c>
      <c r="F325" s="262">
        <v>100</v>
      </c>
      <c r="G325" s="77">
        <v>23355881</v>
      </c>
      <c r="H325" s="77">
        <v>23355881</v>
      </c>
    </row>
    <row r="326" spans="1:8" ht="12.75" customHeight="1">
      <c r="A326" s="242" t="s">
        <v>746</v>
      </c>
      <c r="B326" s="74">
        <v>11310140</v>
      </c>
      <c r="C326" s="77">
        <v>4846341</v>
      </c>
      <c r="D326" s="77">
        <v>5131803</v>
      </c>
      <c r="E326" s="261">
        <v>45.373470178087985</v>
      </c>
      <c r="F326" s="262">
        <v>105.89025823812233</v>
      </c>
      <c r="G326" s="77">
        <v>1363364</v>
      </c>
      <c r="H326" s="77">
        <v>1259468</v>
      </c>
    </row>
    <row r="327" spans="1:8" ht="12.75">
      <c r="A327" s="242" t="s">
        <v>747</v>
      </c>
      <c r="B327" s="74">
        <v>2241595</v>
      </c>
      <c r="C327" s="77">
        <v>538040</v>
      </c>
      <c r="D327" s="77">
        <v>124439</v>
      </c>
      <c r="E327" s="261">
        <v>5.551359634545937</v>
      </c>
      <c r="F327" s="262">
        <v>23.12820608133224</v>
      </c>
      <c r="G327" s="77">
        <v>93213</v>
      </c>
      <c r="H327" s="77">
        <v>102721</v>
      </c>
    </row>
    <row r="328" spans="1:8" ht="12.75" customHeight="1">
      <c r="A328" s="68" t="s">
        <v>775</v>
      </c>
      <c r="B328" s="70">
        <v>282624764</v>
      </c>
      <c r="C328" s="22">
        <v>104760788</v>
      </c>
      <c r="D328" s="22">
        <v>100354450</v>
      </c>
      <c r="E328" s="236">
        <v>35.50801726631428</v>
      </c>
      <c r="F328" s="241">
        <v>95.79390525393909</v>
      </c>
      <c r="G328" s="22">
        <v>24812458</v>
      </c>
      <c r="H328" s="22">
        <v>25864463</v>
      </c>
    </row>
    <row r="329" spans="1:8" ht="12.75" customHeight="1">
      <c r="A329" s="67" t="s">
        <v>777</v>
      </c>
      <c r="B329" s="74">
        <v>275574060</v>
      </c>
      <c r="C329" s="77">
        <v>103318648</v>
      </c>
      <c r="D329" s="77">
        <v>99690223</v>
      </c>
      <c r="E329" s="261">
        <v>36.175474208276356</v>
      </c>
      <c r="F329" s="262">
        <v>96.48812187321693</v>
      </c>
      <c r="G329" s="77">
        <v>24657366</v>
      </c>
      <c r="H329" s="77">
        <v>25555028</v>
      </c>
    </row>
    <row r="330" spans="1:8" ht="12.75" customHeight="1">
      <c r="A330" s="67" t="s">
        <v>750</v>
      </c>
      <c r="B330" s="74">
        <v>46643829</v>
      </c>
      <c r="C330" s="77">
        <v>18359693</v>
      </c>
      <c r="D330" s="77">
        <v>16906808</v>
      </c>
      <c r="E330" s="261">
        <v>36.24661260120819</v>
      </c>
      <c r="F330" s="262">
        <v>92.08655068469827</v>
      </c>
      <c r="G330" s="77">
        <v>3753154</v>
      </c>
      <c r="H330" s="77">
        <v>3830204</v>
      </c>
    </row>
    <row r="331" spans="1:8" s="255" customFormat="1" ht="11.25" customHeight="1">
      <c r="A331" s="87" t="s">
        <v>751</v>
      </c>
      <c r="B331" s="82">
        <v>21085087</v>
      </c>
      <c r="C331" s="251">
        <v>8222779</v>
      </c>
      <c r="D331" s="251">
        <v>7691963</v>
      </c>
      <c r="E331" s="252">
        <v>36.480584595169084</v>
      </c>
      <c r="F331" s="253">
        <v>93.54456686723552</v>
      </c>
      <c r="G331" s="251">
        <v>1706617</v>
      </c>
      <c r="H331" s="251">
        <v>1607006</v>
      </c>
    </row>
    <row r="332" spans="1:8" ht="11.25" customHeight="1">
      <c r="A332" s="67" t="s">
        <v>752</v>
      </c>
      <c r="B332" s="74">
        <v>541194</v>
      </c>
      <c r="C332" s="77">
        <v>275146</v>
      </c>
      <c r="D332" s="77">
        <v>275093</v>
      </c>
      <c r="E332" s="261">
        <v>50.830755699434945</v>
      </c>
      <c r="F332" s="253">
        <v>99.98073749936397</v>
      </c>
      <c r="G332" s="77">
        <v>87514</v>
      </c>
      <c r="H332" s="77">
        <v>87514</v>
      </c>
    </row>
    <row r="333" spans="1:8" ht="12.75" customHeight="1">
      <c r="A333" s="67" t="s">
        <v>772</v>
      </c>
      <c r="B333" s="77">
        <v>228389037</v>
      </c>
      <c r="C333" s="77">
        <v>84683809</v>
      </c>
      <c r="D333" s="77">
        <v>82508322</v>
      </c>
      <c r="E333" s="261">
        <v>36.12621826502119</v>
      </c>
      <c r="F333" s="262">
        <v>97.43104729736471</v>
      </c>
      <c r="G333" s="77">
        <v>20816698</v>
      </c>
      <c r="H333" s="77">
        <v>21637310</v>
      </c>
    </row>
    <row r="334" spans="1:8" ht="25.5" customHeight="1">
      <c r="A334" s="258" t="s">
        <v>756</v>
      </c>
      <c r="B334" s="74">
        <v>227770666</v>
      </c>
      <c r="C334" s="77">
        <v>84478679</v>
      </c>
      <c r="D334" s="77">
        <v>82318782</v>
      </c>
      <c r="E334" s="261">
        <v>36.1410814858837</v>
      </c>
      <c r="F334" s="262">
        <v>97.44326376126217</v>
      </c>
      <c r="G334" s="77">
        <v>20752018</v>
      </c>
      <c r="H334" s="77">
        <v>21595510</v>
      </c>
    </row>
    <row r="335" spans="1:8" ht="12.75" customHeight="1">
      <c r="A335" s="67" t="s">
        <v>757</v>
      </c>
      <c r="B335" s="74">
        <v>421005</v>
      </c>
      <c r="C335" s="77">
        <v>187400</v>
      </c>
      <c r="D335" s="77">
        <v>175834</v>
      </c>
      <c r="E335" s="261">
        <v>41.765299699528505</v>
      </c>
      <c r="F335" s="262">
        <v>93.8281750266809</v>
      </c>
      <c r="G335" s="77">
        <v>64680</v>
      </c>
      <c r="H335" s="77">
        <v>41800</v>
      </c>
    </row>
    <row r="336" spans="1:8" ht="12.75" customHeight="1">
      <c r="A336" s="259" t="s">
        <v>758</v>
      </c>
      <c r="B336" s="74">
        <v>197366</v>
      </c>
      <c r="C336" s="77">
        <v>17730</v>
      </c>
      <c r="D336" s="77">
        <v>13706</v>
      </c>
      <c r="E336" s="261">
        <v>6.944458518691163</v>
      </c>
      <c r="F336" s="262">
        <v>77.30400451212634</v>
      </c>
      <c r="G336" s="77">
        <v>0</v>
      </c>
      <c r="H336" s="77">
        <v>0</v>
      </c>
    </row>
    <row r="337" spans="1:8" ht="12.75" customHeight="1">
      <c r="A337" s="67" t="s">
        <v>759</v>
      </c>
      <c r="B337" s="74">
        <v>7050704</v>
      </c>
      <c r="C337" s="77">
        <v>1442140</v>
      </c>
      <c r="D337" s="77">
        <v>664227</v>
      </c>
      <c r="E337" s="261">
        <v>9.420718838856375</v>
      </c>
      <c r="F337" s="262">
        <v>46.05842705978615</v>
      </c>
      <c r="G337" s="77">
        <v>155092</v>
      </c>
      <c r="H337" s="77">
        <v>309435</v>
      </c>
    </row>
    <row r="338" spans="1:8" ht="12" customHeight="1">
      <c r="A338" s="67" t="s">
        <v>760</v>
      </c>
      <c r="B338" s="74">
        <v>3633464</v>
      </c>
      <c r="C338" s="77">
        <v>1208407</v>
      </c>
      <c r="D338" s="77">
        <v>640720</v>
      </c>
      <c r="E338" s="261">
        <v>17.633861240953536</v>
      </c>
      <c r="F338" s="262">
        <v>53.021870942488746</v>
      </c>
      <c r="G338" s="77">
        <v>259021</v>
      </c>
      <c r="H338" s="77">
        <v>292816</v>
      </c>
    </row>
    <row r="339" spans="1:8" ht="12" customHeight="1">
      <c r="A339" s="67" t="s">
        <v>761</v>
      </c>
      <c r="B339" s="74">
        <v>3417240</v>
      </c>
      <c r="C339" s="77">
        <v>233733</v>
      </c>
      <c r="D339" s="77">
        <v>23507</v>
      </c>
      <c r="E339" s="261">
        <v>0.6878943240743993</v>
      </c>
      <c r="F339" s="262">
        <v>10.057202021109557</v>
      </c>
      <c r="G339" s="77">
        <v>-103929</v>
      </c>
      <c r="H339" s="77">
        <v>16619</v>
      </c>
    </row>
    <row r="340" spans="1:8" ht="12.75" customHeight="1">
      <c r="A340" s="246" t="s">
        <v>805</v>
      </c>
      <c r="B340" s="70"/>
      <c r="C340" s="22"/>
      <c r="D340" s="22"/>
      <c r="E340" s="236"/>
      <c r="F340" s="241"/>
      <c r="G340" s="22"/>
      <c r="H340" s="22"/>
    </row>
    <row r="341" spans="1:8" ht="12.75" customHeight="1">
      <c r="A341" s="239" t="s">
        <v>744</v>
      </c>
      <c r="B341" s="70">
        <v>449469</v>
      </c>
      <c r="C341" s="22">
        <v>176293</v>
      </c>
      <c r="D341" s="22">
        <v>176281</v>
      </c>
      <c r="E341" s="236">
        <v>39.219834960809315</v>
      </c>
      <c r="F341" s="241">
        <v>99.99319315004</v>
      </c>
      <c r="G341" s="22">
        <v>39203</v>
      </c>
      <c r="H341" s="22">
        <v>39308</v>
      </c>
    </row>
    <row r="342" spans="1:8" ht="12.75" customHeight="1">
      <c r="A342" s="242" t="s">
        <v>745</v>
      </c>
      <c r="B342" s="74">
        <v>437819</v>
      </c>
      <c r="C342" s="77">
        <v>171443</v>
      </c>
      <c r="D342" s="77">
        <v>171443</v>
      </c>
      <c r="E342" s="261">
        <v>39.1584193468077</v>
      </c>
      <c r="F342" s="262">
        <v>100</v>
      </c>
      <c r="G342" s="77">
        <v>38233</v>
      </c>
      <c r="H342" s="77">
        <v>38233</v>
      </c>
    </row>
    <row r="343" spans="1:8" ht="12.75" customHeight="1">
      <c r="A343" s="242" t="s">
        <v>746</v>
      </c>
      <c r="B343" s="74">
        <v>11650</v>
      </c>
      <c r="C343" s="77">
        <v>4850</v>
      </c>
      <c r="D343" s="77">
        <v>4838</v>
      </c>
      <c r="E343" s="261">
        <v>41.527896995708154</v>
      </c>
      <c r="F343" s="262">
        <v>99.75257731958763</v>
      </c>
      <c r="G343" s="77">
        <v>970</v>
      </c>
      <c r="H343" s="77">
        <v>1075</v>
      </c>
    </row>
    <row r="344" spans="1:8" ht="12.75" customHeight="1">
      <c r="A344" s="68" t="s">
        <v>775</v>
      </c>
      <c r="B344" s="70">
        <v>449469</v>
      </c>
      <c r="C344" s="22">
        <v>176293</v>
      </c>
      <c r="D344" s="22">
        <v>170468</v>
      </c>
      <c r="E344" s="236">
        <v>37.92653108445744</v>
      </c>
      <c r="F344" s="241">
        <v>96.69584158191194</v>
      </c>
      <c r="G344" s="22">
        <v>39203</v>
      </c>
      <c r="H344" s="22">
        <v>34562</v>
      </c>
    </row>
    <row r="345" spans="1:8" ht="12.75" customHeight="1">
      <c r="A345" s="67" t="s">
        <v>777</v>
      </c>
      <c r="B345" s="74">
        <v>429519</v>
      </c>
      <c r="C345" s="77">
        <v>171383</v>
      </c>
      <c r="D345" s="77">
        <v>168461</v>
      </c>
      <c r="E345" s="261">
        <v>39.22084936871244</v>
      </c>
      <c r="F345" s="262">
        <v>98.29504676659879</v>
      </c>
      <c r="G345" s="77">
        <v>36203</v>
      </c>
      <c r="H345" s="77">
        <v>34242</v>
      </c>
    </row>
    <row r="346" spans="1:8" ht="12.75" customHeight="1">
      <c r="A346" s="67" t="s">
        <v>750</v>
      </c>
      <c r="B346" s="74">
        <v>426519</v>
      </c>
      <c r="C346" s="77">
        <v>171383</v>
      </c>
      <c r="D346" s="77">
        <v>168461</v>
      </c>
      <c r="E346" s="261">
        <v>39.496716441706</v>
      </c>
      <c r="F346" s="262">
        <v>98.29504676659879</v>
      </c>
      <c r="G346" s="77">
        <v>36203</v>
      </c>
      <c r="H346" s="77">
        <v>34242</v>
      </c>
    </row>
    <row r="347" spans="1:8" s="255" customFormat="1" ht="12.75" customHeight="1">
      <c r="A347" s="87" t="s">
        <v>778</v>
      </c>
      <c r="B347" s="82">
        <v>278338</v>
      </c>
      <c r="C347" s="251">
        <v>106500</v>
      </c>
      <c r="D347" s="251">
        <v>107510</v>
      </c>
      <c r="E347" s="252">
        <v>38.62569968886749</v>
      </c>
      <c r="F347" s="253">
        <v>100.94835680751173</v>
      </c>
      <c r="G347" s="251">
        <v>22000</v>
      </c>
      <c r="H347" s="251">
        <v>22702</v>
      </c>
    </row>
    <row r="348" spans="1:8" ht="12.75" customHeight="1">
      <c r="A348" s="67" t="s">
        <v>772</v>
      </c>
      <c r="B348" s="74">
        <v>3000</v>
      </c>
      <c r="C348" s="77">
        <v>0</v>
      </c>
      <c r="D348" s="77">
        <v>0</v>
      </c>
      <c r="E348" s="252">
        <v>0</v>
      </c>
      <c r="F348" s="253">
        <v>0</v>
      </c>
      <c r="G348" s="77">
        <v>0</v>
      </c>
      <c r="H348" s="77">
        <v>0</v>
      </c>
    </row>
    <row r="349" spans="1:8" ht="12.75" customHeight="1">
      <c r="A349" s="259" t="s">
        <v>758</v>
      </c>
      <c r="B349" s="74">
        <v>3000</v>
      </c>
      <c r="C349" s="77">
        <v>0</v>
      </c>
      <c r="D349" s="77">
        <v>0</v>
      </c>
      <c r="E349" s="252">
        <v>0</v>
      </c>
      <c r="F349" s="253">
        <v>0</v>
      </c>
      <c r="G349" s="77">
        <v>0</v>
      </c>
      <c r="H349" s="77">
        <v>0</v>
      </c>
    </row>
    <row r="350" spans="1:8" ht="12.75" customHeight="1">
      <c r="A350" s="67" t="s">
        <v>759</v>
      </c>
      <c r="B350" s="74">
        <v>19950</v>
      </c>
      <c r="C350" s="74">
        <v>4910</v>
      </c>
      <c r="D350" s="74">
        <v>2007</v>
      </c>
      <c r="E350" s="261">
        <v>10.06015037593985</v>
      </c>
      <c r="F350" s="262">
        <v>40.87576374745417</v>
      </c>
      <c r="G350" s="77">
        <v>3000</v>
      </c>
      <c r="H350" s="77">
        <v>320</v>
      </c>
    </row>
    <row r="351" spans="1:8" ht="12.75" customHeight="1">
      <c r="A351" s="67" t="s">
        <v>760</v>
      </c>
      <c r="B351" s="74">
        <v>19950</v>
      </c>
      <c r="C351" s="77">
        <v>4910</v>
      </c>
      <c r="D351" s="77">
        <v>2007</v>
      </c>
      <c r="E351" s="261">
        <v>10.06015037593985</v>
      </c>
      <c r="F351" s="262">
        <v>40.87576374745417</v>
      </c>
      <c r="G351" s="77">
        <v>3000</v>
      </c>
      <c r="H351" s="77">
        <v>320</v>
      </c>
    </row>
    <row r="352" spans="1:8" ht="12.75" customHeight="1">
      <c r="A352" s="246" t="s">
        <v>806</v>
      </c>
      <c r="B352" s="74"/>
      <c r="C352" s="77"/>
      <c r="D352" s="77"/>
      <c r="E352" s="236"/>
      <c r="F352" s="241"/>
      <c r="G352" s="77"/>
      <c r="H352" s="77"/>
    </row>
    <row r="353" spans="1:8" ht="12.75" customHeight="1">
      <c r="A353" s="239" t="s">
        <v>744</v>
      </c>
      <c r="B353" s="70">
        <v>9777515</v>
      </c>
      <c r="C353" s="22">
        <v>4043090</v>
      </c>
      <c r="D353" s="22">
        <v>4027734</v>
      </c>
      <c r="E353" s="236">
        <v>41.19384117539068</v>
      </c>
      <c r="F353" s="241">
        <v>99.6201914872041</v>
      </c>
      <c r="G353" s="22">
        <v>846323</v>
      </c>
      <c r="H353" s="22">
        <v>846168</v>
      </c>
    </row>
    <row r="354" spans="1:8" ht="12.75" customHeight="1">
      <c r="A354" s="242" t="s">
        <v>745</v>
      </c>
      <c r="B354" s="74">
        <v>9742040</v>
      </c>
      <c r="C354" s="77">
        <v>4016365</v>
      </c>
      <c r="D354" s="77">
        <v>4016365</v>
      </c>
      <c r="E354" s="261">
        <v>41.22714544387007</v>
      </c>
      <c r="F354" s="262">
        <v>100</v>
      </c>
      <c r="G354" s="77">
        <v>845073</v>
      </c>
      <c r="H354" s="77">
        <v>845073</v>
      </c>
    </row>
    <row r="355" spans="1:8" ht="12.75" customHeight="1">
      <c r="A355" s="242" t="s">
        <v>746</v>
      </c>
      <c r="B355" s="74">
        <v>15000</v>
      </c>
      <c r="C355" s="77">
        <v>6250</v>
      </c>
      <c r="D355" s="77">
        <v>11369</v>
      </c>
      <c r="E355" s="261">
        <v>75.79333333333334</v>
      </c>
      <c r="F355" s="262">
        <v>181.904</v>
      </c>
      <c r="G355" s="77">
        <v>1250</v>
      </c>
      <c r="H355" s="77">
        <v>1095</v>
      </c>
    </row>
    <row r="356" spans="1:8" ht="12.75" customHeight="1">
      <c r="A356" s="242" t="s">
        <v>747</v>
      </c>
      <c r="B356" s="74">
        <v>20475</v>
      </c>
      <c r="C356" s="77">
        <v>20475</v>
      </c>
      <c r="D356" s="77">
        <v>0</v>
      </c>
      <c r="E356" s="261">
        <v>0</v>
      </c>
      <c r="F356" s="262">
        <v>0</v>
      </c>
      <c r="G356" s="77">
        <v>0</v>
      </c>
      <c r="H356" s="77">
        <v>0</v>
      </c>
    </row>
    <row r="357" spans="1:8" ht="12.75" customHeight="1">
      <c r="A357" s="68" t="s">
        <v>775</v>
      </c>
      <c r="B357" s="70">
        <v>9777515</v>
      </c>
      <c r="C357" s="22">
        <v>4043090</v>
      </c>
      <c r="D357" s="22">
        <v>3794512</v>
      </c>
      <c r="E357" s="236">
        <v>38.808552070745996</v>
      </c>
      <c r="F357" s="241">
        <v>93.85178168183246</v>
      </c>
      <c r="G357" s="22">
        <v>846323</v>
      </c>
      <c r="H357" s="22">
        <v>729889</v>
      </c>
    </row>
    <row r="358" spans="1:8" ht="12.75" customHeight="1">
      <c r="A358" s="67" t="s">
        <v>777</v>
      </c>
      <c r="B358" s="74">
        <v>9574455</v>
      </c>
      <c r="C358" s="77">
        <v>3950090</v>
      </c>
      <c r="D358" s="77">
        <v>3785978</v>
      </c>
      <c r="E358" s="261">
        <v>39.54249093029316</v>
      </c>
      <c r="F358" s="262">
        <v>95.84536048545729</v>
      </c>
      <c r="G358" s="77">
        <v>846323</v>
      </c>
      <c r="H358" s="77">
        <v>723614</v>
      </c>
    </row>
    <row r="359" spans="1:8" ht="12.75" customHeight="1">
      <c r="A359" s="67" t="s">
        <v>750</v>
      </c>
      <c r="B359" s="74">
        <v>9251860</v>
      </c>
      <c r="C359" s="77">
        <v>3815675</v>
      </c>
      <c r="D359" s="77">
        <v>3675545</v>
      </c>
      <c r="E359" s="261">
        <v>39.72763314619979</v>
      </c>
      <c r="F359" s="262">
        <v>96.32751741172925</v>
      </c>
      <c r="G359" s="77">
        <v>819440</v>
      </c>
      <c r="H359" s="77">
        <v>702130</v>
      </c>
    </row>
    <row r="360" spans="1:8" s="255" customFormat="1" ht="12.75" customHeight="1">
      <c r="A360" s="87" t="s">
        <v>778</v>
      </c>
      <c r="B360" s="82">
        <v>6459364</v>
      </c>
      <c r="C360" s="251">
        <v>2640300</v>
      </c>
      <c r="D360" s="251">
        <v>2583347</v>
      </c>
      <c r="E360" s="252">
        <v>39.99382911382607</v>
      </c>
      <c r="F360" s="253">
        <v>97.84293451501723</v>
      </c>
      <c r="G360" s="251">
        <v>588460</v>
      </c>
      <c r="H360" s="251">
        <v>526833</v>
      </c>
    </row>
    <row r="361" spans="1:8" ht="12.75" customHeight="1">
      <c r="A361" s="67" t="s">
        <v>780</v>
      </c>
      <c r="B361" s="74">
        <v>322595</v>
      </c>
      <c r="C361" s="77">
        <v>134415</v>
      </c>
      <c r="D361" s="77">
        <v>110433</v>
      </c>
      <c r="E361" s="261">
        <v>34.23270664455432</v>
      </c>
      <c r="F361" s="262">
        <v>82.15824126771565</v>
      </c>
      <c r="G361" s="77">
        <v>26883</v>
      </c>
      <c r="H361" s="77">
        <v>21484</v>
      </c>
    </row>
    <row r="362" spans="1:8" ht="12.75" customHeight="1">
      <c r="A362" s="67" t="s">
        <v>807</v>
      </c>
      <c r="B362" s="74">
        <v>322595</v>
      </c>
      <c r="C362" s="77">
        <v>134415</v>
      </c>
      <c r="D362" s="77">
        <v>110433</v>
      </c>
      <c r="E362" s="261">
        <v>34.23270664455432</v>
      </c>
      <c r="F362" s="262">
        <v>82.15824126771565</v>
      </c>
      <c r="G362" s="77">
        <v>26883</v>
      </c>
      <c r="H362" s="77">
        <v>21484</v>
      </c>
    </row>
    <row r="363" spans="1:8" ht="12.75" customHeight="1">
      <c r="A363" s="67" t="s">
        <v>759</v>
      </c>
      <c r="B363" s="74">
        <v>203060</v>
      </c>
      <c r="C363" s="77">
        <v>93000</v>
      </c>
      <c r="D363" s="77">
        <v>8534</v>
      </c>
      <c r="E363" s="261">
        <v>4.202698709740963</v>
      </c>
      <c r="F363" s="262">
        <v>9.176344086021505</v>
      </c>
      <c r="G363" s="77">
        <v>0</v>
      </c>
      <c r="H363" s="77">
        <v>6275</v>
      </c>
    </row>
    <row r="364" spans="1:8" ht="12" customHeight="1">
      <c r="A364" s="67" t="s">
        <v>760</v>
      </c>
      <c r="B364" s="74">
        <v>203060</v>
      </c>
      <c r="C364" s="77">
        <v>93000</v>
      </c>
      <c r="D364" s="77">
        <v>8534</v>
      </c>
      <c r="E364" s="261">
        <v>4.202698709740963</v>
      </c>
      <c r="F364" s="262">
        <v>9.176344086021505</v>
      </c>
      <c r="G364" s="77">
        <v>0</v>
      </c>
      <c r="H364" s="77">
        <v>6275</v>
      </c>
    </row>
    <row r="365" spans="1:8" ht="12.75" customHeight="1">
      <c r="A365" s="235" t="s">
        <v>808</v>
      </c>
      <c r="B365" s="70"/>
      <c r="C365" s="22"/>
      <c r="D365" s="22"/>
      <c r="E365" s="236"/>
      <c r="F365" s="241"/>
      <c r="G365" s="22"/>
      <c r="H365" s="22"/>
    </row>
    <row r="366" spans="1:8" ht="12.75" customHeight="1">
      <c r="A366" s="239" t="s">
        <v>744</v>
      </c>
      <c r="B366" s="70">
        <v>413083</v>
      </c>
      <c r="C366" s="22">
        <v>284794</v>
      </c>
      <c r="D366" s="22">
        <v>284794</v>
      </c>
      <c r="E366" s="236">
        <v>68.94352950859755</v>
      </c>
      <c r="F366" s="241">
        <v>100</v>
      </c>
      <c r="G366" s="22">
        <v>19416</v>
      </c>
      <c r="H366" s="22">
        <v>19416</v>
      </c>
    </row>
    <row r="367" spans="1:8" ht="12.75" customHeight="1">
      <c r="A367" s="242" t="s">
        <v>745</v>
      </c>
      <c r="B367" s="74">
        <v>413083</v>
      </c>
      <c r="C367" s="77">
        <v>284794</v>
      </c>
      <c r="D367" s="77">
        <v>284794</v>
      </c>
      <c r="E367" s="261">
        <v>68.94352950859755</v>
      </c>
      <c r="F367" s="262">
        <v>100</v>
      </c>
      <c r="G367" s="77">
        <v>19416</v>
      </c>
      <c r="H367" s="77">
        <v>19416</v>
      </c>
    </row>
    <row r="368" spans="1:8" ht="12.75" customHeight="1">
      <c r="A368" s="68" t="s">
        <v>775</v>
      </c>
      <c r="B368" s="70">
        <v>413083</v>
      </c>
      <c r="C368" s="22">
        <v>284794</v>
      </c>
      <c r="D368" s="22">
        <v>214241</v>
      </c>
      <c r="E368" s="236">
        <v>51.86391112681955</v>
      </c>
      <c r="F368" s="241">
        <v>75.22665505593517</v>
      </c>
      <c r="G368" s="22">
        <v>19416</v>
      </c>
      <c r="H368" s="22">
        <v>16427</v>
      </c>
    </row>
    <row r="369" spans="1:8" ht="12.75" customHeight="1">
      <c r="A369" s="67" t="s">
        <v>777</v>
      </c>
      <c r="B369" s="74">
        <v>406683</v>
      </c>
      <c r="C369" s="77">
        <v>281394</v>
      </c>
      <c r="D369" s="77">
        <v>213535</v>
      </c>
      <c r="E369" s="261">
        <v>52.50649768984689</v>
      </c>
      <c r="F369" s="262">
        <v>75.88470258783059</v>
      </c>
      <c r="G369" s="77">
        <v>17016</v>
      </c>
      <c r="H369" s="77">
        <v>15721</v>
      </c>
    </row>
    <row r="370" spans="1:8" ht="12.75" customHeight="1">
      <c r="A370" s="67" t="s">
        <v>750</v>
      </c>
      <c r="B370" s="74">
        <v>405924</v>
      </c>
      <c r="C370" s="77">
        <v>280635</v>
      </c>
      <c r="D370" s="77">
        <v>212776</v>
      </c>
      <c r="E370" s="261">
        <v>52.41769395256255</v>
      </c>
      <c r="F370" s="262">
        <v>75.81948082028256</v>
      </c>
      <c r="G370" s="77">
        <v>16257</v>
      </c>
      <c r="H370" s="77">
        <v>14962</v>
      </c>
    </row>
    <row r="371" spans="1:8" s="255" customFormat="1" ht="12.75">
      <c r="A371" s="87" t="s">
        <v>778</v>
      </c>
      <c r="B371" s="82">
        <v>140822</v>
      </c>
      <c r="C371" s="251">
        <v>75800</v>
      </c>
      <c r="D371" s="251">
        <v>73218</v>
      </c>
      <c r="E371" s="252">
        <v>51.99329650196702</v>
      </c>
      <c r="F371" s="253">
        <v>96.59366754617415</v>
      </c>
      <c r="G371" s="251">
        <v>9400</v>
      </c>
      <c r="H371" s="251">
        <v>8060</v>
      </c>
    </row>
    <row r="372" spans="1:8" ht="12.75">
      <c r="A372" s="67" t="s">
        <v>780</v>
      </c>
      <c r="B372" s="74">
        <v>759</v>
      </c>
      <c r="C372" s="77">
        <v>759</v>
      </c>
      <c r="D372" s="77">
        <v>759</v>
      </c>
      <c r="E372" s="252">
        <v>100</v>
      </c>
      <c r="F372" s="253">
        <v>0</v>
      </c>
      <c r="G372" s="77">
        <v>759</v>
      </c>
      <c r="H372" s="77">
        <v>759</v>
      </c>
    </row>
    <row r="373" spans="1:8" ht="12.75">
      <c r="A373" s="259" t="s">
        <v>758</v>
      </c>
      <c r="B373" s="74">
        <v>759</v>
      </c>
      <c r="C373" s="77">
        <v>759</v>
      </c>
      <c r="D373" s="77">
        <v>759</v>
      </c>
      <c r="E373" s="252">
        <v>100</v>
      </c>
      <c r="F373" s="253">
        <v>0</v>
      </c>
      <c r="G373" s="77">
        <v>759</v>
      </c>
      <c r="H373" s="77">
        <v>759</v>
      </c>
    </row>
    <row r="374" spans="1:8" ht="12.75">
      <c r="A374" s="67" t="s">
        <v>759</v>
      </c>
      <c r="B374" s="74">
        <v>6400</v>
      </c>
      <c r="C374" s="77">
        <v>3400</v>
      </c>
      <c r="D374" s="77">
        <v>706</v>
      </c>
      <c r="E374" s="252">
        <v>11.03125</v>
      </c>
      <c r="F374" s="253">
        <v>20.764705882352942</v>
      </c>
      <c r="G374" s="77">
        <v>2400</v>
      </c>
      <c r="H374" s="77">
        <v>706</v>
      </c>
    </row>
    <row r="375" spans="1:8" ht="12.75">
      <c r="A375" s="67" t="s">
        <v>760</v>
      </c>
      <c r="B375" s="74">
        <v>6400</v>
      </c>
      <c r="C375" s="77">
        <v>3400</v>
      </c>
      <c r="D375" s="77">
        <v>706</v>
      </c>
      <c r="E375" s="252">
        <v>11.03125</v>
      </c>
      <c r="F375" s="253">
        <v>20.764705882352942</v>
      </c>
      <c r="G375" s="77">
        <v>2400</v>
      </c>
      <c r="H375" s="77">
        <v>706</v>
      </c>
    </row>
    <row r="376" spans="1:8" ht="15" customHeight="1">
      <c r="A376" s="260" t="s">
        <v>809</v>
      </c>
      <c r="B376" s="74"/>
      <c r="C376" s="77"/>
      <c r="D376" s="77"/>
      <c r="E376" s="261"/>
      <c r="F376" s="262"/>
      <c r="G376" s="77"/>
      <c r="H376" s="77"/>
    </row>
    <row r="377" spans="1:8" ht="12.75" customHeight="1">
      <c r="A377" s="239" t="s">
        <v>744</v>
      </c>
      <c r="B377" s="70">
        <v>6264036</v>
      </c>
      <c r="C377" s="22">
        <v>2197665</v>
      </c>
      <c r="D377" s="22">
        <v>1998531</v>
      </c>
      <c r="E377" s="236">
        <v>31.904845374451874</v>
      </c>
      <c r="F377" s="241">
        <v>90.93883735692201</v>
      </c>
      <c r="G377" s="22">
        <v>442621</v>
      </c>
      <c r="H377" s="22">
        <v>394227</v>
      </c>
    </row>
    <row r="378" spans="1:8" ht="12.75" customHeight="1">
      <c r="A378" s="242" t="s">
        <v>745</v>
      </c>
      <c r="B378" s="74">
        <v>5534036</v>
      </c>
      <c r="C378" s="77">
        <v>1985165</v>
      </c>
      <c r="D378" s="77">
        <v>1985165</v>
      </c>
      <c r="E378" s="261">
        <v>35.87192060188983</v>
      </c>
      <c r="F378" s="262">
        <v>100</v>
      </c>
      <c r="G378" s="77">
        <v>389621</v>
      </c>
      <c r="H378" s="77">
        <v>389621</v>
      </c>
    </row>
    <row r="379" spans="1:8" ht="12.75" customHeight="1">
      <c r="A379" s="242" t="s">
        <v>746</v>
      </c>
      <c r="B379" s="74">
        <v>730000</v>
      </c>
      <c r="C379" s="77">
        <v>212500</v>
      </c>
      <c r="D379" s="77">
        <v>13366</v>
      </c>
      <c r="E379" s="261">
        <v>1.8309589041095893</v>
      </c>
      <c r="F379" s="262">
        <v>6.289882352941177</v>
      </c>
      <c r="G379" s="77">
        <v>53000</v>
      </c>
      <c r="H379" s="77">
        <v>4606</v>
      </c>
    </row>
    <row r="380" spans="1:8" ht="12.75" customHeight="1">
      <c r="A380" s="68" t="s">
        <v>775</v>
      </c>
      <c r="B380" s="70">
        <v>6264036</v>
      </c>
      <c r="C380" s="22">
        <v>2197665</v>
      </c>
      <c r="D380" s="22">
        <v>1434217</v>
      </c>
      <c r="E380" s="236">
        <v>22.896052960104317</v>
      </c>
      <c r="F380" s="241">
        <v>65.26094741464236</v>
      </c>
      <c r="G380" s="22">
        <v>442621</v>
      </c>
      <c r="H380" s="22">
        <v>464776</v>
      </c>
    </row>
    <row r="381" spans="1:8" ht="12.75" customHeight="1">
      <c r="A381" s="67" t="s">
        <v>777</v>
      </c>
      <c r="B381" s="74">
        <v>6220536</v>
      </c>
      <c r="C381" s="77">
        <v>2162465</v>
      </c>
      <c r="D381" s="77">
        <v>1418219</v>
      </c>
      <c r="E381" s="261">
        <v>22.798983881774816</v>
      </c>
      <c r="F381" s="262">
        <v>65.58344296901916</v>
      </c>
      <c r="G381" s="77">
        <v>441621</v>
      </c>
      <c r="H381" s="77">
        <v>451244</v>
      </c>
    </row>
    <row r="382" spans="1:8" ht="12.75" customHeight="1">
      <c r="A382" s="67" t="s">
        <v>750</v>
      </c>
      <c r="B382" s="74">
        <v>988916</v>
      </c>
      <c r="C382" s="77">
        <v>406855</v>
      </c>
      <c r="D382" s="77">
        <v>252721</v>
      </c>
      <c r="E382" s="261">
        <v>25.55535556103855</v>
      </c>
      <c r="F382" s="262">
        <v>62.115741480379995</v>
      </c>
      <c r="G382" s="77">
        <v>81943</v>
      </c>
      <c r="H382" s="77">
        <v>58555</v>
      </c>
    </row>
    <row r="383" spans="1:8" s="255" customFormat="1" ht="12.75" customHeight="1">
      <c r="A383" s="87" t="s">
        <v>778</v>
      </c>
      <c r="B383" s="82">
        <v>463364</v>
      </c>
      <c r="C383" s="251">
        <v>181678</v>
      </c>
      <c r="D383" s="251">
        <v>147074</v>
      </c>
      <c r="E383" s="252">
        <v>31.74048911870581</v>
      </c>
      <c r="F383" s="253">
        <v>80.95311485155054</v>
      </c>
      <c r="G383" s="251">
        <v>40182</v>
      </c>
      <c r="H383" s="251">
        <v>31747</v>
      </c>
    </row>
    <row r="384" spans="1:8" ht="12.75" customHeight="1">
      <c r="A384" s="67" t="s">
        <v>780</v>
      </c>
      <c r="B384" s="74">
        <v>5231620</v>
      </c>
      <c r="C384" s="77">
        <v>1755610</v>
      </c>
      <c r="D384" s="77">
        <v>1165498</v>
      </c>
      <c r="E384" s="261">
        <v>22.277955967749953</v>
      </c>
      <c r="F384" s="262">
        <v>66.38706774283582</v>
      </c>
      <c r="G384" s="77">
        <v>359678</v>
      </c>
      <c r="H384" s="77">
        <v>392689</v>
      </c>
    </row>
    <row r="385" spans="1:8" s="255" customFormat="1" ht="12.75" customHeight="1">
      <c r="A385" s="254" t="s">
        <v>754</v>
      </c>
      <c r="B385" s="81">
        <v>7021</v>
      </c>
      <c r="C385" s="256" t="s">
        <v>399</v>
      </c>
      <c r="D385" s="256">
        <v>2340</v>
      </c>
      <c r="E385" s="267">
        <v>33.32858567155676</v>
      </c>
      <c r="F385" s="268" t="s">
        <v>399</v>
      </c>
      <c r="G385" s="256" t="s">
        <v>399</v>
      </c>
      <c r="H385" s="251">
        <v>0</v>
      </c>
    </row>
    <row r="386" spans="1:8" s="255" customFormat="1" ht="12.75" customHeight="1">
      <c r="A386" s="254" t="s">
        <v>755</v>
      </c>
      <c r="B386" s="82">
        <v>505820</v>
      </c>
      <c r="C386" s="251" t="s">
        <v>399</v>
      </c>
      <c r="D386" s="256">
        <v>189624</v>
      </c>
      <c r="E386" s="252">
        <v>37.48843462101143</v>
      </c>
      <c r="F386" s="253" t="s">
        <v>399</v>
      </c>
      <c r="G386" s="251" t="s">
        <v>399</v>
      </c>
      <c r="H386" s="251">
        <v>126624</v>
      </c>
    </row>
    <row r="387" spans="1:8" ht="24.75" customHeight="1">
      <c r="A387" s="258" t="s">
        <v>756</v>
      </c>
      <c r="B387" s="185">
        <v>165100</v>
      </c>
      <c r="C387" s="77">
        <v>140720</v>
      </c>
      <c r="D387" s="189">
        <v>72374</v>
      </c>
      <c r="E387" s="261">
        <v>43.83646274984858</v>
      </c>
      <c r="F387" s="262">
        <v>0</v>
      </c>
      <c r="G387" s="77">
        <v>27620</v>
      </c>
      <c r="H387" s="77">
        <v>44647</v>
      </c>
    </row>
    <row r="388" spans="1:8" ht="12" customHeight="1">
      <c r="A388" s="67" t="s">
        <v>807</v>
      </c>
      <c r="B388" s="74">
        <v>4553679</v>
      </c>
      <c r="C388" s="77">
        <v>1346965</v>
      </c>
      <c r="D388" s="77">
        <v>901160</v>
      </c>
      <c r="E388" s="261">
        <v>19.78971288929237</v>
      </c>
      <c r="F388" s="262">
        <v>66.90300044915793</v>
      </c>
      <c r="G388" s="77">
        <v>331473</v>
      </c>
      <c r="H388" s="77">
        <v>221418</v>
      </c>
    </row>
    <row r="389" spans="1:8" ht="12.75" customHeight="1">
      <c r="A389" s="67" t="s">
        <v>759</v>
      </c>
      <c r="B389" s="74">
        <v>43500</v>
      </c>
      <c r="C389" s="77">
        <v>35200</v>
      </c>
      <c r="D389" s="77">
        <v>15998</v>
      </c>
      <c r="E389" s="261">
        <v>36.777011494252875</v>
      </c>
      <c r="F389" s="262">
        <v>45.44886363636363</v>
      </c>
      <c r="G389" s="77">
        <v>1000</v>
      </c>
      <c r="H389" s="77">
        <v>13532</v>
      </c>
    </row>
    <row r="390" spans="1:8" ht="12.75" customHeight="1">
      <c r="A390" s="67" t="s">
        <v>760</v>
      </c>
      <c r="B390" s="74">
        <v>43500</v>
      </c>
      <c r="C390" s="77">
        <v>35200</v>
      </c>
      <c r="D390" s="77">
        <v>15998</v>
      </c>
      <c r="E390" s="261">
        <v>36.777011494252875</v>
      </c>
      <c r="F390" s="262">
        <v>45.44886363636363</v>
      </c>
      <c r="G390" s="77">
        <v>1000</v>
      </c>
      <c r="H390" s="77">
        <v>13532</v>
      </c>
    </row>
    <row r="391" spans="1:8" ht="12.75" customHeight="1">
      <c r="A391" s="260" t="s">
        <v>810</v>
      </c>
      <c r="B391" s="70"/>
      <c r="C391" s="22"/>
      <c r="D391" s="22"/>
      <c r="E391" s="236"/>
      <c r="F391" s="241"/>
      <c r="G391" s="22"/>
      <c r="H391" s="22"/>
    </row>
    <row r="392" spans="1:8" ht="12.75" customHeight="1">
      <c r="A392" s="239" t="s">
        <v>744</v>
      </c>
      <c r="B392" s="70">
        <v>50916</v>
      </c>
      <c r="C392" s="22">
        <v>19632</v>
      </c>
      <c r="D392" s="22">
        <v>19632</v>
      </c>
      <c r="E392" s="236">
        <v>38.55762432241339</v>
      </c>
      <c r="F392" s="241">
        <v>100</v>
      </c>
      <c r="G392" s="22">
        <v>3600</v>
      </c>
      <c r="H392" s="22">
        <v>3600</v>
      </c>
    </row>
    <row r="393" spans="1:8" ht="12.75" customHeight="1">
      <c r="A393" s="242" t="s">
        <v>745</v>
      </c>
      <c r="B393" s="74">
        <v>50916</v>
      </c>
      <c r="C393" s="77">
        <v>19632</v>
      </c>
      <c r="D393" s="77">
        <v>19632</v>
      </c>
      <c r="E393" s="261">
        <v>38.55762432241339</v>
      </c>
      <c r="F393" s="262">
        <v>100</v>
      </c>
      <c r="G393" s="77">
        <v>3600</v>
      </c>
      <c r="H393" s="77">
        <v>3600</v>
      </c>
    </row>
    <row r="394" spans="1:8" ht="12.75" customHeight="1">
      <c r="A394" s="68" t="s">
        <v>775</v>
      </c>
      <c r="B394" s="70">
        <v>50916</v>
      </c>
      <c r="C394" s="22">
        <v>19632</v>
      </c>
      <c r="D394" s="22">
        <v>19311</v>
      </c>
      <c r="E394" s="236">
        <v>37.92717416921989</v>
      </c>
      <c r="F394" s="241">
        <v>98.36491442542787</v>
      </c>
      <c r="G394" s="22">
        <v>3600</v>
      </c>
      <c r="H394" s="22">
        <v>4132</v>
      </c>
    </row>
    <row r="395" spans="1:8" ht="12.75" customHeight="1">
      <c r="A395" s="67" t="s">
        <v>749</v>
      </c>
      <c r="B395" s="74">
        <v>50416</v>
      </c>
      <c r="C395" s="77">
        <v>19132</v>
      </c>
      <c r="D395" s="77">
        <v>18811</v>
      </c>
      <c r="E395" s="261">
        <v>37.31156775626785</v>
      </c>
      <c r="F395" s="262">
        <v>98.32218273050387</v>
      </c>
      <c r="G395" s="77">
        <v>3600</v>
      </c>
      <c r="H395" s="77">
        <v>4132</v>
      </c>
    </row>
    <row r="396" spans="1:8" ht="12.75" customHeight="1">
      <c r="A396" s="67" t="s">
        <v>750</v>
      </c>
      <c r="B396" s="74">
        <v>50416</v>
      </c>
      <c r="C396" s="77">
        <v>19132</v>
      </c>
      <c r="D396" s="77">
        <v>18811</v>
      </c>
      <c r="E396" s="261">
        <v>37.31156775626785</v>
      </c>
      <c r="F396" s="262">
        <v>98.32218273050387</v>
      </c>
      <c r="G396" s="77">
        <v>3600</v>
      </c>
      <c r="H396" s="77">
        <v>4132</v>
      </c>
    </row>
    <row r="397" spans="1:8" s="255" customFormat="1" ht="13.5" customHeight="1">
      <c r="A397" s="87" t="s">
        <v>778</v>
      </c>
      <c r="B397" s="82">
        <v>35331</v>
      </c>
      <c r="C397" s="251">
        <v>14532</v>
      </c>
      <c r="D397" s="251">
        <v>14505</v>
      </c>
      <c r="E397" s="252">
        <v>41.05459794514732</v>
      </c>
      <c r="F397" s="253">
        <v>99.81420313790255</v>
      </c>
      <c r="G397" s="251">
        <v>2800</v>
      </c>
      <c r="H397" s="251">
        <v>3245</v>
      </c>
    </row>
    <row r="398" spans="1:8" s="255" customFormat="1" ht="13.5" customHeight="1">
      <c r="A398" s="67" t="s">
        <v>759</v>
      </c>
      <c r="B398" s="82">
        <v>500</v>
      </c>
      <c r="C398" s="82">
        <v>500</v>
      </c>
      <c r="D398" s="82">
        <v>500</v>
      </c>
      <c r="E398" s="252">
        <v>100</v>
      </c>
      <c r="F398" s="253">
        <v>100</v>
      </c>
      <c r="G398" s="77">
        <v>0</v>
      </c>
      <c r="H398" s="77">
        <v>0</v>
      </c>
    </row>
    <row r="399" spans="1:8" s="255" customFormat="1" ht="13.5" customHeight="1">
      <c r="A399" s="67" t="s">
        <v>760</v>
      </c>
      <c r="B399" s="82">
        <v>500</v>
      </c>
      <c r="C399" s="82">
        <v>500</v>
      </c>
      <c r="D399" s="82">
        <v>500</v>
      </c>
      <c r="E399" s="252">
        <v>100</v>
      </c>
      <c r="F399" s="253">
        <v>100</v>
      </c>
      <c r="G399" s="77">
        <v>0</v>
      </c>
      <c r="H399" s="77">
        <v>0</v>
      </c>
    </row>
    <row r="400" spans="1:8" ht="27" customHeight="1">
      <c r="A400" s="260" t="s">
        <v>811</v>
      </c>
      <c r="B400" s="74"/>
      <c r="C400" s="77"/>
      <c r="D400" s="77"/>
      <c r="E400" s="261"/>
      <c r="F400" s="262"/>
      <c r="G400" s="77"/>
      <c r="H400" s="77"/>
    </row>
    <row r="401" spans="1:8" ht="12.75" customHeight="1">
      <c r="A401" s="239" t="s">
        <v>744</v>
      </c>
      <c r="B401" s="70">
        <v>3282611</v>
      </c>
      <c r="C401" s="22">
        <v>646476</v>
      </c>
      <c r="D401" s="22">
        <v>477143</v>
      </c>
      <c r="E401" s="236">
        <v>14.535471915496537</v>
      </c>
      <c r="F401" s="241">
        <v>73.80676158124973</v>
      </c>
      <c r="G401" s="22">
        <v>211787</v>
      </c>
      <c r="H401" s="22">
        <v>80037</v>
      </c>
    </row>
    <row r="402" spans="1:8" ht="12.75" customHeight="1">
      <c r="A402" s="242" t="s">
        <v>745</v>
      </c>
      <c r="B402" s="74">
        <v>1212611</v>
      </c>
      <c r="C402" s="77">
        <v>472976</v>
      </c>
      <c r="D402" s="77">
        <v>472976</v>
      </c>
      <c r="E402" s="261">
        <v>39.00475915194568</v>
      </c>
      <c r="F402" s="262">
        <v>100</v>
      </c>
      <c r="G402" s="77">
        <v>78987</v>
      </c>
      <c r="H402" s="77">
        <v>78987</v>
      </c>
    </row>
    <row r="403" spans="1:8" ht="12.75" customHeight="1">
      <c r="A403" s="67" t="s">
        <v>812</v>
      </c>
      <c r="B403" s="74">
        <v>2070000</v>
      </c>
      <c r="C403" s="77">
        <v>173500</v>
      </c>
      <c r="D403" s="77">
        <v>2935</v>
      </c>
      <c r="E403" s="261">
        <v>0.14178743961352655</v>
      </c>
      <c r="F403" s="262">
        <v>1.69164265129683</v>
      </c>
      <c r="G403" s="77">
        <v>132800</v>
      </c>
      <c r="H403" s="77">
        <v>0</v>
      </c>
    </row>
    <row r="404" spans="1:8" ht="12.75" customHeight="1">
      <c r="A404" s="68" t="s">
        <v>775</v>
      </c>
      <c r="B404" s="70">
        <v>3282611</v>
      </c>
      <c r="C404" s="22">
        <v>646476</v>
      </c>
      <c r="D404" s="22">
        <v>297560</v>
      </c>
      <c r="E404" s="236">
        <v>9.064735358530147</v>
      </c>
      <c r="F404" s="241">
        <v>46.02800413317741</v>
      </c>
      <c r="G404" s="22">
        <v>211787</v>
      </c>
      <c r="H404" s="22">
        <v>53529</v>
      </c>
    </row>
    <row r="405" spans="1:8" ht="12.75" customHeight="1">
      <c r="A405" s="67" t="s">
        <v>777</v>
      </c>
      <c r="B405" s="74">
        <v>3251359</v>
      </c>
      <c r="C405" s="77">
        <v>615224</v>
      </c>
      <c r="D405" s="77">
        <v>295345</v>
      </c>
      <c r="E405" s="261">
        <v>9.08374006069462</v>
      </c>
      <c r="F405" s="262">
        <v>48.0060920900355</v>
      </c>
      <c r="G405" s="77">
        <v>211439</v>
      </c>
      <c r="H405" s="77">
        <v>52861</v>
      </c>
    </row>
    <row r="406" spans="1:8" ht="12.75" customHeight="1">
      <c r="A406" s="67" t="s">
        <v>750</v>
      </c>
      <c r="B406" s="74">
        <v>3213400</v>
      </c>
      <c r="C406" s="77">
        <v>597224</v>
      </c>
      <c r="D406" s="77">
        <v>277909</v>
      </c>
      <c r="E406" s="261">
        <v>8.64844090371569</v>
      </c>
      <c r="F406" s="262">
        <v>46.53346148178908</v>
      </c>
      <c r="G406" s="77">
        <v>207439</v>
      </c>
      <c r="H406" s="77">
        <v>49216</v>
      </c>
    </row>
    <row r="407" spans="1:8" s="255" customFormat="1" ht="12.75" customHeight="1">
      <c r="A407" s="87" t="s">
        <v>778</v>
      </c>
      <c r="B407" s="82">
        <v>339545</v>
      </c>
      <c r="C407" s="251">
        <v>141275</v>
      </c>
      <c r="D407" s="251">
        <v>128716</v>
      </c>
      <c r="E407" s="252">
        <v>37.90837738738606</v>
      </c>
      <c r="F407" s="253">
        <v>91.11024597416386</v>
      </c>
      <c r="G407" s="251">
        <v>28055</v>
      </c>
      <c r="H407" s="251">
        <v>25924</v>
      </c>
    </row>
    <row r="408" spans="1:8" ht="12.75" customHeight="1">
      <c r="A408" s="67" t="s">
        <v>780</v>
      </c>
      <c r="B408" s="74">
        <v>37959</v>
      </c>
      <c r="C408" s="77">
        <v>18000</v>
      </c>
      <c r="D408" s="77">
        <v>17436</v>
      </c>
      <c r="E408" s="261">
        <v>45.93377064727733</v>
      </c>
      <c r="F408" s="262">
        <v>96.86666666666667</v>
      </c>
      <c r="G408" s="77">
        <v>4000</v>
      </c>
      <c r="H408" s="77">
        <v>3645</v>
      </c>
    </row>
    <row r="409" spans="1:8" ht="24.75" customHeight="1">
      <c r="A409" s="258" t="s">
        <v>756</v>
      </c>
      <c r="B409" s="74">
        <v>37959</v>
      </c>
      <c r="C409" s="77">
        <v>18000</v>
      </c>
      <c r="D409" s="77">
        <v>17436</v>
      </c>
      <c r="E409" s="261">
        <v>45.93377064727733</v>
      </c>
      <c r="F409" s="262">
        <v>96.86666666666667</v>
      </c>
      <c r="G409" s="77">
        <v>4000</v>
      </c>
      <c r="H409" s="77">
        <v>3645</v>
      </c>
    </row>
    <row r="410" spans="1:8" ht="12.75">
      <c r="A410" s="67" t="s">
        <v>759</v>
      </c>
      <c r="B410" s="74">
        <v>31252</v>
      </c>
      <c r="C410" s="77">
        <v>31252</v>
      </c>
      <c r="D410" s="77">
        <v>2215</v>
      </c>
      <c r="E410" s="261">
        <v>7.08754639703059</v>
      </c>
      <c r="F410" s="262">
        <v>7.08754639703059</v>
      </c>
      <c r="G410" s="77">
        <v>348</v>
      </c>
      <c r="H410" s="77">
        <v>668</v>
      </c>
    </row>
    <row r="411" spans="1:8" ht="12.75">
      <c r="A411" s="67" t="s">
        <v>760</v>
      </c>
      <c r="B411" s="74">
        <v>31252</v>
      </c>
      <c r="C411" s="77">
        <v>31252</v>
      </c>
      <c r="D411" s="77">
        <v>2215</v>
      </c>
      <c r="E411" s="261">
        <v>7.08754639703059</v>
      </c>
      <c r="F411" s="262">
        <v>7.08754639703059</v>
      </c>
      <c r="G411" s="77">
        <v>348</v>
      </c>
      <c r="H411" s="77">
        <v>668</v>
      </c>
    </row>
    <row r="412" spans="1:8" ht="12.75" customHeight="1">
      <c r="A412" s="246" t="s">
        <v>813</v>
      </c>
      <c r="B412" s="70"/>
      <c r="C412" s="22"/>
      <c r="D412" s="22"/>
      <c r="E412" s="236"/>
      <c r="F412" s="241"/>
      <c r="G412" s="22"/>
      <c r="H412" s="22"/>
    </row>
    <row r="413" spans="1:8" ht="12.75" customHeight="1">
      <c r="A413" s="239" t="s">
        <v>744</v>
      </c>
      <c r="B413" s="70">
        <v>7595660</v>
      </c>
      <c r="C413" s="22">
        <v>3188224</v>
      </c>
      <c r="D413" s="22">
        <v>3189144</v>
      </c>
      <c r="E413" s="236">
        <v>41.98639749541185</v>
      </c>
      <c r="F413" s="241">
        <v>100.02885619078208</v>
      </c>
      <c r="G413" s="22">
        <v>630752</v>
      </c>
      <c r="H413" s="22">
        <v>632422</v>
      </c>
    </row>
    <row r="414" spans="1:8" ht="12.75" customHeight="1">
      <c r="A414" s="242" t="s">
        <v>745</v>
      </c>
      <c r="B414" s="74">
        <v>7593636</v>
      </c>
      <c r="C414" s="77">
        <v>3186724</v>
      </c>
      <c r="D414" s="77">
        <v>3186724</v>
      </c>
      <c r="E414" s="261">
        <v>41.9657197158252</v>
      </c>
      <c r="F414" s="262">
        <v>100</v>
      </c>
      <c r="G414" s="77">
        <v>630252</v>
      </c>
      <c r="H414" s="77">
        <v>630252</v>
      </c>
    </row>
    <row r="415" spans="1:8" ht="14.25" customHeight="1">
      <c r="A415" s="242" t="s">
        <v>746</v>
      </c>
      <c r="B415" s="74">
        <v>2024</v>
      </c>
      <c r="C415" s="77">
        <v>1500</v>
      </c>
      <c r="D415" s="77">
        <v>2420</v>
      </c>
      <c r="E415" s="261">
        <v>119.56521739130434</v>
      </c>
      <c r="F415" s="262">
        <v>0</v>
      </c>
      <c r="G415" s="77">
        <v>500</v>
      </c>
      <c r="H415" s="77">
        <v>2170</v>
      </c>
    </row>
    <row r="416" spans="1:8" ht="12.75" customHeight="1">
      <c r="A416" s="68" t="s">
        <v>775</v>
      </c>
      <c r="B416" s="70">
        <v>7595660</v>
      </c>
      <c r="C416" s="22">
        <v>3188224</v>
      </c>
      <c r="D416" s="22">
        <v>3149511</v>
      </c>
      <c r="E416" s="236">
        <v>41.46461268671847</v>
      </c>
      <c r="F416" s="241">
        <v>98.78575031114501</v>
      </c>
      <c r="G416" s="22">
        <v>630752</v>
      </c>
      <c r="H416" s="22">
        <v>601604</v>
      </c>
    </row>
    <row r="417" spans="1:8" ht="12.75" customHeight="1">
      <c r="A417" s="67" t="s">
        <v>777</v>
      </c>
      <c r="B417" s="74">
        <v>7587660</v>
      </c>
      <c r="C417" s="77">
        <v>3184224</v>
      </c>
      <c r="D417" s="77">
        <v>3147784</v>
      </c>
      <c r="E417" s="261">
        <v>41.485569991275305</v>
      </c>
      <c r="F417" s="262">
        <v>98.85560814817048</v>
      </c>
      <c r="G417" s="77">
        <v>630752</v>
      </c>
      <c r="H417" s="77">
        <v>601604</v>
      </c>
    </row>
    <row r="418" spans="1:8" ht="12.75" customHeight="1">
      <c r="A418" s="67" t="s">
        <v>750</v>
      </c>
      <c r="B418" s="74">
        <v>258518</v>
      </c>
      <c r="C418" s="77">
        <v>124600</v>
      </c>
      <c r="D418" s="77">
        <v>93571</v>
      </c>
      <c r="E418" s="261">
        <v>36.195158557624616</v>
      </c>
      <c r="F418" s="262">
        <v>75.09711075441412</v>
      </c>
      <c r="G418" s="77">
        <v>53300</v>
      </c>
      <c r="H418" s="77">
        <v>25894</v>
      </c>
    </row>
    <row r="419" spans="1:8" s="255" customFormat="1" ht="12.75" customHeight="1">
      <c r="A419" s="87" t="s">
        <v>778</v>
      </c>
      <c r="B419" s="82">
        <v>117248</v>
      </c>
      <c r="C419" s="251">
        <v>59504</v>
      </c>
      <c r="D419" s="251">
        <v>39832</v>
      </c>
      <c r="E419" s="252">
        <v>33.97243449781659</v>
      </c>
      <c r="F419" s="253">
        <v>66.94003764452809</v>
      </c>
      <c r="G419" s="251">
        <v>29504</v>
      </c>
      <c r="H419" s="251">
        <v>9540</v>
      </c>
    </row>
    <row r="420" spans="1:8" ht="12.75" customHeight="1">
      <c r="A420" s="67" t="s">
        <v>780</v>
      </c>
      <c r="B420" s="74">
        <v>7329142</v>
      </c>
      <c r="C420" s="77">
        <v>3059624</v>
      </c>
      <c r="D420" s="77">
        <v>3054213</v>
      </c>
      <c r="E420" s="261">
        <v>41.67217663404529</v>
      </c>
      <c r="F420" s="262">
        <v>99.82314820383158</v>
      </c>
      <c r="G420" s="77">
        <v>577452</v>
      </c>
      <c r="H420" s="77">
        <v>575710</v>
      </c>
    </row>
    <row r="421" spans="1:8" ht="24.75" customHeight="1">
      <c r="A421" s="258" t="s">
        <v>756</v>
      </c>
      <c r="B421" s="74">
        <v>7329142</v>
      </c>
      <c r="C421" s="77">
        <v>3059624</v>
      </c>
      <c r="D421" s="77">
        <v>3054213</v>
      </c>
      <c r="E421" s="261">
        <v>41.67217663404529</v>
      </c>
      <c r="F421" s="262">
        <v>99.82314820383158</v>
      </c>
      <c r="G421" s="77">
        <v>577452</v>
      </c>
      <c r="H421" s="77">
        <v>575710</v>
      </c>
    </row>
    <row r="422" spans="1:8" ht="12.75" customHeight="1">
      <c r="A422" s="67" t="s">
        <v>759</v>
      </c>
      <c r="B422" s="74">
        <v>8000</v>
      </c>
      <c r="C422" s="77">
        <v>4000</v>
      </c>
      <c r="D422" s="77">
        <v>1727</v>
      </c>
      <c r="E422" s="261">
        <v>21.5875</v>
      </c>
      <c r="F422" s="262">
        <v>43.175</v>
      </c>
      <c r="G422" s="77">
        <v>0</v>
      </c>
      <c r="H422" s="77">
        <v>0</v>
      </c>
    </row>
    <row r="423" spans="1:8" ht="12.75" customHeight="1">
      <c r="A423" s="67" t="s">
        <v>760</v>
      </c>
      <c r="B423" s="74">
        <v>8000</v>
      </c>
      <c r="C423" s="77">
        <v>4000</v>
      </c>
      <c r="D423" s="77">
        <v>1727</v>
      </c>
      <c r="E423" s="261">
        <v>21.5875</v>
      </c>
      <c r="F423" s="262">
        <v>43.175</v>
      </c>
      <c r="G423" s="77">
        <v>0</v>
      </c>
      <c r="H423" s="77">
        <v>0</v>
      </c>
    </row>
    <row r="424" spans="1:8" ht="12.75" customHeight="1">
      <c r="A424" s="260" t="s">
        <v>814</v>
      </c>
      <c r="B424" s="74"/>
      <c r="C424" s="77"/>
      <c r="D424" s="77"/>
      <c r="E424" s="236"/>
      <c r="F424" s="241"/>
      <c r="G424" s="77"/>
      <c r="H424" s="77"/>
    </row>
    <row r="425" spans="1:8" ht="12.75" customHeight="1">
      <c r="A425" s="239" t="s">
        <v>744</v>
      </c>
      <c r="B425" s="70">
        <v>157462</v>
      </c>
      <c r="C425" s="22">
        <v>67843</v>
      </c>
      <c r="D425" s="22">
        <v>67843</v>
      </c>
      <c r="E425" s="236">
        <v>43.08531582223012</v>
      </c>
      <c r="F425" s="241">
        <v>100</v>
      </c>
      <c r="G425" s="22">
        <v>17600</v>
      </c>
      <c r="H425" s="22">
        <v>17600</v>
      </c>
    </row>
    <row r="426" spans="1:8" ht="12.75" customHeight="1">
      <c r="A426" s="242" t="s">
        <v>745</v>
      </c>
      <c r="B426" s="74">
        <v>157462</v>
      </c>
      <c r="C426" s="77">
        <v>67843</v>
      </c>
      <c r="D426" s="77">
        <v>67843</v>
      </c>
      <c r="E426" s="261">
        <v>43.08531582223012</v>
      </c>
      <c r="F426" s="262">
        <v>100</v>
      </c>
      <c r="G426" s="77">
        <v>17600</v>
      </c>
      <c r="H426" s="77">
        <v>17600</v>
      </c>
    </row>
    <row r="427" spans="1:8" ht="12.75" customHeight="1">
      <c r="A427" s="68" t="s">
        <v>775</v>
      </c>
      <c r="B427" s="70">
        <v>157462</v>
      </c>
      <c r="C427" s="22">
        <v>67843</v>
      </c>
      <c r="D427" s="22">
        <v>66814</v>
      </c>
      <c r="E427" s="236">
        <v>42.43182482122671</v>
      </c>
      <c r="F427" s="241">
        <v>98.48326282741034</v>
      </c>
      <c r="G427" s="22">
        <v>17600</v>
      </c>
      <c r="H427" s="22">
        <v>16571</v>
      </c>
    </row>
    <row r="428" spans="1:8" ht="12.75" customHeight="1">
      <c r="A428" s="67" t="s">
        <v>777</v>
      </c>
      <c r="B428" s="74">
        <v>149562</v>
      </c>
      <c r="C428" s="77">
        <v>62943</v>
      </c>
      <c r="D428" s="77">
        <v>62943</v>
      </c>
      <c r="E428" s="261">
        <v>42.084887872587956</v>
      </c>
      <c r="F428" s="262">
        <v>100</v>
      </c>
      <c r="G428" s="77">
        <v>12700</v>
      </c>
      <c r="H428" s="77">
        <v>12700</v>
      </c>
    </row>
    <row r="429" spans="1:8" ht="12.75" customHeight="1">
      <c r="A429" s="67" t="s">
        <v>750</v>
      </c>
      <c r="B429" s="74">
        <v>149562</v>
      </c>
      <c r="C429" s="77">
        <v>62943</v>
      </c>
      <c r="D429" s="77">
        <v>62943</v>
      </c>
      <c r="E429" s="261">
        <v>42.084887872587956</v>
      </c>
      <c r="F429" s="262">
        <v>100</v>
      </c>
      <c r="G429" s="77">
        <v>12700</v>
      </c>
      <c r="H429" s="77">
        <v>12700</v>
      </c>
    </row>
    <row r="430" spans="1:8" s="255" customFormat="1" ht="12.75" customHeight="1">
      <c r="A430" s="87" t="s">
        <v>778</v>
      </c>
      <c r="B430" s="82">
        <v>83819</v>
      </c>
      <c r="C430" s="251">
        <v>33100</v>
      </c>
      <c r="D430" s="251">
        <v>33110</v>
      </c>
      <c r="E430" s="252">
        <v>39.50178360514919</v>
      </c>
      <c r="F430" s="253">
        <v>100.03021148036252</v>
      </c>
      <c r="G430" s="251">
        <v>6500</v>
      </c>
      <c r="H430" s="251">
        <v>7253</v>
      </c>
    </row>
    <row r="431" spans="1:8" ht="12.75" customHeight="1">
      <c r="A431" s="67" t="s">
        <v>759</v>
      </c>
      <c r="B431" s="74">
        <v>7900</v>
      </c>
      <c r="C431" s="77">
        <v>4900</v>
      </c>
      <c r="D431" s="77">
        <v>3871</v>
      </c>
      <c r="E431" s="252">
        <v>49</v>
      </c>
      <c r="F431" s="253">
        <v>0</v>
      </c>
      <c r="G431" s="77">
        <v>4900</v>
      </c>
      <c r="H431" s="77">
        <v>3871</v>
      </c>
    </row>
    <row r="432" spans="1:8" ht="12.75" customHeight="1">
      <c r="A432" s="67" t="s">
        <v>760</v>
      </c>
      <c r="B432" s="74">
        <v>7900</v>
      </c>
      <c r="C432" s="77">
        <v>4900</v>
      </c>
      <c r="D432" s="77">
        <v>3871</v>
      </c>
      <c r="E432" s="252">
        <v>49</v>
      </c>
      <c r="F432" s="253">
        <v>0</v>
      </c>
      <c r="G432" s="77">
        <v>4900</v>
      </c>
      <c r="H432" s="77">
        <v>3871</v>
      </c>
    </row>
    <row r="433" spans="1:8" ht="25.5" customHeight="1">
      <c r="A433" s="260" t="s">
        <v>815</v>
      </c>
      <c r="B433" s="74"/>
      <c r="C433" s="77"/>
      <c r="D433" s="77"/>
      <c r="E433" s="261"/>
      <c r="F433" s="262"/>
      <c r="G433" s="77"/>
      <c r="H433" s="77"/>
    </row>
    <row r="434" spans="1:8" ht="12.75" customHeight="1">
      <c r="A434" s="239" t="s">
        <v>744</v>
      </c>
      <c r="B434" s="182">
        <v>1676908</v>
      </c>
      <c r="C434" s="238">
        <v>565785</v>
      </c>
      <c r="D434" s="238">
        <v>565785</v>
      </c>
      <c r="E434" s="261">
        <v>33.73977582550742</v>
      </c>
      <c r="F434" s="262">
        <v>100</v>
      </c>
      <c r="G434" s="238">
        <v>88614</v>
      </c>
      <c r="H434" s="238">
        <v>88614</v>
      </c>
    </row>
    <row r="435" spans="1:8" ht="12.75" customHeight="1">
      <c r="A435" s="242" t="s">
        <v>745</v>
      </c>
      <c r="B435" s="74">
        <v>1676908</v>
      </c>
      <c r="C435" s="77">
        <v>565785</v>
      </c>
      <c r="D435" s="77">
        <v>565785</v>
      </c>
      <c r="E435" s="261">
        <v>33.73977582550742</v>
      </c>
      <c r="F435" s="262">
        <v>100</v>
      </c>
      <c r="G435" s="77">
        <v>88614</v>
      </c>
      <c r="H435" s="77">
        <v>88614</v>
      </c>
    </row>
    <row r="436" spans="1:8" ht="12.75" customHeight="1">
      <c r="A436" s="68" t="s">
        <v>775</v>
      </c>
      <c r="B436" s="182">
        <v>1676908</v>
      </c>
      <c r="C436" s="238">
        <v>565785</v>
      </c>
      <c r="D436" s="238">
        <v>270467</v>
      </c>
      <c r="E436" s="261">
        <v>16.128911067273815</v>
      </c>
      <c r="F436" s="262">
        <v>47.80384775135431</v>
      </c>
      <c r="G436" s="238">
        <v>88614</v>
      </c>
      <c r="H436" s="238">
        <v>90247</v>
      </c>
    </row>
    <row r="437" spans="1:8" ht="12.75" customHeight="1">
      <c r="A437" s="67" t="s">
        <v>777</v>
      </c>
      <c r="B437" s="74">
        <v>576714</v>
      </c>
      <c r="C437" s="77">
        <v>255036</v>
      </c>
      <c r="D437" s="77">
        <v>181559</v>
      </c>
      <c r="E437" s="261">
        <v>31.48163561141224</v>
      </c>
      <c r="F437" s="262">
        <v>71.18955755265924</v>
      </c>
      <c r="G437" s="77">
        <v>47064</v>
      </c>
      <c r="H437" s="77">
        <v>49537</v>
      </c>
    </row>
    <row r="438" spans="1:8" ht="12.75" customHeight="1">
      <c r="A438" s="67" t="s">
        <v>750</v>
      </c>
      <c r="B438" s="74">
        <v>576714</v>
      </c>
      <c r="C438" s="77">
        <v>255036</v>
      </c>
      <c r="D438" s="77">
        <v>181559</v>
      </c>
      <c r="E438" s="261">
        <v>31.48163561141224</v>
      </c>
      <c r="F438" s="262">
        <v>71.18955755265924</v>
      </c>
      <c r="G438" s="77">
        <v>47064</v>
      </c>
      <c r="H438" s="77">
        <v>49537</v>
      </c>
    </row>
    <row r="439" spans="1:8" s="264" customFormat="1" ht="12.75" customHeight="1">
      <c r="A439" s="263" t="s">
        <v>778</v>
      </c>
      <c r="B439" s="82">
        <v>259620</v>
      </c>
      <c r="C439" s="251">
        <v>95410</v>
      </c>
      <c r="D439" s="251">
        <v>76131</v>
      </c>
      <c r="E439" s="252">
        <v>29.324012017564133</v>
      </c>
      <c r="F439" s="253">
        <v>79.79352269154177</v>
      </c>
      <c r="G439" s="251">
        <v>24305</v>
      </c>
      <c r="H439" s="251">
        <v>21241</v>
      </c>
    </row>
    <row r="440" spans="1:8" ht="12.75" customHeight="1">
      <c r="A440" s="67" t="s">
        <v>759</v>
      </c>
      <c r="B440" s="74">
        <v>1100194</v>
      </c>
      <c r="C440" s="77">
        <v>310749</v>
      </c>
      <c r="D440" s="77">
        <v>88908</v>
      </c>
      <c r="E440" s="261">
        <v>8.08112023879425</v>
      </c>
      <c r="F440" s="262">
        <v>28.610872440458373</v>
      </c>
      <c r="G440" s="77">
        <v>41550</v>
      </c>
      <c r="H440" s="77">
        <v>40710</v>
      </c>
    </row>
    <row r="441" spans="1:8" ht="12.75" customHeight="1">
      <c r="A441" s="67" t="s">
        <v>760</v>
      </c>
      <c r="B441" s="74">
        <v>103000</v>
      </c>
      <c r="C441" s="77">
        <v>103000</v>
      </c>
      <c r="D441" s="77">
        <v>26812</v>
      </c>
      <c r="E441" s="261">
        <v>26.03106796116505</v>
      </c>
      <c r="F441" s="262">
        <v>26.03106796116505</v>
      </c>
      <c r="G441" s="77">
        <v>0</v>
      </c>
      <c r="H441" s="77">
        <v>8873</v>
      </c>
    </row>
    <row r="442" spans="1:8" ht="12.75" customHeight="1">
      <c r="A442" s="67" t="s">
        <v>761</v>
      </c>
      <c r="B442" s="74">
        <v>997194</v>
      </c>
      <c r="C442" s="77">
        <v>207749</v>
      </c>
      <c r="D442" s="77">
        <v>62096</v>
      </c>
      <c r="E442" s="261">
        <v>6.227073167307465</v>
      </c>
      <c r="F442" s="262">
        <v>29.88991523424902</v>
      </c>
      <c r="G442" s="77">
        <v>41550</v>
      </c>
      <c r="H442" s="77">
        <v>31837</v>
      </c>
    </row>
    <row r="443" spans="1:8" ht="25.5" customHeight="1">
      <c r="A443" s="260" t="s">
        <v>816</v>
      </c>
      <c r="B443" s="74"/>
      <c r="C443" s="77"/>
      <c r="D443" s="77"/>
      <c r="E443" s="261"/>
      <c r="F443" s="262"/>
      <c r="G443" s="77"/>
      <c r="H443" s="77"/>
    </row>
    <row r="444" spans="1:8" ht="12.75" customHeight="1">
      <c r="A444" s="239" t="s">
        <v>744</v>
      </c>
      <c r="B444" s="70">
        <v>10104858</v>
      </c>
      <c r="C444" s="22">
        <v>4751556</v>
      </c>
      <c r="D444" s="22">
        <v>4484740</v>
      </c>
      <c r="E444" s="236">
        <v>44.382019024908615</v>
      </c>
      <c r="F444" s="241">
        <v>94.38466051962767</v>
      </c>
      <c r="G444" s="22">
        <v>654376</v>
      </c>
      <c r="H444" s="22">
        <v>1375259</v>
      </c>
    </row>
    <row r="445" spans="1:8" ht="12.75">
      <c r="A445" s="242" t="s">
        <v>745</v>
      </c>
      <c r="B445" s="74">
        <v>8354655</v>
      </c>
      <c r="C445" s="77">
        <v>3507976</v>
      </c>
      <c r="D445" s="77">
        <v>3507976</v>
      </c>
      <c r="E445" s="261">
        <v>41.98828078478405</v>
      </c>
      <c r="F445" s="262">
        <v>100</v>
      </c>
      <c r="G445" s="77">
        <v>648376</v>
      </c>
      <c r="H445" s="77">
        <v>648376</v>
      </c>
    </row>
    <row r="446" spans="1:8" ht="14.25" customHeight="1">
      <c r="A446" s="242" t="s">
        <v>746</v>
      </c>
      <c r="B446" s="74">
        <v>70000</v>
      </c>
      <c r="C446" s="77">
        <v>32000</v>
      </c>
      <c r="D446" s="77">
        <v>43260</v>
      </c>
      <c r="E446" s="261">
        <v>61.8</v>
      </c>
      <c r="F446" s="262">
        <v>135.1875</v>
      </c>
      <c r="G446" s="77">
        <v>6000</v>
      </c>
      <c r="H446" s="77">
        <v>7339</v>
      </c>
    </row>
    <row r="447" spans="1:8" ht="14.25" customHeight="1">
      <c r="A447" s="67" t="s">
        <v>812</v>
      </c>
      <c r="B447" s="74">
        <v>1680203</v>
      </c>
      <c r="C447" s="77">
        <v>1211580</v>
      </c>
      <c r="D447" s="77">
        <v>933504</v>
      </c>
      <c r="E447" s="261">
        <v>55.559000906438094</v>
      </c>
      <c r="F447" s="262">
        <v>77.04848214727876</v>
      </c>
      <c r="G447" s="77">
        <v>0</v>
      </c>
      <c r="H447" s="77">
        <v>719544</v>
      </c>
    </row>
    <row r="448" spans="1:8" ht="12.75" customHeight="1">
      <c r="A448" s="68" t="s">
        <v>775</v>
      </c>
      <c r="B448" s="70">
        <v>10079858</v>
      </c>
      <c r="C448" s="22">
        <v>4746556</v>
      </c>
      <c r="D448" s="22">
        <v>2669072</v>
      </c>
      <c r="E448" s="236">
        <v>26.479261910237227</v>
      </c>
      <c r="F448" s="241">
        <v>56.23176045958375</v>
      </c>
      <c r="G448" s="22">
        <v>653376</v>
      </c>
      <c r="H448" s="22">
        <v>1104197</v>
      </c>
    </row>
    <row r="449" spans="1:8" ht="12.75" customHeight="1">
      <c r="A449" s="67" t="s">
        <v>777</v>
      </c>
      <c r="B449" s="74">
        <v>9619481</v>
      </c>
      <c r="C449" s="77">
        <v>4578484</v>
      </c>
      <c r="D449" s="77">
        <v>2585295</v>
      </c>
      <c r="E449" s="261">
        <v>26.87561834157165</v>
      </c>
      <c r="F449" s="262">
        <v>56.46617963500582</v>
      </c>
      <c r="G449" s="77">
        <v>615942</v>
      </c>
      <c r="H449" s="77">
        <v>1058901</v>
      </c>
    </row>
    <row r="450" spans="1:8" ht="12.75" customHeight="1">
      <c r="A450" s="67" t="s">
        <v>750</v>
      </c>
      <c r="B450" s="74">
        <v>5718719</v>
      </c>
      <c r="C450" s="77">
        <v>2636627</v>
      </c>
      <c r="D450" s="77">
        <v>2129291</v>
      </c>
      <c r="E450" s="261">
        <v>37.23370566030609</v>
      </c>
      <c r="F450" s="262">
        <v>80.75814288482974</v>
      </c>
      <c r="G450" s="77">
        <v>299250</v>
      </c>
      <c r="H450" s="77">
        <v>945896</v>
      </c>
    </row>
    <row r="451" spans="1:8" s="255" customFormat="1" ht="12.75" customHeight="1">
      <c r="A451" s="87" t="s">
        <v>778</v>
      </c>
      <c r="B451" s="82">
        <v>1701266</v>
      </c>
      <c r="C451" s="251">
        <v>663830</v>
      </c>
      <c r="D451" s="251">
        <v>621679</v>
      </c>
      <c r="E451" s="252">
        <v>36.542139794717585</v>
      </c>
      <c r="F451" s="253">
        <v>93.65033216335507</v>
      </c>
      <c r="G451" s="251">
        <v>130139</v>
      </c>
      <c r="H451" s="251">
        <v>107063</v>
      </c>
    </row>
    <row r="452" spans="1:8" ht="12.75" customHeight="1">
      <c r="A452" s="67" t="s">
        <v>780</v>
      </c>
      <c r="B452" s="74">
        <v>3900762</v>
      </c>
      <c r="C452" s="77">
        <v>1941857</v>
      </c>
      <c r="D452" s="77">
        <v>456004</v>
      </c>
      <c r="E452" s="261">
        <v>11.690126185601684</v>
      </c>
      <c r="F452" s="262">
        <v>23.482882622149827</v>
      </c>
      <c r="G452" s="77">
        <v>316692</v>
      </c>
      <c r="H452" s="77">
        <v>113005</v>
      </c>
    </row>
    <row r="453" spans="1:8" ht="24.75" customHeight="1">
      <c r="A453" s="258" t="s">
        <v>756</v>
      </c>
      <c r="B453" s="74">
        <v>3765223</v>
      </c>
      <c r="C453" s="77">
        <v>1806318</v>
      </c>
      <c r="D453" s="77">
        <v>428392</v>
      </c>
      <c r="E453" s="261">
        <v>11.377599680018953</v>
      </c>
      <c r="F453" s="262">
        <v>23.71631130288244</v>
      </c>
      <c r="G453" s="77">
        <v>188160</v>
      </c>
      <c r="H453" s="77">
        <v>91921</v>
      </c>
    </row>
    <row r="454" spans="1:8" ht="12.75" customHeight="1">
      <c r="A454" s="259" t="s">
        <v>758</v>
      </c>
      <c r="B454" s="74">
        <v>135539</v>
      </c>
      <c r="C454" s="77">
        <v>135539</v>
      </c>
      <c r="D454" s="77">
        <v>27612</v>
      </c>
      <c r="E454" s="261">
        <v>20.371996252001267</v>
      </c>
      <c r="F454" s="262">
        <v>20.371996252001267</v>
      </c>
      <c r="G454" s="77">
        <v>128532</v>
      </c>
      <c r="H454" s="77">
        <v>21084</v>
      </c>
    </row>
    <row r="455" spans="1:8" ht="12.75" customHeight="1">
      <c r="A455" s="67" t="s">
        <v>759</v>
      </c>
      <c r="B455" s="74">
        <v>460377</v>
      </c>
      <c r="C455" s="77">
        <v>168072</v>
      </c>
      <c r="D455" s="77">
        <v>83777</v>
      </c>
      <c r="E455" s="261">
        <v>18.197477284920836</v>
      </c>
      <c r="F455" s="262">
        <v>49.84589937645771</v>
      </c>
      <c r="G455" s="77">
        <v>37434</v>
      </c>
      <c r="H455" s="77">
        <v>45296</v>
      </c>
    </row>
    <row r="456" spans="1:8" ht="12.75">
      <c r="A456" s="67" t="s">
        <v>760</v>
      </c>
      <c r="B456" s="74">
        <v>460377</v>
      </c>
      <c r="C456" s="77">
        <v>168072</v>
      </c>
      <c r="D456" s="77">
        <v>83777</v>
      </c>
      <c r="E456" s="261">
        <v>18.197477284920836</v>
      </c>
      <c r="F456" s="262">
        <v>49.84589937645771</v>
      </c>
      <c r="G456" s="77">
        <v>37434</v>
      </c>
      <c r="H456" s="77">
        <v>45296</v>
      </c>
    </row>
    <row r="457" spans="1:8" ht="12.75">
      <c r="A457" s="68" t="s">
        <v>763</v>
      </c>
      <c r="B457" s="74">
        <v>25000</v>
      </c>
      <c r="C457" s="77">
        <v>5000</v>
      </c>
      <c r="D457" s="77">
        <v>1815668</v>
      </c>
      <c r="E457" s="261" t="s">
        <v>399</v>
      </c>
      <c r="F457" s="262" t="s">
        <v>399</v>
      </c>
      <c r="G457" s="77">
        <v>1000</v>
      </c>
      <c r="H457" s="77">
        <v>271062</v>
      </c>
    </row>
    <row r="458" spans="1:8" ht="38.25">
      <c r="A458" s="76" t="s">
        <v>766</v>
      </c>
      <c r="B458" s="74">
        <v>-25000</v>
      </c>
      <c r="C458" s="77">
        <v>-5000</v>
      </c>
      <c r="D458" s="77">
        <v>-5000</v>
      </c>
      <c r="E458" s="261" t="s">
        <v>399</v>
      </c>
      <c r="F458" s="262" t="s">
        <v>399</v>
      </c>
      <c r="G458" s="77">
        <v>-1000</v>
      </c>
      <c r="H458" s="77">
        <v>-1000</v>
      </c>
    </row>
    <row r="459" spans="1:8" ht="12.75" customHeight="1">
      <c r="A459" s="260" t="s">
        <v>817</v>
      </c>
      <c r="B459" s="74"/>
      <c r="C459" s="77"/>
      <c r="D459" s="77"/>
      <c r="E459" s="261"/>
      <c r="F459" s="262"/>
      <c r="G459" s="77"/>
      <c r="H459" s="77"/>
    </row>
    <row r="460" spans="1:8" ht="12.75" customHeight="1">
      <c r="A460" s="239" t="s">
        <v>744</v>
      </c>
      <c r="B460" s="22">
        <v>159339097</v>
      </c>
      <c r="C460" s="22">
        <v>72754653</v>
      </c>
      <c r="D460" s="22">
        <v>72754653</v>
      </c>
      <c r="E460" s="236">
        <v>45.66026441081187</v>
      </c>
      <c r="F460" s="241">
        <v>100</v>
      </c>
      <c r="G460" s="22">
        <v>15395626</v>
      </c>
      <c r="H460" s="22">
        <v>15395626</v>
      </c>
    </row>
    <row r="461" spans="1:8" ht="12.75" customHeight="1">
      <c r="A461" s="242" t="s">
        <v>745</v>
      </c>
      <c r="B461" s="270">
        <v>159339097</v>
      </c>
      <c r="C461" s="77">
        <v>72754653</v>
      </c>
      <c r="D461" s="77">
        <v>72754653</v>
      </c>
      <c r="E461" s="261">
        <v>45.66026441081187</v>
      </c>
      <c r="F461" s="262">
        <v>100</v>
      </c>
      <c r="G461" s="77">
        <v>15395626</v>
      </c>
      <c r="H461" s="77">
        <v>15395626</v>
      </c>
    </row>
    <row r="462" spans="1:8" ht="12.75" customHeight="1">
      <c r="A462" s="68" t="s">
        <v>775</v>
      </c>
      <c r="B462" s="70">
        <v>159339097</v>
      </c>
      <c r="C462" s="22">
        <v>72754653</v>
      </c>
      <c r="D462" s="22">
        <v>68309276</v>
      </c>
      <c r="E462" s="236">
        <v>42.87037976624155</v>
      </c>
      <c r="F462" s="241">
        <v>93.88990694519566</v>
      </c>
      <c r="G462" s="22">
        <v>15395626</v>
      </c>
      <c r="H462" s="22">
        <v>15619440</v>
      </c>
    </row>
    <row r="463" spans="1:8" ht="12.75" customHeight="1">
      <c r="A463" s="67" t="s">
        <v>777</v>
      </c>
      <c r="B463" s="74">
        <v>153839222</v>
      </c>
      <c r="C463" s="77">
        <v>67254778</v>
      </c>
      <c r="D463" s="77">
        <v>66559612</v>
      </c>
      <c r="E463" s="261">
        <v>43.265697222519755</v>
      </c>
      <c r="F463" s="262">
        <v>98.96636934850933</v>
      </c>
      <c r="G463" s="77">
        <v>15112626</v>
      </c>
      <c r="H463" s="77">
        <v>15155061</v>
      </c>
    </row>
    <row r="464" spans="1:8" ht="12.75" customHeight="1">
      <c r="A464" s="67" t="s">
        <v>753</v>
      </c>
      <c r="B464" s="74">
        <v>153839222</v>
      </c>
      <c r="C464" s="77">
        <v>67254778</v>
      </c>
      <c r="D464" s="77">
        <v>66559612</v>
      </c>
      <c r="E464" s="261">
        <v>43.265697222519755</v>
      </c>
      <c r="F464" s="262">
        <v>98.96636934850933</v>
      </c>
      <c r="G464" s="77">
        <v>15112626</v>
      </c>
      <c r="H464" s="77">
        <v>15155061</v>
      </c>
    </row>
    <row r="465" spans="1:8" ht="12.75" customHeight="1">
      <c r="A465" s="254" t="s">
        <v>755</v>
      </c>
      <c r="B465" s="82">
        <v>153839222</v>
      </c>
      <c r="C465" s="251">
        <v>67254778</v>
      </c>
      <c r="D465" s="251">
        <v>66559612</v>
      </c>
      <c r="E465" s="252">
        <v>43.265697222519755</v>
      </c>
      <c r="F465" s="253">
        <v>98.96636934850933</v>
      </c>
      <c r="G465" s="251">
        <v>15112626</v>
      </c>
      <c r="H465" s="251">
        <v>15155061</v>
      </c>
    </row>
    <row r="466" spans="1:8" ht="12.75">
      <c r="A466" s="67" t="s">
        <v>759</v>
      </c>
      <c r="B466" s="74">
        <v>5499875</v>
      </c>
      <c r="C466" s="77">
        <v>5499875</v>
      </c>
      <c r="D466" s="77">
        <v>1749664</v>
      </c>
      <c r="E466" s="261">
        <v>31.812795745357846</v>
      </c>
      <c r="F466" s="262">
        <v>31.812795745357846</v>
      </c>
      <c r="G466" s="77">
        <v>283000</v>
      </c>
      <c r="H466" s="77">
        <v>464379</v>
      </c>
    </row>
    <row r="467" spans="1:8" ht="12.75">
      <c r="A467" s="67" t="s">
        <v>761</v>
      </c>
      <c r="B467" s="74">
        <v>5499875</v>
      </c>
      <c r="C467" s="77">
        <v>5499875</v>
      </c>
      <c r="D467" s="77">
        <v>1749664</v>
      </c>
      <c r="E467" s="261">
        <v>31.812795745357846</v>
      </c>
      <c r="F467" s="262">
        <v>31.812795745357846</v>
      </c>
      <c r="G467" s="77">
        <v>283000</v>
      </c>
      <c r="H467" s="77">
        <v>464379</v>
      </c>
    </row>
    <row r="468" spans="1:8" ht="12.75">
      <c r="A468" s="254" t="s">
        <v>755</v>
      </c>
      <c r="B468" s="82">
        <v>5499875</v>
      </c>
      <c r="C468" s="251">
        <v>5499875</v>
      </c>
      <c r="D468" s="251">
        <v>1749664</v>
      </c>
      <c r="E468" s="252">
        <v>31.812795745357846</v>
      </c>
      <c r="F468" s="253">
        <v>31.812795745357846</v>
      </c>
      <c r="G468" s="251">
        <v>283000</v>
      </c>
      <c r="H468" s="251">
        <v>464379</v>
      </c>
    </row>
    <row r="469" spans="1:8" ht="12.75" customHeight="1">
      <c r="A469" s="260" t="s">
        <v>818</v>
      </c>
      <c r="B469" s="74"/>
      <c r="C469" s="77"/>
      <c r="D469" s="77"/>
      <c r="E469" s="236"/>
      <c r="F469" s="241"/>
      <c r="G469" s="77"/>
      <c r="H469" s="77"/>
    </row>
    <row r="470" spans="1:8" ht="12.75" customHeight="1">
      <c r="A470" s="239" t="s">
        <v>744</v>
      </c>
      <c r="B470" s="70">
        <v>7677897</v>
      </c>
      <c r="C470" s="22">
        <v>3532580</v>
      </c>
      <c r="D470" s="22">
        <v>3532580</v>
      </c>
      <c r="E470" s="236">
        <v>46.0097341759078</v>
      </c>
      <c r="F470" s="241">
        <v>100</v>
      </c>
      <c r="G470" s="22">
        <v>674056</v>
      </c>
      <c r="H470" s="22">
        <v>674056</v>
      </c>
    </row>
    <row r="471" spans="1:8" ht="12.75" customHeight="1">
      <c r="A471" s="242" t="s">
        <v>819</v>
      </c>
      <c r="B471" s="74">
        <v>7677897</v>
      </c>
      <c r="C471" s="77">
        <v>3532580</v>
      </c>
      <c r="D471" s="77">
        <v>3532580</v>
      </c>
      <c r="E471" s="261">
        <v>46.0097341759078</v>
      </c>
      <c r="F471" s="262">
        <v>100</v>
      </c>
      <c r="G471" s="77">
        <v>674056</v>
      </c>
      <c r="H471" s="77">
        <v>674056</v>
      </c>
    </row>
    <row r="472" spans="1:8" ht="12.75" customHeight="1">
      <c r="A472" s="68" t="s">
        <v>775</v>
      </c>
      <c r="B472" s="70">
        <v>7677897</v>
      </c>
      <c r="C472" s="22">
        <v>3532580</v>
      </c>
      <c r="D472" s="22">
        <v>3498934</v>
      </c>
      <c r="E472" s="236">
        <v>45.571515220899684</v>
      </c>
      <c r="F472" s="241">
        <v>99.04755164780416</v>
      </c>
      <c r="G472" s="22">
        <v>674056</v>
      </c>
      <c r="H472" s="22">
        <v>674056</v>
      </c>
    </row>
    <row r="473" spans="1:8" ht="12.75" customHeight="1">
      <c r="A473" s="67" t="s">
        <v>777</v>
      </c>
      <c r="B473" s="74">
        <v>7677897</v>
      </c>
      <c r="C473" s="77">
        <v>3532580</v>
      </c>
      <c r="D473" s="77">
        <v>3498934</v>
      </c>
      <c r="E473" s="261">
        <v>45.571515220899684</v>
      </c>
      <c r="F473" s="262">
        <v>99.04755164780416</v>
      </c>
      <c r="G473" s="77">
        <v>674056</v>
      </c>
      <c r="H473" s="77">
        <v>674056</v>
      </c>
    </row>
    <row r="474" spans="1:8" ht="13.5" customHeight="1">
      <c r="A474" s="67" t="s">
        <v>780</v>
      </c>
      <c r="B474" s="74">
        <v>7677897</v>
      </c>
      <c r="C474" s="77">
        <v>3532580</v>
      </c>
      <c r="D474" s="77">
        <v>3498934</v>
      </c>
      <c r="E474" s="261">
        <v>45.571515220899684</v>
      </c>
      <c r="F474" s="262">
        <v>99.04755164780416</v>
      </c>
      <c r="G474" s="77">
        <v>674056</v>
      </c>
      <c r="H474" s="77">
        <v>674056</v>
      </c>
    </row>
    <row r="475" spans="1:8" ht="13.5" customHeight="1">
      <c r="A475" s="254" t="s">
        <v>755</v>
      </c>
      <c r="B475" s="82">
        <v>7427897</v>
      </c>
      <c r="C475" s="251">
        <v>3429580</v>
      </c>
      <c r="D475" s="251">
        <v>3395934</v>
      </c>
      <c r="E475" s="252">
        <v>45.71864687945996</v>
      </c>
      <c r="F475" s="253">
        <v>99.0189469264458</v>
      </c>
      <c r="G475" s="251">
        <v>653056</v>
      </c>
      <c r="H475" s="251">
        <v>653056</v>
      </c>
    </row>
    <row r="476" spans="1:8" ht="24" customHeight="1">
      <c r="A476" s="258" t="s">
        <v>756</v>
      </c>
      <c r="B476" s="74">
        <v>250000</v>
      </c>
      <c r="C476" s="77">
        <v>103000</v>
      </c>
      <c r="D476" s="77">
        <v>103000</v>
      </c>
      <c r="E476" s="261">
        <v>41.2</v>
      </c>
      <c r="F476" s="262">
        <v>100</v>
      </c>
      <c r="G476" s="77">
        <v>21000</v>
      </c>
      <c r="H476" s="77">
        <v>21000</v>
      </c>
    </row>
    <row r="477" spans="1:8" ht="13.5" customHeight="1">
      <c r="A477" s="254" t="s">
        <v>755</v>
      </c>
      <c r="B477" s="82">
        <v>250000</v>
      </c>
      <c r="C477" s="251">
        <v>103000</v>
      </c>
      <c r="D477" s="251">
        <v>103000</v>
      </c>
      <c r="E477" s="252">
        <v>41.2</v>
      </c>
      <c r="F477" s="253">
        <v>100</v>
      </c>
      <c r="G477" s="251">
        <v>21000</v>
      </c>
      <c r="H477" s="251">
        <v>21000</v>
      </c>
    </row>
    <row r="478" spans="1:8" ht="14.25" customHeight="1">
      <c r="A478" s="272"/>
      <c r="B478" s="273"/>
      <c r="C478" s="274"/>
      <c r="D478" s="274"/>
      <c r="E478" s="275"/>
      <c r="F478" s="276"/>
      <c r="G478" s="274"/>
      <c r="H478" s="274"/>
    </row>
    <row r="479" spans="1:8" ht="13.5" customHeight="1">
      <c r="A479" s="277"/>
      <c r="B479" s="278"/>
      <c r="C479" s="279"/>
      <c r="D479" s="279"/>
      <c r="E479" s="280"/>
      <c r="F479" s="281"/>
      <c r="G479" s="279"/>
      <c r="H479" s="279"/>
    </row>
    <row r="480" spans="1:8" ht="14.25" customHeight="1">
      <c r="A480" s="282"/>
      <c r="B480" s="271"/>
      <c r="C480" s="283"/>
      <c r="D480" s="283"/>
      <c r="E480" s="280"/>
      <c r="F480" s="281"/>
      <c r="G480" s="283"/>
      <c r="H480" s="283"/>
    </row>
    <row r="481" spans="1:8" ht="13.5" customHeight="1">
      <c r="A481" s="33" t="s">
        <v>820</v>
      </c>
      <c r="B481" s="284"/>
      <c r="C481" s="39"/>
      <c r="D481" s="39"/>
      <c r="E481" s="39" t="s">
        <v>437</v>
      </c>
      <c r="F481" s="281"/>
      <c r="G481" s="279"/>
      <c r="H481" s="279"/>
    </row>
    <row r="482" spans="1:8" ht="13.5" customHeight="1">
      <c r="A482" s="285"/>
      <c r="B482" s="271"/>
      <c r="C482" s="283"/>
      <c r="D482" s="283"/>
      <c r="E482" s="280"/>
      <c r="F482" s="281"/>
      <c r="G482" s="283"/>
      <c r="H482" s="283"/>
    </row>
    <row r="483" spans="1:8" ht="13.5" customHeight="1">
      <c r="A483" s="285"/>
      <c r="B483" s="271"/>
      <c r="C483" s="283"/>
      <c r="D483" s="283"/>
      <c r="E483" s="280"/>
      <c r="F483" s="281"/>
      <c r="G483" s="283"/>
      <c r="H483" s="283"/>
    </row>
    <row r="484" spans="1:8" ht="13.5" customHeight="1">
      <c r="A484" s="33"/>
      <c r="B484" s="286"/>
      <c r="C484" s="287"/>
      <c r="D484" s="287"/>
      <c r="E484" s="288"/>
      <c r="F484" s="288"/>
      <c r="G484" s="39"/>
      <c r="H484" s="287"/>
    </row>
    <row r="485" spans="1:8" ht="13.5" customHeight="1">
      <c r="A485" s="92"/>
      <c r="B485" s="286"/>
      <c r="C485" s="287"/>
      <c r="D485" s="287"/>
      <c r="E485" s="288"/>
      <c r="F485" s="288"/>
      <c r="G485" s="39"/>
      <c r="H485" s="287"/>
    </row>
    <row r="486" spans="1:8" ht="17.25" customHeight="1">
      <c r="A486" s="33"/>
      <c r="B486" s="284"/>
      <c r="C486" s="39"/>
      <c r="D486" s="39"/>
      <c r="E486" s="39"/>
      <c r="F486" s="288"/>
      <c r="G486" s="39"/>
      <c r="H486" s="287"/>
    </row>
    <row r="487" spans="2:8" ht="17.25" customHeight="1">
      <c r="B487" s="284"/>
      <c r="C487" s="39"/>
      <c r="D487" s="39"/>
      <c r="E487" s="39"/>
      <c r="F487" s="288"/>
      <c r="G487" s="287"/>
      <c r="H487" s="287"/>
    </row>
    <row r="488" spans="1:8" ht="17.25" customHeight="1">
      <c r="A488" s="286"/>
      <c r="B488" s="286"/>
      <c r="C488" s="287"/>
      <c r="D488" s="287"/>
      <c r="E488" s="288"/>
      <c r="F488" s="288"/>
      <c r="G488" s="287"/>
      <c r="H488" s="287"/>
    </row>
    <row r="489" spans="1:8" ht="17.25" customHeight="1">
      <c r="A489" s="286" t="s">
        <v>631</v>
      </c>
      <c r="B489" s="37"/>
      <c r="C489" s="39"/>
      <c r="D489" s="39"/>
      <c r="E489" s="39"/>
      <c r="F489" s="39"/>
      <c r="G489" s="39"/>
      <c r="H489" s="39"/>
    </row>
    <row r="490" spans="1:8" ht="17.25" customHeight="1">
      <c r="A490" s="286" t="s">
        <v>439</v>
      </c>
      <c r="B490" s="37"/>
      <c r="C490" s="39"/>
      <c r="D490" s="39"/>
      <c r="E490" s="39"/>
      <c r="F490" s="39"/>
      <c r="G490" s="39"/>
      <c r="H490" s="39"/>
    </row>
  </sheetData>
  <printOptions horizontalCentered="1"/>
  <pageMargins left="0.9448818897637796" right="0.35433070866141736" top="0.5511811023622047" bottom="0.15748031496062992" header="0.5118110236220472" footer="0"/>
  <pageSetup firstPageNumber="10" useFirstPageNumber="1" horizontalDpi="300" verticalDpi="300" orientation="portrait" paperSize="9" scale="79" r:id="rId1"/>
  <headerFooter alignWithMargins="0">
    <oddFooter>&amp;R&amp;P</oddFooter>
  </headerFooter>
  <rowBreaks count="8" manualBreakCount="8">
    <brk id="59" max="7" man="1"/>
    <brk id="117" max="7" man="1"/>
    <brk id="172" max="7" man="1"/>
    <brk id="225" max="7" man="1"/>
    <brk id="280" max="7" man="1"/>
    <brk id="339" max="7" man="1"/>
    <brk id="399" max="7" man="1"/>
    <brk id="44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D5" sqref="D5"/>
    </sheetView>
  </sheetViews>
  <sheetFormatPr defaultColWidth="9.140625" defaultRowHeight="12.75"/>
  <cols>
    <col min="1" max="1" width="8.28125" style="0" customWidth="1"/>
    <col min="2" max="2" width="34.421875" style="0" customWidth="1"/>
    <col min="3" max="3" width="15.28125" style="151" customWidth="1"/>
    <col min="4" max="5" width="12.140625" style="151" customWidth="1"/>
    <col min="6" max="6" width="7.8515625" style="151" customWidth="1"/>
    <col min="7" max="7" width="7.7109375" style="151" customWidth="1"/>
    <col min="8" max="8" width="12.421875" style="151" customWidth="1"/>
    <col min="9" max="9" width="12.57421875" style="151" customWidth="1"/>
  </cols>
  <sheetData>
    <row r="1" spans="1:9" s="184" customFormat="1" ht="12.75">
      <c r="A1" s="289"/>
      <c r="B1" s="93"/>
      <c r="C1" s="94"/>
      <c r="D1" s="94"/>
      <c r="E1" s="94"/>
      <c r="F1" s="94"/>
      <c r="G1" s="94"/>
      <c r="H1" s="94"/>
      <c r="I1" s="94" t="s">
        <v>821</v>
      </c>
    </row>
    <row r="2" spans="1:9" s="184" customFormat="1" ht="15.75">
      <c r="A2" s="289"/>
      <c r="B2" s="150"/>
      <c r="C2" s="290"/>
      <c r="D2" s="96" t="s">
        <v>822</v>
      </c>
      <c r="E2" s="94"/>
      <c r="F2" s="94"/>
      <c r="G2" s="94"/>
      <c r="H2" s="94"/>
      <c r="I2" s="94"/>
    </row>
    <row r="3" spans="1:9" ht="15.75">
      <c r="A3" s="289"/>
      <c r="B3" s="291"/>
      <c r="C3" s="293"/>
      <c r="D3" s="293"/>
      <c r="E3" s="293"/>
      <c r="F3" s="293"/>
      <c r="G3" s="293"/>
      <c r="H3" s="293"/>
      <c r="I3" s="293"/>
    </row>
    <row r="4" spans="1:9" s="297" customFormat="1" ht="15.75">
      <c r="A4" s="294"/>
      <c r="B4" s="295"/>
      <c r="C4" s="296"/>
      <c r="D4" s="97" t="s">
        <v>823</v>
      </c>
      <c r="E4" s="296"/>
      <c r="F4" s="296"/>
      <c r="G4" s="296"/>
      <c r="H4" s="296"/>
      <c r="I4" s="296"/>
    </row>
    <row r="5" spans="1:9" s="184" customFormat="1" ht="18" customHeight="1">
      <c r="A5" s="289"/>
      <c r="B5" s="150" t="s">
        <v>824</v>
      </c>
      <c r="C5" s="290"/>
      <c r="D5" s="96" t="s">
        <v>825</v>
      </c>
      <c r="E5" s="94"/>
      <c r="F5" s="94"/>
      <c r="G5" s="94"/>
      <c r="H5" s="94"/>
      <c r="I5" s="94"/>
    </row>
    <row r="6" spans="1:9" ht="15.75">
      <c r="A6" s="289"/>
      <c r="B6" s="298"/>
      <c r="C6" s="94"/>
      <c r="D6" s="94"/>
      <c r="E6" s="94"/>
      <c r="F6" s="94"/>
      <c r="G6" s="94"/>
      <c r="H6" s="293"/>
      <c r="I6" s="94"/>
    </row>
    <row r="7" spans="1:9" s="184" customFormat="1" ht="12.75">
      <c r="A7" s="289"/>
      <c r="B7" s="93"/>
      <c r="C7" s="94"/>
      <c r="D7" s="94"/>
      <c r="E7" s="94"/>
      <c r="F7" s="94"/>
      <c r="G7" s="94"/>
      <c r="H7" s="94"/>
      <c r="I7" s="94" t="s">
        <v>444</v>
      </c>
    </row>
    <row r="8" spans="1:9" s="184" customFormat="1" ht="114.75">
      <c r="A8" s="99" t="s">
        <v>826</v>
      </c>
      <c r="B8" s="99" t="s">
        <v>545</v>
      </c>
      <c r="C8" s="299" t="s">
        <v>445</v>
      </c>
      <c r="D8" s="99" t="s">
        <v>739</v>
      </c>
      <c r="E8" s="99" t="s">
        <v>446</v>
      </c>
      <c r="F8" s="99" t="s">
        <v>827</v>
      </c>
      <c r="G8" s="99" t="s">
        <v>828</v>
      </c>
      <c r="H8" s="99" t="s">
        <v>742</v>
      </c>
      <c r="I8" s="99" t="s">
        <v>547</v>
      </c>
    </row>
    <row r="9" spans="1:9" s="184" customFormat="1" ht="12.75">
      <c r="A9" s="113">
        <v>1</v>
      </c>
      <c r="B9" s="99">
        <v>2</v>
      </c>
      <c r="C9" s="99">
        <v>3</v>
      </c>
      <c r="D9" s="99">
        <v>4</v>
      </c>
      <c r="E9" s="99">
        <v>5</v>
      </c>
      <c r="F9" s="99">
        <v>6</v>
      </c>
      <c r="G9" s="99">
        <v>7</v>
      </c>
      <c r="H9" s="99">
        <v>8</v>
      </c>
      <c r="I9" s="99">
        <v>9</v>
      </c>
    </row>
    <row r="10" spans="1:9" s="184" customFormat="1" ht="12.75">
      <c r="A10" s="113"/>
      <c r="B10" s="300" t="s">
        <v>829</v>
      </c>
      <c r="C10" s="20">
        <v>1882129067</v>
      </c>
      <c r="D10" s="20" t="s">
        <v>399</v>
      </c>
      <c r="E10" s="20">
        <v>728043594</v>
      </c>
      <c r="F10" s="106">
        <v>38.68191649366839</v>
      </c>
      <c r="G10" s="301" t="s">
        <v>399</v>
      </c>
      <c r="H10" s="302" t="s">
        <v>399</v>
      </c>
      <c r="I10" s="20">
        <v>180581532</v>
      </c>
    </row>
    <row r="11" spans="1:9" s="184" customFormat="1" ht="12.75" customHeight="1">
      <c r="A11" s="113"/>
      <c r="B11" s="303" t="s">
        <v>830</v>
      </c>
      <c r="C11" s="20">
        <v>2064267006</v>
      </c>
      <c r="D11" s="20">
        <v>821405321</v>
      </c>
      <c r="E11" s="20">
        <v>816021109</v>
      </c>
      <c r="F11" s="106">
        <v>39.530792607165274</v>
      </c>
      <c r="G11" s="111">
        <v>99.34451215954564</v>
      </c>
      <c r="H11" s="20">
        <v>149852361</v>
      </c>
      <c r="I11" s="20">
        <v>146232066</v>
      </c>
    </row>
    <row r="12" spans="1:9" s="184" customFormat="1" ht="12.75" customHeight="1">
      <c r="A12" s="113"/>
      <c r="B12" s="303" t="s">
        <v>831</v>
      </c>
      <c r="C12" s="25">
        <v>1772117360</v>
      </c>
      <c r="D12" s="25">
        <v>722640520</v>
      </c>
      <c r="E12" s="25">
        <v>722640520</v>
      </c>
      <c r="F12" s="111">
        <v>40.778366958721065</v>
      </c>
      <c r="G12" s="111">
        <v>100</v>
      </c>
      <c r="H12" s="25">
        <v>131976877</v>
      </c>
      <c r="I12" s="25">
        <v>131976877</v>
      </c>
    </row>
    <row r="13" spans="1:9" s="184" customFormat="1" ht="12.75" customHeight="1">
      <c r="A13" s="113"/>
      <c r="B13" s="303" t="s">
        <v>832</v>
      </c>
      <c r="C13" s="25">
        <v>99779906</v>
      </c>
      <c r="D13" s="25">
        <v>42861527</v>
      </c>
      <c r="E13" s="25">
        <v>41493340</v>
      </c>
      <c r="F13" s="111">
        <v>41.5848657945218</v>
      </c>
      <c r="G13" s="111">
        <v>96.80789020885794</v>
      </c>
      <c r="H13" s="25">
        <v>8436461</v>
      </c>
      <c r="I13" s="25">
        <v>7091091</v>
      </c>
    </row>
    <row r="14" spans="1:9" s="184" customFormat="1" ht="12.75" customHeight="1">
      <c r="A14" s="113"/>
      <c r="B14" s="303" t="s">
        <v>833</v>
      </c>
      <c r="C14" s="25">
        <v>192369740</v>
      </c>
      <c r="D14" s="25">
        <v>55903274</v>
      </c>
      <c r="E14" s="25">
        <v>51887249</v>
      </c>
      <c r="F14" s="111">
        <v>26.972666803001346</v>
      </c>
      <c r="G14" s="111">
        <v>92.81611842626606</v>
      </c>
      <c r="H14" s="25">
        <v>9439023</v>
      </c>
      <c r="I14" s="25">
        <v>7164098</v>
      </c>
    </row>
    <row r="15" spans="1:9" s="184" customFormat="1" ht="12.75" customHeight="1">
      <c r="A15" s="113"/>
      <c r="B15" s="300" t="s">
        <v>834</v>
      </c>
      <c r="C15" s="20">
        <v>2063683611</v>
      </c>
      <c r="D15" s="20">
        <v>830925051</v>
      </c>
      <c r="E15" s="20">
        <v>671303831</v>
      </c>
      <c r="F15" s="106">
        <v>32.52939682331954</v>
      </c>
      <c r="G15" s="106">
        <v>80.78993769559608</v>
      </c>
      <c r="H15" s="20">
        <v>154095133</v>
      </c>
      <c r="I15" s="20">
        <v>140533569</v>
      </c>
    </row>
    <row r="16" spans="1:9" s="184" customFormat="1" ht="24.75" customHeight="1">
      <c r="A16" s="113"/>
      <c r="B16" s="138" t="s">
        <v>835</v>
      </c>
      <c r="C16" s="20">
        <v>1765117216</v>
      </c>
      <c r="D16" s="20">
        <v>752473229</v>
      </c>
      <c r="E16" s="20">
        <v>634736514</v>
      </c>
      <c r="F16" s="106">
        <v>35.960020572367476</v>
      </c>
      <c r="G16" s="106">
        <v>84.35336827112556</v>
      </c>
      <c r="H16" s="304">
        <v>136232970</v>
      </c>
      <c r="I16" s="20">
        <v>130809773</v>
      </c>
    </row>
    <row r="17" spans="1:9" s="184" customFormat="1" ht="12.75" customHeight="1">
      <c r="A17" s="305">
        <v>1000</v>
      </c>
      <c r="B17" s="108" t="s">
        <v>836</v>
      </c>
      <c r="C17" s="20">
        <v>725404905</v>
      </c>
      <c r="D17" s="20">
        <v>298268057</v>
      </c>
      <c r="E17" s="20">
        <v>261367673</v>
      </c>
      <c r="F17" s="106">
        <v>36.03059080500704</v>
      </c>
      <c r="G17" s="106">
        <v>87.62844926434748</v>
      </c>
      <c r="H17" s="304">
        <v>58811010</v>
      </c>
      <c r="I17" s="20">
        <v>55999684</v>
      </c>
    </row>
    <row r="18" spans="1:9" s="184" customFormat="1" ht="12.75" customHeight="1">
      <c r="A18" s="113">
        <v>1100</v>
      </c>
      <c r="B18" s="306" t="s">
        <v>837</v>
      </c>
      <c r="C18" s="25">
        <v>321126816</v>
      </c>
      <c r="D18" s="25">
        <v>127022959</v>
      </c>
      <c r="E18" s="25">
        <v>119419512</v>
      </c>
      <c r="F18" s="111">
        <v>37.18764863286908</v>
      </c>
      <c r="G18" s="111">
        <v>94.01411598355224</v>
      </c>
      <c r="H18" s="25">
        <v>26427435</v>
      </c>
      <c r="I18" s="25">
        <v>25084049</v>
      </c>
    </row>
    <row r="19" spans="1:9" s="184" customFormat="1" ht="25.5" customHeight="1">
      <c r="A19" s="113">
        <v>1200</v>
      </c>
      <c r="B19" s="121" t="s">
        <v>838</v>
      </c>
      <c r="C19" s="25" t="s">
        <v>399</v>
      </c>
      <c r="D19" s="25" t="s">
        <v>399</v>
      </c>
      <c r="E19" s="25">
        <v>27297943</v>
      </c>
      <c r="F19" s="25" t="s">
        <v>399</v>
      </c>
      <c r="G19" s="25" t="s">
        <v>399</v>
      </c>
      <c r="H19" s="25" t="s">
        <v>399</v>
      </c>
      <c r="I19" s="25">
        <v>5660999</v>
      </c>
    </row>
    <row r="20" spans="1:9" s="184" customFormat="1" ht="51" customHeight="1">
      <c r="A20" s="307" t="s">
        <v>839</v>
      </c>
      <c r="B20" s="308" t="s">
        <v>840</v>
      </c>
      <c r="C20" s="25" t="s">
        <v>399</v>
      </c>
      <c r="D20" s="25" t="s">
        <v>399</v>
      </c>
      <c r="E20" s="25">
        <v>103487965</v>
      </c>
      <c r="F20" s="25" t="s">
        <v>399</v>
      </c>
      <c r="G20" s="111" t="s">
        <v>399</v>
      </c>
      <c r="H20" s="25" t="s">
        <v>399</v>
      </c>
      <c r="I20" s="25">
        <v>22705773</v>
      </c>
    </row>
    <row r="21" spans="1:9" s="184" customFormat="1" ht="27.75" customHeight="1">
      <c r="A21" s="307" t="s">
        <v>841</v>
      </c>
      <c r="B21" s="308" t="s">
        <v>842</v>
      </c>
      <c r="C21" s="25" t="s">
        <v>399</v>
      </c>
      <c r="D21" s="25" t="s">
        <v>399</v>
      </c>
      <c r="E21" s="25">
        <v>7407387</v>
      </c>
      <c r="F21" s="25" t="s">
        <v>399</v>
      </c>
      <c r="G21" s="111" t="s">
        <v>399</v>
      </c>
      <c r="H21" s="25" t="s">
        <v>399</v>
      </c>
      <c r="I21" s="25">
        <v>1754379</v>
      </c>
    </row>
    <row r="22" spans="1:9" s="184" customFormat="1" ht="12.75" customHeight="1">
      <c r="A22" s="307">
        <v>1800</v>
      </c>
      <c r="B22" s="121" t="s">
        <v>843</v>
      </c>
      <c r="C22" s="25" t="s">
        <v>399</v>
      </c>
      <c r="D22" s="25" t="s">
        <v>399</v>
      </c>
      <c r="E22" s="25">
        <v>3754866</v>
      </c>
      <c r="F22" s="25" t="s">
        <v>399</v>
      </c>
      <c r="G22" s="111" t="s">
        <v>399</v>
      </c>
      <c r="H22" s="25" t="s">
        <v>399</v>
      </c>
      <c r="I22" s="25">
        <v>794484</v>
      </c>
    </row>
    <row r="23" spans="1:9" s="184" customFormat="1" ht="27" customHeight="1">
      <c r="A23" s="309">
        <v>2000</v>
      </c>
      <c r="B23" s="310" t="s">
        <v>844</v>
      </c>
      <c r="C23" s="20">
        <v>57387861</v>
      </c>
      <c r="D23" s="20">
        <v>32552863</v>
      </c>
      <c r="E23" s="20">
        <v>31984092</v>
      </c>
      <c r="F23" s="106">
        <v>55.733201138129196</v>
      </c>
      <c r="G23" s="106">
        <v>98.25277733635902</v>
      </c>
      <c r="H23" s="304">
        <v>2716609</v>
      </c>
      <c r="I23" s="20">
        <v>2635341</v>
      </c>
    </row>
    <row r="24" spans="1:9" s="184" customFormat="1" ht="12.75" customHeight="1">
      <c r="A24" s="113"/>
      <c r="B24" s="121" t="s">
        <v>845</v>
      </c>
      <c r="C24" s="25" t="s">
        <v>399</v>
      </c>
      <c r="D24" s="25" t="s">
        <v>399</v>
      </c>
      <c r="E24" s="25">
        <v>17008593</v>
      </c>
      <c r="F24" s="25" t="s">
        <v>399</v>
      </c>
      <c r="G24" s="25" t="s">
        <v>399</v>
      </c>
      <c r="H24" s="25" t="s">
        <v>399</v>
      </c>
      <c r="I24" s="25">
        <v>2017942</v>
      </c>
    </row>
    <row r="25" spans="1:9" s="184" customFormat="1" ht="12.75" customHeight="1">
      <c r="A25" s="113"/>
      <c r="B25" s="121" t="s">
        <v>846</v>
      </c>
      <c r="C25" s="25" t="s">
        <v>399</v>
      </c>
      <c r="D25" s="25" t="s">
        <v>399</v>
      </c>
      <c r="E25" s="25">
        <v>14975499</v>
      </c>
      <c r="F25" s="25" t="s">
        <v>399</v>
      </c>
      <c r="G25" s="25" t="s">
        <v>399</v>
      </c>
      <c r="H25" s="25" t="s">
        <v>399</v>
      </c>
      <c r="I25" s="25">
        <v>617399</v>
      </c>
    </row>
    <row r="26" spans="1:9" s="184" customFormat="1" ht="12.75" customHeight="1">
      <c r="A26" s="305">
        <v>3000</v>
      </c>
      <c r="B26" s="311" t="s">
        <v>847</v>
      </c>
      <c r="C26" s="20">
        <v>982324450</v>
      </c>
      <c r="D26" s="20">
        <v>421652309</v>
      </c>
      <c r="E26" s="20">
        <v>341384749</v>
      </c>
      <c r="F26" s="106">
        <v>34.75274884993446</v>
      </c>
      <c r="G26" s="106">
        <v>80.96356683297566</v>
      </c>
      <c r="H26" s="304">
        <v>74705351</v>
      </c>
      <c r="I26" s="20">
        <v>72174748</v>
      </c>
    </row>
    <row r="27" spans="1:9" s="184" customFormat="1" ht="12.75" customHeight="1">
      <c r="A27" s="113">
        <v>3100</v>
      </c>
      <c r="B27" s="312" t="s">
        <v>848</v>
      </c>
      <c r="C27" s="25" t="s">
        <v>399</v>
      </c>
      <c r="D27" s="25" t="s">
        <v>399</v>
      </c>
      <c r="E27" s="25">
        <v>11349595</v>
      </c>
      <c r="F27" s="25" t="s">
        <v>399</v>
      </c>
      <c r="G27" s="25" t="s">
        <v>399</v>
      </c>
      <c r="H27" s="25" t="s">
        <v>399</v>
      </c>
      <c r="I27" s="25">
        <v>2370152</v>
      </c>
    </row>
    <row r="28" spans="1:9" s="184" customFormat="1" ht="12.75" customHeight="1">
      <c r="A28" s="113">
        <v>3200</v>
      </c>
      <c r="B28" s="312" t="s">
        <v>849</v>
      </c>
      <c r="C28" s="25">
        <v>202921996</v>
      </c>
      <c r="D28" s="25" t="s">
        <v>399</v>
      </c>
      <c r="E28" s="25">
        <v>78825552</v>
      </c>
      <c r="F28" s="111">
        <v>38.845247707892646</v>
      </c>
      <c r="G28" s="25" t="s">
        <v>399</v>
      </c>
      <c r="H28" s="25" t="s">
        <v>399</v>
      </c>
      <c r="I28" s="25">
        <v>17586920</v>
      </c>
    </row>
    <row r="29" spans="1:9" s="184" customFormat="1" ht="12.75" customHeight="1">
      <c r="A29" s="313">
        <v>3250</v>
      </c>
      <c r="B29" s="314" t="s">
        <v>850</v>
      </c>
      <c r="C29" s="315">
        <v>18713393</v>
      </c>
      <c r="D29" s="315" t="s">
        <v>399</v>
      </c>
      <c r="E29" s="315">
        <v>7790700</v>
      </c>
      <c r="F29" s="316">
        <v>41.63168058299209</v>
      </c>
      <c r="G29" s="315" t="s">
        <v>399</v>
      </c>
      <c r="H29" s="315" t="s">
        <v>399</v>
      </c>
      <c r="I29" s="315">
        <v>1559449</v>
      </c>
    </row>
    <row r="30" spans="1:9" s="184" customFormat="1" ht="24.75" customHeight="1">
      <c r="A30" s="313">
        <v>3280</v>
      </c>
      <c r="B30" s="314" t="s">
        <v>851</v>
      </c>
      <c r="C30" s="315">
        <v>10094654</v>
      </c>
      <c r="D30" s="315" t="s">
        <v>399</v>
      </c>
      <c r="E30" s="315">
        <v>4206105</v>
      </c>
      <c r="F30" s="316">
        <v>41.66665841147205</v>
      </c>
      <c r="G30" s="315" t="s">
        <v>399</v>
      </c>
      <c r="H30" s="315" t="s">
        <v>399</v>
      </c>
      <c r="I30" s="315">
        <v>841221</v>
      </c>
    </row>
    <row r="31" spans="1:9" s="184" customFormat="1" ht="12.75" customHeight="1">
      <c r="A31" s="313">
        <v>3281</v>
      </c>
      <c r="B31" s="312" t="s">
        <v>881</v>
      </c>
      <c r="C31" s="315">
        <v>10094654</v>
      </c>
      <c r="D31" s="315" t="s">
        <v>399</v>
      </c>
      <c r="E31" s="315">
        <v>2197830</v>
      </c>
      <c r="F31" s="316">
        <v>21.77221725479645</v>
      </c>
      <c r="G31" s="315" t="s">
        <v>399</v>
      </c>
      <c r="H31" s="315" t="s">
        <v>399</v>
      </c>
      <c r="I31" s="315">
        <v>438530</v>
      </c>
    </row>
    <row r="32" spans="1:9" s="184" customFormat="1" ht="12.75" customHeight="1">
      <c r="A32" s="313">
        <v>3282</v>
      </c>
      <c r="B32" s="317" t="s">
        <v>852</v>
      </c>
      <c r="C32" s="315" t="s">
        <v>399</v>
      </c>
      <c r="D32" s="315" t="s">
        <v>399</v>
      </c>
      <c r="E32" s="315">
        <v>2008275</v>
      </c>
      <c r="F32" s="315" t="s">
        <v>399</v>
      </c>
      <c r="G32" s="315" t="s">
        <v>399</v>
      </c>
      <c r="H32" s="315" t="s">
        <v>399</v>
      </c>
      <c r="I32" s="315">
        <v>402691</v>
      </c>
    </row>
    <row r="33" spans="1:9" s="184" customFormat="1" ht="12.75" customHeight="1">
      <c r="A33" s="113">
        <v>3300</v>
      </c>
      <c r="B33" s="312" t="s">
        <v>853</v>
      </c>
      <c r="C33" s="25">
        <v>8462555</v>
      </c>
      <c r="D33" s="25" t="s">
        <v>399</v>
      </c>
      <c r="E33" s="25">
        <v>4471129</v>
      </c>
      <c r="F33" s="111">
        <v>52.83426813769601</v>
      </c>
      <c r="G33" s="111" t="s">
        <v>399</v>
      </c>
      <c r="H33" s="25" t="s">
        <v>399</v>
      </c>
      <c r="I33" s="25">
        <v>1317280</v>
      </c>
    </row>
    <row r="34" spans="1:9" s="184" customFormat="1" ht="26.25" customHeight="1">
      <c r="A34" s="113">
        <v>3400</v>
      </c>
      <c r="B34" s="303" t="s">
        <v>854</v>
      </c>
      <c r="C34" s="25">
        <v>445517426</v>
      </c>
      <c r="D34" s="25">
        <v>177467245</v>
      </c>
      <c r="E34" s="25">
        <v>156711608</v>
      </c>
      <c r="F34" s="111">
        <v>35.175191553562264</v>
      </c>
      <c r="G34" s="111">
        <v>88.30452515335999</v>
      </c>
      <c r="H34" s="25">
        <v>32531941</v>
      </c>
      <c r="I34" s="25">
        <v>33326004</v>
      </c>
    </row>
    <row r="35" spans="1:9" s="184" customFormat="1" ht="12.75" customHeight="1">
      <c r="A35" s="113"/>
      <c r="B35" s="314" t="s">
        <v>855</v>
      </c>
      <c r="C35" s="315">
        <v>12024656</v>
      </c>
      <c r="D35" s="25" t="s">
        <v>399</v>
      </c>
      <c r="E35" s="24">
        <v>5270681</v>
      </c>
      <c r="F35" s="111" t="s">
        <v>399</v>
      </c>
      <c r="G35" s="111" t="s">
        <v>399</v>
      </c>
      <c r="H35" s="25" t="s">
        <v>399</v>
      </c>
      <c r="I35" s="315">
        <v>1257733</v>
      </c>
    </row>
    <row r="36" spans="1:9" s="184" customFormat="1" ht="12.75" customHeight="1">
      <c r="A36" s="113">
        <v>3500</v>
      </c>
      <c r="B36" s="303" t="s">
        <v>856</v>
      </c>
      <c r="C36" s="25">
        <v>111871603</v>
      </c>
      <c r="D36" s="25">
        <v>55659947</v>
      </c>
      <c r="E36" s="25">
        <v>46494769</v>
      </c>
      <c r="F36" s="111">
        <v>41.560832019185426</v>
      </c>
      <c r="G36" s="111">
        <v>83.53362068418787</v>
      </c>
      <c r="H36" s="25">
        <v>9997229</v>
      </c>
      <c r="I36" s="25">
        <v>9685387</v>
      </c>
    </row>
    <row r="37" spans="1:9" s="184" customFormat="1" ht="12.75" customHeight="1">
      <c r="A37" s="113"/>
      <c r="B37" s="314" t="s">
        <v>857</v>
      </c>
      <c r="C37" s="315" t="s">
        <v>399</v>
      </c>
      <c r="D37" s="315" t="s">
        <v>399</v>
      </c>
      <c r="E37" s="24">
        <v>2109233</v>
      </c>
      <c r="F37" s="315" t="s">
        <v>399</v>
      </c>
      <c r="G37" s="315" t="s">
        <v>399</v>
      </c>
      <c r="H37" s="315" t="s">
        <v>399</v>
      </c>
      <c r="I37" s="315">
        <v>427438</v>
      </c>
    </row>
    <row r="38" spans="1:9" s="184" customFormat="1" ht="12.75" customHeight="1">
      <c r="A38" s="113"/>
      <c r="B38" s="314" t="s">
        <v>858</v>
      </c>
      <c r="C38" s="315" t="s">
        <v>399</v>
      </c>
      <c r="D38" s="315" t="s">
        <v>399</v>
      </c>
      <c r="E38" s="24">
        <v>35423297</v>
      </c>
      <c r="F38" s="315" t="s">
        <v>399</v>
      </c>
      <c r="G38" s="315" t="s">
        <v>399</v>
      </c>
      <c r="H38" s="315" t="s">
        <v>399</v>
      </c>
      <c r="I38" s="315">
        <v>7485688</v>
      </c>
    </row>
    <row r="39" spans="1:9" s="184" customFormat="1" ht="12.75" customHeight="1">
      <c r="A39" s="113"/>
      <c r="B39" s="314" t="s">
        <v>859</v>
      </c>
      <c r="C39" s="315" t="s">
        <v>399</v>
      </c>
      <c r="D39" s="315" t="s">
        <v>399</v>
      </c>
      <c r="E39" s="24">
        <v>3388286</v>
      </c>
      <c r="F39" s="315" t="s">
        <v>399</v>
      </c>
      <c r="G39" s="315" t="s">
        <v>399</v>
      </c>
      <c r="H39" s="315" t="s">
        <v>399</v>
      </c>
      <c r="I39" s="315">
        <v>690601</v>
      </c>
    </row>
    <row r="40" spans="1:9" s="184" customFormat="1" ht="12.75" customHeight="1">
      <c r="A40" s="113"/>
      <c r="B40" s="314" t="s">
        <v>860</v>
      </c>
      <c r="C40" s="315" t="s">
        <v>399</v>
      </c>
      <c r="D40" s="315" t="s">
        <v>399</v>
      </c>
      <c r="E40" s="24">
        <v>5573953</v>
      </c>
      <c r="F40" s="315" t="s">
        <v>399</v>
      </c>
      <c r="G40" s="315" t="s">
        <v>399</v>
      </c>
      <c r="H40" s="315" t="s">
        <v>399</v>
      </c>
      <c r="I40" s="315">
        <v>1081660</v>
      </c>
    </row>
    <row r="41" spans="1:9" s="184" customFormat="1" ht="12.75" customHeight="1">
      <c r="A41" s="318">
        <v>3600</v>
      </c>
      <c r="B41" s="303" t="s">
        <v>861</v>
      </c>
      <c r="C41" s="25">
        <v>6290085</v>
      </c>
      <c r="D41" s="25">
        <v>3928315</v>
      </c>
      <c r="E41" s="25">
        <v>2900290</v>
      </c>
      <c r="F41" s="111">
        <v>46.10891585725789</v>
      </c>
      <c r="G41" s="111">
        <v>73.8303827468011</v>
      </c>
      <c r="H41" s="25">
        <v>476190</v>
      </c>
      <c r="I41" s="25">
        <v>432749</v>
      </c>
    </row>
    <row r="42" spans="1:9" s="184" customFormat="1" ht="25.5" customHeight="1">
      <c r="A42" s="319">
        <v>3700</v>
      </c>
      <c r="B42" s="303" t="s">
        <v>862</v>
      </c>
      <c r="C42" s="25">
        <v>15178062</v>
      </c>
      <c r="D42" s="25" t="s">
        <v>399</v>
      </c>
      <c r="E42" s="25">
        <v>6215109</v>
      </c>
      <c r="F42" s="111" t="s">
        <v>399</v>
      </c>
      <c r="G42" s="111" t="s">
        <v>399</v>
      </c>
      <c r="H42" s="25" t="s">
        <v>399</v>
      </c>
      <c r="I42" s="25">
        <v>1252963</v>
      </c>
    </row>
    <row r="43" spans="1:9" s="184" customFormat="1" ht="38.25" customHeight="1">
      <c r="A43" s="320">
        <v>3720</v>
      </c>
      <c r="B43" s="314" t="s">
        <v>863</v>
      </c>
      <c r="C43" s="315">
        <v>15178062</v>
      </c>
      <c r="D43" s="315" t="s">
        <v>399</v>
      </c>
      <c r="E43" s="315">
        <v>6215109</v>
      </c>
      <c r="F43" s="315" t="s">
        <v>399</v>
      </c>
      <c r="G43" s="315" t="s">
        <v>399</v>
      </c>
      <c r="H43" s="315" t="s">
        <v>399</v>
      </c>
      <c r="I43" s="315">
        <v>1252963</v>
      </c>
    </row>
    <row r="44" spans="1:9" s="184" customFormat="1" ht="12.75" customHeight="1">
      <c r="A44" s="113">
        <v>3900</v>
      </c>
      <c r="B44" s="303" t="s">
        <v>864</v>
      </c>
      <c r="C44" s="25" t="s">
        <v>399</v>
      </c>
      <c r="D44" s="25" t="s">
        <v>399</v>
      </c>
      <c r="E44" s="25">
        <v>34416697</v>
      </c>
      <c r="F44" s="25" t="s">
        <v>399</v>
      </c>
      <c r="G44" s="25" t="s">
        <v>399</v>
      </c>
      <c r="H44" s="25" t="s">
        <v>399</v>
      </c>
      <c r="I44" s="25">
        <v>6203293</v>
      </c>
    </row>
    <row r="45" spans="1:9" s="184" customFormat="1" ht="39" customHeight="1">
      <c r="A45" s="320">
        <v>3921</v>
      </c>
      <c r="B45" s="314" t="s">
        <v>865</v>
      </c>
      <c r="C45" s="315" t="s">
        <v>399</v>
      </c>
      <c r="D45" s="315" t="s">
        <v>399</v>
      </c>
      <c r="E45" s="315">
        <v>6987171</v>
      </c>
      <c r="F45" s="315" t="s">
        <v>399</v>
      </c>
      <c r="G45" s="315" t="s">
        <v>399</v>
      </c>
      <c r="H45" s="315" t="s">
        <v>399</v>
      </c>
      <c r="I45" s="315">
        <v>168242</v>
      </c>
    </row>
    <row r="46" spans="1:9" s="184" customFormat="1" ht="90" customHeight="1">
      <c r="A46" s="320">
        <v>3960</v>
      </c>
      <c r="B46" s="314" t="s">
        <v>866</v>
      </c>
      <c r="C46" s="315" t="s">
        <v>399</v>
      </c>
      <c r="D46" s="315" t="s">
        <v>399</v>
      </c>
      <c r="E46" s="315">
        <v>68873</v>
      </c>
      <c r="F46" s="315" t="s">
        <v>399</v>
      </c>
      <c r="G46" s="315" t="s">
        <v>399</v>
      </c>
      <c r="H46" s="315" t="s">
        <v>399</v>
      </c>
      <c r="I46" s="315">
        <v>68873</v>
      </c>
    </row>
    <row r="47" spans="1:9" s="184" customFormat="1" ht="12.75" customHeight="1">
      <c r="A47" s="113"/>
      <c r="B47" s="321" t="s">
        <v>867</v>
      </c>
      <c r="C47" s="20">
        <v>298566395</v>
      </c>
      <c r="D47" s="20">
        <v>78451822</v>
      </c>
      <c r="E47" s="20">
        <v>36567317</v>
      </c>
      <c r="F47" s="106">
        <v>12.24763322744343</v>
      </c>
      <c r="G47" s="106">
        <v>46.611176219718644</v>
      </c>
      <c r="H47" s="20">
        <v>17862163</v>
      </c>
      <c r="I47" s="20">
        <v>9723796</v>
      </c>
    </row>
    <row r="48" spans="1:9" s="184" customFormat="1" ht="12.75" customHeight="1">
      <c r="A48" s="322" t="s">
        <v>868</v>
      </c>
      <c r="B48" s="323" t="s">
        <v>869</v>
      </c>
      <c r="C48" s="25">
        <v>104675923</v>
      </c>
      <c r="D48" s="25">
        <v>29390672</v>
      </c>
      <c r="E48" s="25">
        <v>12695791</v>
      </c>
      <c r="F48" s="111">
        <v>12.12866400996531</v>
      </c>
      <c r="G48" s="111">
        <v>43.19666797683292</v>
      </c>
      <c r="H48" s="25">
        <v>8015288</v>
      </c>
      <c r="I48" s="25">
        <v>3909064</v>
      </c>
    </row>
    <row r="49" spans="1:9" s="184" customFormat="1" ht="12" customHeight="1">
      <c r="A49" s="113">
        <v>7000</v>
      </c>
      <c r="B49" s="303" t="s">
        <v>870</v>
      </c>
      <c r="C49" s="25">
        <v>193890472</v>
      </c>
      <c r="D49" s="25">
        <v>49061150</v>
      </c>
      <c r="E49" s="25">
        <v>23871526</v>
      </c>
      <c r="F49" s="111">
        <v>12.311861306934153</v>
      </c>
      <c r="G49" s="111">
        <v>48.656678451279674</v>
      </c>
      <c r="H49" s="25">
        <v>9846875</v>
      </c>
      <c r="I49" s="25">
        <v>5814732</v>
      </c>
    </row>
    <row r="50" spans="1:9" s="184" customFormat="1" ht="36.75" customHeight="1">
      <c r="A50" s="313">
        <v>7730</v>
      </c>
      <c r="B50" s="325" t="s">
        <v>871</v>
      </c>
      <c r="C50" s="24">
        <v>5499875</v>
      </c>
      <c r="D50" s="315">
        <v>5499875</v>
      </c>
      <c r="E50" s="315">
        <v>1749664</v>
      </c>
      <c r="F50" s="316">
        <v>31.812795745357846</v>
      </c>
      <c r="G50" s="316">
        <v>31.812795745357846</v>
      </c>
      <c r="H50" s="315">
        <v>283000</v>
      </c>
      <c r="I50" s="315">
        <v>464379</v>
      </c>
    </row>
    <row r="51" spans="1:9" s="184" customFormat="1" ht="30" customHeight="1">
      <c r="A51" s="305">
        <v>8000</v>
      </c>
      <c r="B51" s="300" t="s">
        <v>872</v>
      </c>
      <c r="C51" s="20">
        <v>86980</v>
      </c>
      <c r="D51" s="20" t="s">
        <v>399</v>
      </c>
      <c r="E51" s="20">
        <v>-16151196</v>
      </c>
      <c r="F51" s="106" t="s">
        <v>399</v>
      </c>
      <c r="G51" s="20" t="s">
        <v>399</v>
      </c>
      <c r="H51" s="20" t="s">
        <v>399</v>
      </c>
      <c r="I51" s="20">
        <v>26010</v>
      </c>
    </row>
    <row r="52" spans="1:9" s="184" customFormat="1" ht="12.75" customHeight="1">
      <c r="A52" s="113">
        <v>8100</v>
      </c>
      <c r="B52" s="312" t="s">
        <v>873</v>
      </c>
      <c r="C52" s="25">
        <v>42387683</v>
      </c>
      <c r="D52" s="25" t="s">
        <v>399</v>
      </c>
      <c r="E52" s="25">
        <v>13944520</v>
      </c>
      <c r="F52" s="25" t="s">
        <v>399</v>
      </c>
      <c r="G52" s="25" t="s">
        <v>399</v>
      </c>
      <c r="H52" s="25" t="s">
        <v>399</v>
      </c>
      <c r="I52" s="25">
        <v>2669587</v>
      </c>
    </row>
    <row r="53" spans="1:9" s="184" customFormat="1" ht="12.75" customHeight="1">
      <c r="A53" s="113">
        <v>8200</v>
      </c>
      <c r="B53" s="326" t="s">
        <v>874</v>
      </c>
      <c r="C53" s="25">
        <v>42300703</v>
      </c>
      <c r="D53" s="25" t="s">
        <v>399</v>
      </c>
      <c r="E53" s="25">
        <v>30095716</v>
      </c>
      <c r="F53" s="25" t="s">
        <v>399</v>
      </c>
      <c r="G53" s="25" t="s">
        <v>399</v>
      </c>
      <c r="H53" s="25" t="s">
        <v>399</v>
      </c>
      <c r="I53" s="25">
        <v>2643577</v>
      </c>
    </row>
    <row r="54" spans="1:9" s="184" customFormat="1" ht="12.75" customHeight="1">
      <c r="A54" s="313"/>
      <c r="B54" s="311" t="s">
        <v>875</v>
      </c>
      <c r="C54" s="20">
        <v>-181641524</v>
      </c>
      <c r="D54" s="20" t="s">
        <v>399</v>
      </c>
      <c r="E54" s="20">
        <v>72890959</v>
      </c>
      <c r="F54" s="106" t="s">
        <v>399</v>
      </c>
      <c r="G54" s="106" t="s">
        <v>399</v>
      </c>
      <c r="H54" s="20" t="s">
        <v>399</v>
      </c>
      <c r="I54" s="20">
        <v>40021953</v>
      </c>
    </row>
    <row r="55" spans="1:9" s="184" customFormat="1" ht="12.75" customHeight="1">
      <c r="A55" s="113"/>
      <c r="B55" s="116" t="s">
        <v>876</v>
      </c>
      <c r="C55" s="20">
        <v>181641524</v>
      </c>
      <c r="D55" s="20" t="s">
        <v>399</v>
      </c>
      <c r="E55" s="20">
        <v>-72890959</v>
      </c>
      <c r="F55" s="106" t="s">
        <v>399</v>
      </c>
      <c r="G55" s="20" t="s">
        <v>399</v>
      </c>
      <c r="H55" s="20" t="s">
        <v>399</v>
      </c>
      <c r="I55" s="20">
        <v>-40021953</v>
      </c>
    </row>
    <row r="56" spans="1:9" s="184" customFormat="1" ht="12.75" customHeight="1">
      <c r="A56" s="113"/>
      <c r="B56" s="118" t="s">
        <v>877</v>
      </c>
      <c r="C56" s="25">
        <v>184076773</v>
      </c>
      <c r="D56" s="25" t="s">
        <v>399</v>
      </c>
      <c r="E56" s="25">
        <v>-80639089</v>
      </c>
      <c r="F56" s="327" t="s">
        <v>399</v>
      </c>
      <c r="G56" s="327" t="s">
        <v>399</v>
      </c>
      <c r="H56" s="327" t="s">
        <v>399</v>
      </c>
      <c r="I56" s="25">
        <v>-43110405</v>
      </c>
    </row>
    <row r="57" spans="1:9" s="184" customFormat="1" ht="50.25" customHeight="1">
      <c r="A57" s="113"/>
      <c r="B57" s="121" t="s">
        <v>878</v>
      </c>
      <c r="C57" s="25">
        <v>756181</v>
      </c>
      <c r="D57" s="25">
        <v>703706</v>
      </c>
      <c r="E57" s="25">
        <v>703706</v>
      </c>
      <c r="F57" s="25" t="s">
        <v>399</v>
      </c>
      <c r="G57" s="25" t="s">
        <v>399</v>
      </c>
      <c r="H57" s="25">
        <v>442719</v>
      </c>
      <c r="I57" s="25">
        <v>442719</v>
      </c>
    </row>
    <row r="58" spans="1:9" s="184" customFormat="1" ht="39" customHeight="1">
      <c r="A58" s="113"/>
      <c r="B58" s="121" t="s">
        <v>879</v>
      </c>
      <c r="C58" s="25">
        <v>-3191430</v>
      </c>
      <c r="D58" s="328">
        <v>7044424</v>
      </c>
      <c r="E58" s="328">
        <v>7044424</v>
      </c>
      <c r="F58" s="25" t="s">
        <v>399</v>
      </c>
      <c r="G58" s="25" t="s">
        <v>399</v>
      </c>
      <c r="H58" s="25">
        <v>2645733</v>
      </c>
      <c r="I58" s="25">
        <v>2645733</v>
      </c>
    </row>
    <row r="59" spans="1:9" s="184" customFormat="1" ht="12.75" customHeight="1">
      <c r="A59" s="329"/>
      <c r="B59" s="330"/>
      <c r="C59" s="331"/>
      <c r="D59" s="331"/>
      <c r="E59" s="331"/>
      <c r="F59" s="331"/>
      <c r="G59" s="331"/>
      <c r="H59" s="331"/>
      <c r="I59" s="331"/>
    </row>
    <row r="60" spans="1:9" s="184" customFormat="1" ht="12.75">
      <c r="A60" s="332"/>
      <c r="B60" s="333"/>
      <c r="C60" s="334"/>
      <c r="D60" s="334"/>
      <c r="E60" s="334"/>
      <c r="F60" s="334"/>
      <c r="G60" s="334"/>
      <c r="H60" s="334"/>
      <c r="I60" s="334"/>
    </row>
    <row r="61" spans="1:9" s="184" customFormat="1" ht="12.75">
      <c r="A61" s="289"/>
      <c r="B61" s="93"/>
      <c r="C61" s="94"/>
      <c r="D61" s="94"/>
      <c r="E61" s="94"/>
      <c r="F61" s="94"/>
      <c r="G61" s="94"/>
      <c r="H61" s="94"/>
      <c r="I61" s="94"/>
    </row>
    <row r="62" spans="1:9" s="184" customFormat="1" ht="12.75">
      <c r="A62" s="149" t="s">
        <v>880</v>
      </c>
      <c r="C62" s="94"/>
      <c r="D62" s="94"/>
      <c r="E62" s="94"/>
      <c r="F62" s="94"/>
      <c r="G62" s="94"/>
      <c r="H62" s="94" t="s">
        <v>437</v>
      </c>
      <c r="I62" s="94"/>
    </row>
    <row r="63" spans="1:9" s="184" customFormat="1" ht="12.75">
      <c r="A63" s="93"/>
      <c r="C63" s="94"/>
      <c r="D63" s="94"/>
      <c r="E63" s="94"/>
      <c r="F63" s="94"/>
      <c r="G63" s="290"/>
      <c r="H63" s="290"/>
      <c r="I63" s="290"/>
    </row>
    <row r="64" spans="1:9" ht="15.75">
      <c r="A64" s="289"/>
      <c r="B64" s="333"/>
      <c r="C64" s="94"/>
      <c r="D64" s="94"/>
      <c r="E64" s="94"/>
      <c r="F64" s="293"/>
      <c r="G64" s="94"/>
      <c r="H64" s="94"/>
      <c r="I64" s="94"/>
    </row>
    <row r="65" spans="1:9" ht="12.75">
      <c r="A65" s="289"/>
      <c r="B65" s="333"/>
      <c r="C65" s="94"/>
      <c r="D65" s="94"/>
      <c r="E65" s="94"/>
      <c r="F65" s="94"/>
      <c r="G65" s="94"/>
      <c r="H65" s="94"/>
      <c r="I65" s="94"/>
    </row>
    <row r="66" spans="1:9" ht="12.75">
      <c r="A66" s="289"/>
      <c r="B66" s="149"/>
      <c r="C66" s="94"/>
      <c r="D66" s="94"/>
      <c r="E66" s="94"/>
      <c r="F66" s="94"/>
      <c r="G66" s="94"/>
      <c r="H66" s="94"/>
      <c r="I66" s="94"/>
    </row>
    <row r="67" spans="1:9" ht="15.75">
      <c r="A67" s="149" t="s">
        <v>631</v>
      </c>
      <c r="C67" s="293"/>
      <c r="D67" s="293"/>
      <c r="E67" s="94"/>
      <c r="F67" s="293"/>
      <c r="G67" s="293"/>
      <c r="H67" s="335"/>
      <c r="I67" s="336"/>
    </row>
    <row r="68" spans="1:9" ht="12.75">
      <c r="A68" s="93" t="s">
        <v>439</v>
      </c>
      <c r="C68" s="337"/>
      <c r="D68" s="338"/>
      <c r="E68" s="337"/>
      <c r="F68" s="336"/>
      <c r="G68" s="335"/>
      <c r="H68" s="335"/>
      <c r="I68" s="336"/>
    </row>
  </sheetData>
  <printOptions horizontalCentered="1"/>
  <pageMargins left="0.9448818897637796" right="0.35433070866141736" top="0.5511811023622047" bottom="0.7480314960629921" header="0.5118110236220472" footer="0.5118110236220472"/>
  <pageSetup firstPageNumber="19" useFirstPageNumber="1" horizontalDpi="600" verticalDpi="600" orientation="portrait" paperSize="9" scale="73" r:id="rId1"/>
  <headerFooter alignWithMargins="0">
    <oddFooter>&amp;R&amp;P</oddFoot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C11" sqref="C11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16.140625" style="0" customWidth="1"/>
    <col min="4" max="4" width="14.57421875" style="0" customWidth="1"/>
    <col min="6" max="6" width="13.421875" style="0" customWidth="1"/>
  </cols>
  <sheetData>
    <row r="1" spans="1:6" ht="12.75">
      <c r="A1" s="191"/>
      <c r="B1" s="191"/>
      <c r="C1" s="191"/>
      <c r="D1" s="191"/>
      <c r="E1" s="191"/>
      <c r="F1" s="336" t="s">
        <v>882</v>
      </c>
    </row>
    <row r="2" spans="1:6" ht="15.75">
      <c r="A2" s="191"/>
      <c r="B2" s="198"/>
      <c r="C2" s="190" t="s">
        <v>387</v>
      </c>
      <c r="D2" s="190"/>
      <c r="E2" s="190"/>
      <c r="F2" s="198"/>
    </row>
    <row r="3" spans="1:6" ht="12.75">
      <c r="A3" s="191"/>
      <c r="B3" s="191"/>
      <c r="C3" s="191"/>
      <c r="D3" s="191"/>
      <c r="E3" s="191"/>
      <c r="F3" s="191"/>
    </row>
    <row r="4" spans="1:6" ht="15.75">
      <c r="A4" s="980" t="s">
        <v>883</v>
      </c>
      <c r="B4" s="980"/>
      <c r="C4" s="980"/>
      <c r="D4" s="980"/>
      <c r="E4" s="980"/>
      <c r="F4" s="980"/>
    </row>
    <row r="5" spans="1:6" s="184" customFormat="1" ht="15.75">
      <c r="A5" s="947" t="s">
        <v>825</v>
      </c>
      <c r="B5" s="947"/>
      <c r="C5" s="947"/>
      <c r="D5" s="947"/>
      <c r="E5" s="947"/>
      <c r="F5" s="947"/>
    </row>
    <row r="6" spans="1:6" ht="12.75">
      <c r="A6" s="191"/>
      <c r="B6" s="191"/>
      <c r="C6" s="191"/>
      <c r="D6" s="191"/>
      <c r="E6" s="191"/>
      <c r="F6" s="191"/>
    </row>
    <row r="7" spans="1:6" ht="12.75">
      <c r="A7" s="191"/>
      <c r="B7" s="191"/>
      <c r="C7" s="191"/>
      <c r="D7" s="191"/>
      <c r="E7" s="191"/>
      <c r="F7" s="336" t="s">
        <v>884</v>
      </c>
    </row>
    <row r="8" spans="1:6" s="184" customFormat="1" ht="51">
      <c r="A8" s="340" t="s">
        <v>544</v>
      </c>
      <c r="B8" s="341" t="s">
        <v>392</v>
      </c>
      <c r="C8" s="340" t="s">
        <v>445</v>
      </c>
      <c r="D8" s="340" t="s">
        <v>446</v>
      </c>
      <c r="E8" s="340" t="s">
        <v>638</v>
      </c>
      <c r="F8" s="340" t="s">
        <v>547</v>
      </c>
    </row>
    <row r="9" spans="1:6" s="184" customFormat="1" ht="12.75">
      <c r="A9" s="341">
        <v>1</v>
      </c>
      <c r="B9" s="341">
        <v>2</v>
      </c>
      <c r="C9" s="340">
        <v>3</v>
      </c>
      <c r="D9" s="340">
        <v>4</v>
      </c>
      <c r="E9" s="340">
        <v>5</v>
      </c>
      <c r="F9" s="340">
        <v>6</v>
      </c>
    </row>
    <row r="10" spans="1:6" s="184" customFormat="1" ht="15" customHeight="1">
      <c r="A10" s="342"/>
      <c r="B10" s="343" t="s">
        <v>769</v>
      </c>
      <c r="C10" s="139">
        <v>2063770591</v>
      </c>
      <c r="D10" s="139">
        <v>655152635</v>
      </c>
      <c r="E10" s="344">
        <v>31.745419663265277</v>
      </c>
      <c r="F10" s="139">
        <v>140559579</v>
      </c>
    </row>
    <row r="11" spans="1:6" s="184" customFormat="1" ht="15" customHeight="1">
      <c r="A11" s="345" t="s">
        <v>885</v>
      </c>
      <c r="B11" s="346" t="s">
        <v>886</v>
      </c>
      <c r="C11" s="187">
        <v>249650284</v>
      </c>
      <c r="D11" s="187">
        <v>48544111</v>
      </c>
      <c r="E11" s="347">
        <v>19.444845093787276</v>
      </c>
      <c r="F11" s="187">
        <v>10920842</v>
      </c>
    </row>
    <row r="12" spans="1:6" s="184" customFormat="1" ht="13.5" customHeight="1">
      <c r="A12" s="345" t="s">
        <v>887</v>
      </c>
      <c r="B12" s="348" t="s">
        <v>888</v>
      </c>
      <c r="C12" s="187">
        <v>107706053</v>
      </c>
      <c r="D12" s="187">
        <v>36331142</v>
      </c>
      <c r="E12" s="347">
        <v>33.731755076012305</v>
      </c>
      <c r="F12" s="187">
        <v>7910638</v>
      </c>
    </row>
    <row r="13" spans="1:6" s="184" customFormat="1" ht="24.75" customHeight="1">
      <c r="A13" s="345" t="s">
        <v>889</v>
      </c>
      <c r="B13" s="349" t="s">
        <v>890</v>
      </c>
      <c r="C13" s="187">
        <v>205162112</v>
      </c>
      <c r="D13" s="187">
        <v>62250514</v>
      </c>
      <c r="E13" s="347">
        <v>30.342110145561378</v>
      </c>
      <c r="F13" s="187">
        <v>13386159</v>
      </c>
    </row>
    <row r="14" spans="1:6" s="184" customFormat="1" ht="15" customHeight="1">
      <c r="A14" s="345" t="s">
        <v>891</v>
      </c>
      <c r="B14" s="348" t="s">
        <v>892</v>
      </c>
      <c r="C14" s="187">
        <v>162754367</v>
      </c>
      <c r="D14" s="187">
        <v>58736085</v>
      </c>
      <c r="E14" s="347">
        <v>36.08879201379585</v>
      </c>
      <c r="F14" s="187">
        <v>12147285</v>
      </c>
    </row>
    <row r="15" spans="1:6" s="184" customFormat="1" ht="15" customHeight="1">
      <c r="A15" s="345" t="s">
        <v>893</v>
      </c>
      <c r="B15" s="348" t="s">
        <v>894</v>
      </c>
      <c r="C15" s="187">
        <v>274381824</v>
      </c>
      <c r="D15" s="187">
        <v>97247124</v>
      </c>
      <c r="E15" s="347">
        <v>35.442261656515555</v>
      </c>
      <c r="F15" s="187">
        <v>25133616</v>
      </c>
    </row>
    <row r="16" spans="1:6" s="184" customFormat="1" ht="29.25" customHeight="1">
      <c r="A16" s="345" t="s">
        <v>895</v>
      </c>
      <c r="B16" s="349" t="s">
        <v>896</v>
      </c>
      <c r="C16" s="187">
        <v>137104759</v>
      </c>
      <c r="D16" s="187">
        <v>54492416</v>
      </c>
      <c r="E16" s="347">
        <v>39.74509447917851</v>
      </c>
      <c r="F16" s="187">
        <v>11701631</v>
      </c>
    </row>
    <row r="17" spans="1:6" s="184" customFormat="1" ht="44.25" customHeight="1">
      <c r="A17" s="345" t="s">
        <v>897</v>
      </c>
      <c r="B17" s="349" t="s">
        <v>898</v>
      </c>
      <c r="C17" s="187">
        <v>65263206</v>
      </c>
      <c r="D17" s="187">
        <v>12035173</v>
      </c>
      <c r="E17" s="347">
        <v>18.440977294311896</v>
      </c>
      <c r="F17" s="187">
        <v>3759972</v>
      </c>
    </row>
    <row r="18" spans="1:6" s="184" customFormat="1" ht="15.75" customHeight="1">
      <c r="A18" s="345" t="s">
        <v>899</v>
      </c>
      <c r="B18" s="348" t="s">
        <v>900</v>
      </c>
      <c r="C18" s="187">
        <v>41639198</v>
      </c>
      <c r="D18" s="187">
        <v>16333986</v>
      </c>
      <c r="E18" s="347">
        <v>39.22742700279674</v>
      </c>
      <c r="F18" s="187">
        <v>3489070</v>
      </c>
    </row>
    <row r="19" spans="1:6" s="184" customFormat="1" ht="30" customHeight="1">
      <c r="A19" s="345" t="s">
        <v>901</v>
      </c>
      <c r="B19" s="349" t="s">
        <v>902</v>
      </c>
      <c r="C19" s="187">
        <v>2160692</v>
      </c>
      <c r="D19" s="187">
        <v>696742</v>
      </c>
      <c r="E19" s="347">
        <v>32.24624333315438</v>
      </c>
      <c r="F19" s="187">
        <v>133208</v>
      </c>
    </row>
    <row r="20" spans="1:6" s="184" customFormat="1" ht="26.25" customHeight="1">
      <c r="A20" s="345" t="s">
        <v>903</v>
      </c>
      <c r="B20" s="349" t="s">
        <v>904</v>
      </c>
      <c r="C20" s="187">
        <v>248603060</v>
      </c>
      <c r="D20" s="187">
        <v>88664767</v>
      </c>
      <c r="E20" s="347">
        <v>35.665195351979975</v>
      </c>
      <c r="F20" s="187">
        <v>12719065</v>
      </c>
    </row>
    <row r="21" spans="1:6" s="184" customFormat="1" ht="28.5" customHeight="1">
      <c r="A21" s="345" t="s">
        <v>905</v>
      </c>
      <c r="B21" s="349" t="s">
        <v>906</v>
      </c>
      <c r="C21" s="187">
        <v>1084332</v>
      </c>
      <c r="D21" s="187">
        <v>424441</v>
      </c>
      <c r="E21" s="347">
        <v>39.14308532810984</v>
      </c>
      <c r="F21" s="187">
        <v>74432</v>
      </c>
    </row>
    <row r="22" spans="1:6" s="184" customFormat="1" ht="16.5" customHeight="1">
      <c r="A22" s="345" t="s">
        <v>907</v>
      </c>
      <c r="B22" s="348" t="s">
        <v>908</v>
      </c>
      <c r="C22" s="187">
        <v>219903862</v>
      </c>
      <c r="D22" s="187">
        <v>52163203</v>
      </c>
      <c r="E22" s="347">
        <v>23.720912641361434</v>
      </c>
      <c r="F22" s="187">
        <v>9883529</v>
      </c>
    </row>
    <row r="23" spans="1:6" s="184" customFormat="1" ht="15.75" customHeight="1">
      <c r="A23" s="345" t="s">
        <v>909</v>
      </c>
      <c r="B23" s="348" t="s">
        <v>910</v>
      </c>
      <c r="C23" s="187">
        <v>42143568</v>
      </c>
      <c r="D23" s="187">
        <v>11847793</v>
      </c>
      <c r="E23" s="347">
        <v>28.112932915409534</v>
      </c>
      <c r="F23" s="187">
        <v>2586249</v>
      </c>
    </row>
    <row r="24" spans="1:6" s="184" customFormat="1" ht="28.5" customHeight="1">
      <c r="A24" s="345" t="s">
        <v>911</v>
      </c>
      <c r="B24" s="349" t="s">
        <v>912</v>
      </c>
      <c r="C24" s="187">
        <v>306213274</v>
      </c>
      <c r="D24" s="187">
        <v>115385138</v>
      </c>
      <c r="E24" s="347">
        <v>37.681298557945595</v>
      </c>
      <c r="F24" s="187">
        <v>26713883</v>
      </c>
    </row>
    <row r="25" spans="1:6" s="184" customFormat="1" ht="21.75" customHeight="1">
      <c r="A25" s="345"/>
      <c r="B25" s="350" t="s">
        <v>913</v>
      </c>
      <c r="C25" s="120">
        <v>86980</v>
      </c>
      <c r="D25" s="120">
        <v>-16151196</v>
      </c>
      <c r="E25" s="351" t="s">
        <v>399</v>
      </c>
      <c r="F25" s="187">
        <v>26010</v>
      </c>
    </row>
    <row r="26" spans="1:6" s="184" customFormat="1" ht="12.75">
      <c r="A26" s="191"/>
      <c r="B26" s="191"/>
      <c r="C26" s="352"/>
      <c r="D26" s="352"/>
      <c r="E26" s="353"/>
      <c r="F26" s="191"/>
    </row>
    <row r="27" spans="1:6" s="184" customFormat="1" ht="12.75">
      <c r="A27" s="194"/>
      <c r="B27" s="354"/>
      <c r="C27" s="355"/>
      <c r="D27" s="352"/>
      <c r="E27" s="353"/>
      <c r="F27" s="191"/>
    </row>
    <row r="28" spans="1:6" s="184" customFormat="1" ht="12.75">
      <c r="A28" s="191"/>
      <c r="B28" s="191"/>
      <c r="C28" s="352"/>
      <c r="D28" s="352"/>
      <c r="E28" s="353"/>
      <c r="F28" s="191"/>
    </row>
    <row r="29" spans="1:6" s="184" customFormat="1" ht="12.75">
      <c r="A29" s="36" t="s">
        <v>914</v>
      </c>
      <c r="B29" s="191"/>
      <c r="C29" s="357"/>
      <c r="D29" s="191"/>
      <c r="E29" s="357" t="s">
        <v>437</v>
      </c>
      <c r="F29" s="191"/>
    </row>
    <row r="30" spans="1:6" s="184" customFormat="1" ht="12.75">
      <c r="A30" s="191"/>
      <c r="B30" s="191"/>
      <c r="C30" s="352"/>
      <c r="D30" s="352"/>
      <c r="E30" s="353"/>
      <c r="F30" s="191"/>
    </row>
    <row r="31" spans="1:6" s="184" customFormat="1" ht="12.75">
      <c r="A31" s="191"/>
      <c r="B31" s="191"/>
      <c r="C31" s="191"/>
      <c r="D31" s="191"/>
      <c r="E31" s="191"/>
      <c r="F31" s="191"/>
    </row>
    <row r="32" spans="1:6" s="184" customFormat="1" ht="12.75">
      <c r="A32" s="191"/>
      <c r="B32" s="191"/>
      <c r="C32" s="191"/>
      <c r="D32" s="191"/>
      <c r="E32" s="191"/>
      <c r="F32" s="191"/>
    </row>
    <row r="33" spans="1:6" s="184" customFormat="1" ht="12.75">
      <c r="A33" s="191"/>
      <c r="B33" s="191"/>
      <c r="C33" s="191"/>
      <c r="D33" s="191"/>
      <c r="E33" s="191"/>
      <c r="F33" s="191"/>
    </row>
    <row r="34" spans="1:6" s="184" customFormat="1" ht="12.75">
      <c r="A34" s="191"/>
      <c r="B34" s="191"/>
      <c r="C34" s="191"/>
      <c r="D34" s="191"/>
      <c r="E34" s="191"/>
      <c r="F34" s="191"/>
    </row>
    <row r="35" spans="1:6" s="184" customFormat="1" ht="12.75">
      <c r="A35" s="191"/>
      <c r="B35" s="191"/>
      <c r="C35" s="191"/>
      <c r="D35" s="191"/>
      <c r="E35" s="191"/>
      <c r="F35" s="191"/>
    </row>
    <row r="36" spans="1:6" ht="12.75">
      <c r="A36" s="36" t="s">
        <v>631</v>
      </c>
      <c r="B36" s="191"/>
      <c r="C36" s="191"/>
      <c r="D36" s="191"/>
      <c r="E36" s="191"/>
      <c r="F36" s="191"/>
    </row>
    <row r="37" spans="1:6" ht="12.75">
      <c r="A37" s="191" t="s">
        <v>439</v>
      </c>
      <c r="B37" s="191"/>
      <c r="C37" s="191"/>
      <c r="D37" s="191"/>
      <c r="E37" s="191"/>
      <c r="F37" s="191"/>
    </row>
    <row r="38" spans="1:6" ht="12.75">
      <c r="A38" s="191"/>
      <c r="B38" s="191"/>
      <c r="C38" s="191"/>
      <c r="D38" s="191"/>
      <c r="E38" s="191"/>
      <c r="F38" s="191"/>
    </row>
  </sheetData>
  <mergeCells count="2">
    <mergeCell ref="A4:F4"/>
    <mergeCell ref="A5:F5"/>
  </mergeCells>
  <printOptions horizontalCentered="1"/>
  <pageMargins left="0.9448818897637796" right="0.35433070866141736" top="0.984251968503937" bottom="0.984251968503937" header="0.5118110236220472" footer="0.5118110236220472"/>
  <pageSetup firstPageNumber="21" useFirstPageNumber="1" horizontalDpi="600" verticalDpi="600" orientation="portrait" paperSize="9" scale="8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47"/>
  <sheetViews>
    <sheetView zoomScaleSheetLayoutView="85" workbookViewId="0" topLeftCell="A1">
      <selection activeCell="B7" sqref="B7"/>
    </sheetView>
  </sheetViews>
  <sheetFormatPr defaultColWidth="9.140625" defaultRowHeight="12.75"/>
  <cols>
    <col min="1" max="1" width="6.421875" style="358" customWidth="1"/>
    <col min="2" max="2" width="40.140625" style="195" customWidth="1"/>
    <col min="3" max="3" width="11.7109375" style="170" customWidth="1"/>
    <col min="4" max="4" width="11.28125" style="170" customWidth="1"/>
    <col min="5" max="5" width="11.57421875" style="170" customWidth="1"/>
    <col min="6" max="6" width="9.140625" style="359" customWidth="1"/>
    <col min="7" max="7" width="10.7109375" style="359" customWidth="1"/>
    <col min="8" max="8" width="11.00390625" style="170" customWidth="1"/>
    <col min="9" max="9" width="11.140625" style="170" customWidth="1"/>
    <col min="10" max="16384" width="9.140625" style="214" customWidth="1"/>
  </cols>
  <sheetData>
    <row r="1" ht="12.75">
      <c r="I1" s="360" t="s">
        <v>915</v>
      </c>
    </row>
    <row r="2" ht="12.75">
      <c r="D2" s="361" t="s">
        <v>916</v>
      </c>
    </row>
    <row r="3" spans="2:4" ht="15.75">
      <c r="B3" s="164"/>
      <c r="C3" s="362"/>
      <c r="D3" s="363"/>
    </row>
    <row r="4" spans="3:9" ht="15.75">
      <c r="C4" s="364"/>
      <c r="D4" s="365" t="s">
        <v>917</v>
      </c>
      <c r="E4" s="364"/>
      <c r="F4" s="366"/>
      <c r="G4" s="366"/>
      <c r="H4" s="364"/>
      <c r="I4" s="364"/>
    </row>
    <row r="5" spans="2:7" ht="12.75">
      <c r="B5" s="42"/>
      <c r="C5" s="367"/>
      <c r="D5" s="168" t="s">
        <v>636</v>
      </c>
      <c r="F5" s="170"/>
      <c r="G5" s="170"/>
    </row>
    <row r="6" ht="12.75">
      <c r="I6" s="170" t="s">
        <v>918</v>
      </c>
    </row>
    <row r="7" spans="1:9" ht="76.5">
      <c r="A7" s="368" t="s">
        <v>637</v>
      </c>
      <c r="B7" s="368" t="s">
        <v>392</v>
      </c>
      <c r="C7" s="368" t="s">
        <v>445</v>
      </c>
      <c r="D7" s="369" t="s">
        <v>739</v>
      </c>
      <c r="E7" s="369" t="s">
        <v>446</v>
      </c>
      <c r="F7" s="370" t="s">
        <v>919</v>
      </c>
      <c r="G7" s="368" t="s">
        <v>920</v>
      </c>
      <c r="H7" s="369" t="s">
        <v>921</v>
      </c>
      <c r="I7" s="369" t="s">
        <v>547</v>
      </c>
    </row>
    <row r="8" spans="1:9" ht="12.75">
      <c r="A8" s="371">
        <v>1</v>
      </c>
      <c r="B8" s="177">
        <v>2</v>
      </c>
      <c r="C8" s="179">
        <v>3</v>
      </c>
      <c r="D8" s="372">
        <v>4</v>
      </c>
      <c r="E8" s="372">
        <v>5</v>
      </c>
      <c r="F8" s="372">
        <v>6</v>
      </c>
      <c r="G8" s="372">
        <v>7</v>
      </c>
      <c r="H8" s="372">
        <v>8</v>
      </c>
      <c r="I8" s="372">
        <v>9</v>
      </c>
    </row>
    <row r="9" spans="1:9" ht="12.75">
      <c r="A9" s="373"/>
      <c r="B9" s="398" t="s">
        <v>922</v>
      </c>
      <c r="C9" s="238">
        <v>714796494</v>
      </c>
      <c r="D9" s="238">
        <v>284736663</v>
      </c>
      <c r="E9" s="238">
        <v>294617852</v>
      </c>
      <c r="F9" s="248">
        <v>41.21702533140852</v>
      </c>
      <c r="G9" s="248">
        <v>103.47029037142295</v>
      </c>
      <c r="H9" s="238">
        <v>60936748</v>
      </c>
      <c r="I9" s="238">
        <v>62038536</v>
      </c>
    </row>
    <row r="10" spans="1:9" ht="12.75">
      <c r="A10" s="373"/>
      <c r="B10" s="399" t="s">
        <v>923</v>
      </c>
      <c r="C10" s="189">
        <v>714690062</v>
      </c>
      <c r="D10" s="189">
        <v>284692318</v>
      </c>
      <c r="E10" s="189">
        <v>294608025</v>
      </c>
      <c r="F10" s="245">
        <v>41.22178838972019</v>
      </c>
      <c r="G10" s="245">
        <v>103.48295558856633</v>
      </c>
      <c r="H10" s="189">
        <v>60927879</v>
      </c>
      <c r="I10" s="189">
        <v>62038614</v>
      </c>
    </row>
    <row r="11" spans="1:9" ht="12.75">
      <c r="A11" s="373"/>
      <c r="B11" s="399" t="s">
        <v>924</v>
      </c>
      <c r="C11" s="189">
        <v>106432</v>
      </c>
      <c r="D11" s="189">
        <v>44345</v>
      </c>
      <c r="E11" s="189">
        <v>9827</v>
      </c>
      <c r="F11" s="245">
        <v>9.233125375826818</v>
      </c>
      <c r="G11" s="245">
        <v>22.160333746758372</v>
      </c>
      <c r="H11" s="189">
        <v>8869</v>
      </c>
      <c r="I11" s="189">
        <v>-78</v>
      </c>
    </row>
    <row r="12" spans="1:9" ht="12.75">
      <c r="A12" s="373"/>
      <c r="B12" s="398" t="s">
        <v>925</v>
      </c>
      <c r="C12" s="238">
        <v>668842522</v>
      </c>
      <c r="D12" s="238">
        <v>292421530</v>
      </c>
      <c r="E12" s="238">
        <v>288642028</v>
      </c>
      <c r="F12" s="248">
        <v>43.15545416234765</v>
      </c>
      <c r="G12" s="248">
        <v>98.70751582484367</v>
      </c>
      <c r="H12" s="238">
        <v>56212839</v>
      </c>
      <c r="I12" s="238">
        <v>54336922</v>
      </c>
    </row>
    <row r="13" spans="1:9" ht="12.75">
      <c r="A13" s="373"/>
      <c r="B13" s="399" t="s">
        <v>926</v>
      </c>
      <c r="C13" s="189">
        <v>666229758</v>
      </c>
      <c r="D13" s="189">
        <v>291829788</v>
      </c>
      <c r="E13" s="189">
        <v>288272433</v>
      </c>
      <c r="F13" s="245">
        <v>43.26922199713571</v>
      </c>
      <c r="G13" s="245">
        <v>98.78101717292822</v>
      </c>
      <c r="H13" s="189">
        <v>56031165</v>
      </c>
      <c r="I13" s="189">
        <v>54233152</v>
      </c>
    </row>
    <row r="14" spans="1:9" ht="12.75">
      <c r="A14" s="373">
        <v>1000</v>
      </c>
      <c r="B14" s="399" t="s">
        <v>927</v>
      </c>
      <c r="C14" s="189">
        <v>33092550</v>
      </c>
      <c r="D14" s="189">
        <v>24801955</v>
      </c>
      <c r="E14" s="189">
        <v>24582842</v>
      </c>
      <c r="F14" s="245">
        <v>74.28512459753026</v>
      </c>
      <c r="G14" s="245">
        <v>99.116549481684</v>
      </c>
      <c r="H14" s="189">
        <v>1390791</v>
      </c>
      <c r="I14" s="189">
        <v>1414128</v>
      </c>
    </row>
    <row r="15" spans="1:9" ht="12.75">
      <c r="A15" s="373">
        <v>1100</v>
      </c>
      <c r="B15" s="399" t="s">
        <v>928</v>
      </c>
      <c r="C15" s="189">
        <v>4009281</v>
      </c>
      <c r="D15" s="189">
        <v>1585980</v>
      </c>
      <c r="E15" s="189">
        <v>1597460</v>
      </c>
      <c r="F15" s="245">
        <v>39.84405183872121</v>
      </c>
      <c r="G15" s="245">
        <v>100.72384267140822</v>
      </c>
      <c r="H15" s="189">
        <v>355196</v>
      </c>
      <c r="I15" s="189">
        <v>351713</v>
      </c>
    </row>
    <row r="16" spans="1:9" ht="12.75">
      <c r="A16" s="373">
        <v>1800</v>
      </c>
      <c r="B16" s="400" t="s">
        <v>929</v>
      </c>
      <c r="C16" s="189">
        <v>21930618</v>
      </c>
      <c r="D16" s="189" t="s">
        <v>399</v>
      </c>
      <c r="E16" s="189">
        <v>20476958</v>
      </c>
      <c r="F16" s="245">
        <v>93.37155022261571</v>
      </c>
      <c r="G16" s="245" t="s">
        <v>399</v>
      </c>
      <c r="H16" s="189" t="s">
        <v>399</v>
      </c>
      <c r="I16" s="189">
        <v>476958</v>
      </c>
    </row>
    <row r="17" spans="1:9" ht="12.75">
      <c r="A17" s="373">
        <v>2000</v>
      </c>
      <c r="B17" s="399" t="s">
        <v>930</v>
      </c>
      <c r="C17" s="189">
        <v>3086873</v>
      </c>
      <c r="D17" s="189">
        <v>1654097</v>
      </c>
      <c r="E17" s="189">
        <v>1086518</v>
      </c>
      <c r="F17" s="245">
        <v>35.19801430120384</v>
      </c>
      <c r="G17" s="245">
        <v>65.68647425151003</v>
      </c>
      <c r="H17" s="189">
        <v>112000</v>
      </c>
      <c r="I17" s="189">
        <v>110897</v>
      </c>
    </row>
    <row r="18" spans="1:9" ht="12.75">
      <c r="A18" s="373">
        <v>3000</v>
      </c>
      <c r="B18" s="399" t="s">
        <v>931</v>
      </c>
      <c r="C18" s="189">
        <v>630050335</v>
      </c>
      <c r="D18" s="189">
        <v>265373736</v>
      </c>
      <c r="E18" s="189">
        <v>262603073</v>
      </c>
      <c r="F18" s="245">
        <v>41.67969738481291</v>
      </c>
      <c r="G18" s="245">
        <v>98.95593925692782</v>
      </c>
      <c r="H18" s="189">
        <v>54528374</v>
      </c>
      <c r="I18" s="189">
        <v>52708127</v>
      </c>
    </row>
    <row r="19" spans="1:9" ht="25.5">
      <c r="A19" s="373">
        <v>3400</v>
      </c>
      <c r="B19" s="400" t="s">
        <v>932</v>
      </c>
      <c r="C19" s="189">
        <v>2818350</v>
      </c>
      <c r="D19" s="189">
        <v>848798</v>
      </c>
      <c r="E19" s="189">
        <v>779840</v>
      </c>
      <c r="F19" s="245">
        <v>27.670090655880212</v>
      </c>
      <c r="G19" s="245">
        <v>91.87580555090847</v>
      </c>
      <c r="H19" s="189">
        <v>238188</v>
      </c>
      <c r="I19" s="189">
        <v>215991</v>
      </c>
    </row>
    <row r="20" spans="1:9" ht="12.75">
      <c r="A20" s="373">
        <v>3500</v>
      </c>
      <c r="B20" s="400" t="s">
        <v>933</v>
      </c>
      <c r="C20" s="189">
        <v>627231985</v>
      </c>
      <c r="D20" s="189">
        <v>264524938</v>
      </c>
      <c r="E20" s="189">
        <v>261823233</v>
      </c>
      <c r="F20" s="245">
        <v>41.742646941067584</v>
      </c>
      <c r="G20" s="245">
        <v>98.97865773245168</v>
      </c>
      <c r="H20" s="189">
        <v>54290186</v>
      </c>
      <c r="I20" s="189">
        <v>52492136</v>
      </c>
    </row>
    <row r="21" spans="1:9" ht="25.5">
      <c r="A21" s="207" t="s">
        <v>934</v>
      </c>
      <c r="B21" s="399" t="s">
        <v>935</v>
      </c>
      <c r="C21" s="189">
        <v>2612764</v>
      </c>
      <c r="D21" s="189">
        <v>591742</v>
      </c>
      <c r="E21" s="189">
        <v>369595</v>
      </c>
      <c r="F21" s="245">
        <v>14.145747568475379</v>
      </c>
      <c r="G21" s="245">
        <v>62.458808061621454</v>
      </c>
      <c r="H21" s="189">
        <v>181674</v>
      </c>
      <c r="I21" s="189">
        <v>103770</v>
      </c>
    </row>
    <row r="22" spans="1:9" ht="25.5">
      <c r="A22" s="207" t="s">
        <v>936</v>
      </c>
      <c r="B22" s="400" t="s">
        <v>937</v>
      </c>
      <c r="C22" s="189">
        <v>21365</v>
      </c>
      <c r="D22" s="189">
        <v>21365</v>
      </c>
      <c r="E22" s="189">
        <v>9742</v>
      </c>
      <c r="F22" s="245">
        <v>45.59794055698572</v>
      </c>
      <c r="G22" s="245">
        <v>45.59794055698572</v>
      </c>
      <c r="H22" s="189">
        <v>0</v>
      </c>
      <c r="I22" s="189">
        <v>5481</v>
      </c>
    </row>
    <row r="23" spans="1:9" ht="12.75">
      <c r="A23" s="373">
        <v>7000</v>
      </c>
      <c r="B23" s="400" t="s">
        <v>938</v>
      </c>
      <c r="C23" s="189">
        <v>2591399</v>
      </c>
      <c r="D23" s="189">
        <v>570377</v>
      </c>
      <c r="E23" s="189">
        <v>359853</v>
      </c>
      <c r="F23" s="245">
        <v>13.886437403117002</v>
      </c>
      <c r="G23" s="245">
        <v>63.09037706639644</v>
      </c>
      <c r="H23" s="189">
        <v>181674</v>
      </c>
      <c r="I23" s="189">
        <v>98289</v>
      </c>
    </row>
    <row r="24" spans="1:9" ht="12.75">
      <c r="A24" s="373"/>
      <c r="B24" s="399" t="s">
        <v>763</v>
      </c>
      <c r="C24" s="189">
        <v>45953972</v>
      </c>
      <c r="D24" s="189">
        <v>-7684867</v>
      </c>
      <c r="E24" s="189">
        <v>5975824</v>
      </c>
      <c r="F24" s="245" t="s">
        <v>399</v>
      </c>
      <c r="G24" s="245" t="s">
        <v>399</v>
      </c>
      <c r="H24" s="189">
        <v>4723909</v>
      </c>
      <c r="I24" s="189">
        <v>7701614</v>
      </c>
    </row>
    <row r="25" spans="1:9" ht="25.5">
      <c r="A25" s="373"/>
      <c r="B25" s="399" t="s">
        <v>939</v>
      </c>
      <c r="C25" s="189">
        <v>-45953972</v>
      </c>
      <c r="D25" s="189">
        <v>7684867</v>
      </c>
      <c r="E25" s="189">
        <v>-5975824</v>
      </c>
      <c r="F25" s="245" t="s">
        <v>399</v>
      </c>
      <c r="G25" s="245" t="s">
        <v>399</v>
      </c>
      <c r="H25" s="189">
        <v>-4723909</v>
      </c>
      <c r="I25" s="189">
        <v>-7701614</v>
      </c>
    </row>
    <row r="26" spans="1:9" s="153" customFormat="1" ht="38.25">
      <c r="A26" s="373"/>
      <c r="B26" s="407" t="s">
        <v>940</v>
      </c>
      <c r="C26" s="408" t="s">
        <v>399</v>
      </c>
      <c r="D26" s="408" t="s">
        <v>399</v>
      </c>
      <c r="E26" s="185">
        <v>-12659</v>
      </c>
      <c r="F26" s="409" t="s">
        <v>399</v>
      </c>
      <c r="G26" s="409" t="s">
        <v>399</v>
      </c>
      <c r="H26" s="408" t="s">
        <v>399</v>
      </c>
      <c r="I26" s="410">
        <v>-12659</v>
      </c>
    </row>
    <row r="27" spans="1:9" ht="12.75">
      <c r="A27" s="373"/>
      <c r="B27" s="399"/>
      <c r="C27" s="189"/>
      <c r="D27" s="189"/>
      <c r="E27" s="189"/>
      <c r="F27" s="245"/>
      <c r="G27" s="189"/>
      <c r="H27" s="189"/>
      <c r="I27" s="189"/>
    </row>
    <row r="28" spans="1:9" ht="12.75">
      <c r="A28" s="373"/>
      <c r="B28" s="398" t="s">
        <v>941</v>
      </c>
      <c r="C28" s="209"/>
      <c r="D28" s="189"/>
      <c r="E28" s="189"/>
      <c r="F28" s="247"/>
      <c r="G28" s="247"/>
      <c r="H28" s="189"/>
      <c r="I28" s="189"/>
    </row>
    <row r="29" spans="1:9" ht="12.75">
      <c r="A29" s="373"/>
      <c r="B29" s="398" t="s">
        <v>922</v>
      </c>
      <c r="C29" s="238">
        <v>714796494</v>
      </c>
      <c r="D29" s="238">
        <v>284736663</v>
      </c>
      <c r="E29" s="238">
        <v>294617852</v>
      </c>
      <c r="F29" s="247">
        <v>41.21702533140852</v>
      </c>
      <c r="G29" s="247">
        <v>103.47029037142295</v>
      </c>
      <c r="H29" s="238">
        <v>60936748</v>
      </c>
      <c r="I29" s="238">
        <v>62038536</v>
      </c>
    </row>
    <row r="30" spans="1:9" ht="12.75">
      <c r="A30" s="373"/>
      <c r="B30" s="399" t="s">
        <v>942</v>
      </c>
      <c r="C30" s="189">
        <v>714690062</v>
      </c>
      <c r="D30" s="189">
        <v>284692318</v>
      </c>
      <c r="E30" s="189">
        <v>294608025</v>
      </c>
      <c r="F30" s="244">
        <v>41.22178838972019</v>
      </c>
      <c r="G30" s="244">
        <v>103.48295558856633</v>
      </c>
      <c r="H30" s="189">
        <v>60927879</v>
      </c>
      <c r="I30" s="189">
        <v>62038614</v>
      </c>
    </row>
    <row r="31" spans="1:9" ht="12.75">
      <c r="A31" s="373"/>
      <c r="B31" s="399" t="s">
        <v>943</v>
      </c>
      <c r="C31" s="189">
        <v>106432</v>
      </c>
      <c r="D31" s="189">
        <v>44345</v>
      </c>
      <c r="E31" s="189">
        <v>9827</v>
      </c>
      <c r="F31" s="244">
        <v>9.233125375826818</v>
      </c>
      <c r="G31" s="244">
        <v>22.160333746758372</v>
      </c>
      <c r="H31" s="189">
        <v>8869</v>
      </c>
      <c r="I31" s="189">
        <v>-78</v>
      </c>
    </row>
    <row r="32" spans="1:9" ht="12.75">
      <c r="A32" s="373"/>
      <c r="B32" s="398" t="s">
        <v>944</v>
      </c>
      <c r="C32" s="238">
        <v>668842522</v>
      </c>
      <c r="D32" s="238">
        <v>292421530</v>
      </c>
      <c r="E32" s="238">
        <v>288642028</v>
      </c>
      <c r="F32" s="247">
        <v>43.15545416234765</v>
      </c>
      <c r="G32" s="247">
        <v>98.70751582484367</v>
      </c>
      <c r="H32" s="238">
        <v>56212839</v>
      </c>
      <c r="I32" s="238">
        <v>54336922</v>
      </c>
    </row>
    <row r="33" spans="1:9" ht="12.75">
      <c r="A33" s="373"/>
      <c r="B33" s="399" t="s">
        <v>926</v>
      </c>
      <c r="C33" s="189">
        <v>666229758</v>
      </c>
      <c r="D33" s="189">
        <v>291829788</v>
      </c>
      <c r="E33" s="189">
        <v>288272433</v>
      </c>
      <c r="F33" s="244">
        <v>43.26922199713571</v>
      </c>
      <c r="G33" s="244">
        <v>98.78101717292822</v>
      </c>
      <c r="H33" s="189">
        <v>56031165</v>
      </c>
      <c r="I33" s="189">
        <v>54233152</v>
      </c>
    </row>
    <row r="34" spans="1:9" ht="12.75">
      <c r="A34" s="373">
        <v>1000</v>
      </c>
      <c r="B34" s="399" t="s">
        <v>945</v>
      </c>
      <c r="C34" s="189">
        <v>33092550</v>
      </c>
      <c r="D34" s="189">
        <v>24801955</v>
      </c>
      <c r="E34" s="189">
        <v>24582842</v>
      </c>
      <c r="F34" s="244">
        <v>74.28512459753026</v>
      </c>
      <c r="G34" s="244">
        <v>99.116549481684</v>
      </c>
      <c r="H34" s="189">
        <v>1390791</v>
      </c>
      <c r="I34" s="189">
        <v>1414128</v>
      </c>
    </row>
    <row r="35" spans="1:9" ht="12.75">
      <c r="A35" s="373">
        <v>1100</v>
      </c>
      <c r="B35" s="399" t="s">
        <v>946</v>
      </c>
      <c r="C35" s="189">
        <v>4009281</v>
      </c>
      <c r="D35" s="189">
        <v>1585980</v>
      </c>
      <c r="E35" s="189">
        <v>1597460</v>
      </c>
      <c r="F35" s="244">
        <v>39.84405183872121</v>
      </c>
      <c r="G35" s="244">
        <v>100.72384267140822</v>
      </c>
      <c r="H35" s="189">
        <v>355196</v>
      </c>
      <c r="I35" s="189">
        <v>351713</v>
      </c>
    </row>
    <row r="36" spans="1:9" ht="12.75">
      <c r="A36" s="373">
        <v>1800</v>
      </c>
      <c r="B36" s="400" t="s">
        <v>947</v>
      </c>
      <c r="C36" s="189">
        <v>21930618</v>
      </c>
      <c r="D36" s="189" t="s">
        <v>399</v>
      </c>
      <c r="E36" s="189">
        <v>20476958</v>
      </c>
      <c r="F36" s="244">
        <v>93.37155022261571</v>
      </c>
      <c r="G36" s="244" t="s">
        <v>399</v>
      </c>
      <c r="H36" s="189" t="s">
        <v>399</v>
      </c>
      <c r="I36" s="189">
        <v>476958</v>
      </c>
    </row>
    <row r="37" spans="1:9" ht="12.75">
      <c r="A37" s="373">
        <v>2000</v>
      </c>
      <c r="B37" s="399" t="s">
        <v>930</v>
      </c>
      <c r="C37" s="189">
        <v>3086873</v>
      </c>
      <c r="D37" s="189">
        <v>1654097</v>
      </c>
      <c r="E37" s="189">
        <v>1086518</v>
      </c>
      <c r="F37" s="244">
        <v>35.19801430120384</v>
      </c>
      <c r="G37" s="244">
        <v>65.68647425151003</v>
      </c>
      <c r="H37" s="189">
        <v>112000</v>
      </c>
      <c r="I37" s="189">
        <v>110897</v>
      </c>
    </row>
    <row r="38" spans="1:9" ht="12.75">
      <c r="A38" s="373">
        <v>3000</v>
      </c>
      <c r="B38" s="399" t="s">
        <v>931</v>
      </c>
      <c r="C38" s="189">
        <v>630050335</v>
      </c>
      <c r="D38" s="189">
        <v>265373736</v>
      </c>
      <c r="E38" s="189">
        <v>262603073</v>
      </c>
      <c r="F38" s="244">
        <v>41.67969738481291</v>
      </c>
      <c r="G38" s="244">
        <v>98.95593925692782</v>
      </c>
      <c r="H38" s="189">
        <v>54528374</v>
      </c>
      <c r="I38" s="189">
        <v>52708127</v>
      </c>
    </row>
    <row r="39" spans="1:9" ht="25.5">
      <c r="A39" s="373">
        <v>3400</v>
      </c>
      <c r="B39" s="400" t="s">
        <v>932</v>
      </c>
      <c r="C39" s="189">
        <v>2818350</v>
      </c>
      <c r="D39" s="189">
        <v>848798</v>
      </c>
      <c r="E39" s="189">
        <v>779840</v>
      </c>
      <c r="F39" s="244">
        <v>27.670090655880212</v>
      </c>
      <c r="G39" s="244">
        <v>91.87580555090847</v>
      </c>
      <c r="H39" s="189">
        <v>238188</v>
      </c>
      <c r="I39" s="189">
        <v>215991</v>
      </c>
    </row>
    <row r="40" spans="1:9" ht="12.75">
      <c r="A40" s="373">
        <v>3500</v>
      </c>
      <c r="B40" s="400" t="s">
        <v>933</v>
      </c>
      <c r="C40" s="189">
        <v>627231985</v>
      </c>
      <c r="D40" s="189">
        <v>264524938</v>
      </c>
      <c r="E40" s="189">
        <v>261823233</v>
      </c>
      <c r="F40" s="244">
        <v>41.742646941067584</v>
      </c>
      <c r="G40" s="244">
        <v>98.97865773245168</v>
      </c>
      <c r="H40" s="189">
        <v>54290186</v>
      </c>
      <c r="I40" s="189">
        <v>52492136</v>
      </c>
    </row>
    <row r="41" spans="1:9" ht="25.5">
      <c r="A41" s="207" t="s">
        <v>934</v>
      </c>
      <c r="B41" s="399" t="s">
        <v>935</v>
      </c>
      <c r="C41" s="189">
        <v>2612764</v>
      </c>
      <c r="D41" s="189">
        <v>591742</v>
      </c>
      <c r="E41" s="189">
        <v>369595</v>
      </c>
      <c r="F41" s="244">
        <v>14.145747568475379</v>
      </c>
      <c r="G41" s="244">
        <v>62.458808061621454</v>
      </c>
      <c r="H41" s="189">
        <v>181674</v>
      </c>
      <c r="I41" s="189">
        <v>103770</v>
      </c>
    </row>
    <row r="42" spans="1:9" ht="25.5">
      <c r="A42" s="207" t="s">
        <v>936</v>
      </c>
      <c r="B42" s="399" t="s">
        <v>948</v>
      </c>
      <c r="C42" s="189">
        <v>21365</v>
      </c>
      <c r="D42" s="189">
        <v>21365</v>
      </c>
      <c r="E42" s="189">
        <v>9742</v>
      </c>
      <c r="F42" s="244">
        <v>45.59794055698572</v>
      </c>
      <c r="G42" s="244">
        <v>45.59794055698572</v>
      </c>
      <c r="H42" s="189">
        <v>0</v>
      </c>
      <c r="I42" s="189">
        <v>5481</v>
      </c>
    </row>
    <row r="43" spans="1:9" ht="12.75">
      <c r="A43" s="373">
        <v>7000</v>
      </c>
      <c r="B43" s="399" t="s">
        <v>949</v>
      </c>
      <c r="C43" s="189">
        <v>2591399</v>
      </c>
      <c r="D43" s="189">
        <v>570377</v>
      </c>
      <c r="E43" s="189">
        <v>359853</v>
      </c>
      <c r="F43" s="244">
        <v>13.886437403117002</v>
      </c>
      <c r="G43" s="244">
        <v>63.09037706639644</v>
      </c>
      <c r="H43" s="189">
        <v>181674</v>
      </c>
      <c r="I43" s="189">
        <v>98289</v>
      </c>
    </row>
    <row r="44" spans="1:9" ht="12.75">
      <c r="A44" s="373"/>
      <c r="B44" s="399" t="s">
        <v>763</v>
      </c>
      <c r="C44" s="189">
        <v>45953972</v>
      </c>
      <c r="D44" s="189">
        <v>-7684867</v>
      </c>
      <c r="E44" s="189">
        <v>5975824</v>
      </c>
      <c r="F44" s="244" t="s">
        <v>399</v>
      </c>
      <c r="G44" s="244" t="s">
        <v>399</v>
      </c>
      <c r="H44" s="189">
        <v>4723909</v>
      </c>
      <c r="I44" s="189">
        <v>7701614</v>
      </c>
    </row>
    <row r="45" spans="1:9" ht="25.5">
      <c r="A45" s="373"/>
      <c r="B45" s="399" t="s">
        <v>939</v>
      </c>
      <c r="C45" s="189">
        <v>-45953972</v>
      </c>
      <c r="D45" s="189">
        <v>7684867</v>
      </c>
      <c r="E45" s="189">
        <v>-5975824</v>
      </c>
      <c r="F45" s="244" t="s">
        <v>399</v>
      </c>
      <c r="G45" s="244" t="s">
        <v>399</v>
      </c>
      <c r="H45" s="189">
        <v>-4723909</v>
      </c>
      <c r="I45" s="189">
        <v>-7701614</v>
      </c>
    </row>
    <row r="46" spans="1:9" s="153" customFormat="1" ht="38.25">
      <c r="A46" s="373"/>
      <c r="B46" s="407" t="s">
        <v>940</v>
      </c>
      <c r="C46" s="408" t="s">
        <v>399</v>
      </c>
      <c r="D46" s="408" t="s">
        <v>399</v>
      </c>
      <c r="E46" s="185">
        <v>-12659</v>
      </c>
      <c r="F46" s="409" t="s">
        <v>399</v>
      </c>
      <c r="G46" s="409" t="s">
        <v>399</v>
      </c>
      <c r="H46" s="408" t="s">
        <v>399</v>
      </c>
      <c r="I46" s="410">
        <v>-12659</v>
      </c>
    </row>
    <row r="47" spans="1:9" ht="12.75">
      <c r="A47" s="373"/>
      <c r="B47" s="399"/>
      <c r="C47" s="189"/>
      <c r="D47" s="189"/>
      <c r="E47" s="189"/>
      <c r="F47" s="247"/>
      <c r="G47" s="247"/>
      <c r="H47" s="238"/>
      <c r="I47" s="238"/>
    </row>
    <row r="48" spans="1:9" ht="12.75">
      <c r="A48" s="373"/>
      <c r="B48" s="398" t="s">
        <v>950</v>
      </c>
      <c r="C48" s="209"/>
      <c r="D48" s="189"/>
      <c r="E48" s="189"/>
      <c r="F48" s="247"/>
      <c r="G48" s="247"/>
      <c r="H48" s="238"/>
      <c r="I48" s="238"/>
    </row>
    <row r="49" spans="1:9" ht="12.75">
      <c r="A49" s="373"/>
      <c r="B49" s="398" t="s">
        <v>922</v>
      </c>
      <c r="C49" s="238">
        <v>714796494</v>
      </c>
      <c r="D49" s="238">
        <v>284736663</v>
      </c>
      <c r="E49" s="238">
        <v>294617852</v>
      </c>
      <c r="F49" s="247">
        <v>41.21702533140852</v>
      </c>
      <c r="G49" s="247">
        <v>103.47029037142295</v>
      </c>
      <c r="H49" s="238">
        <v>60936748</v>
      </c>
      <c r="I49" s="238">
        <v>62038536</v>
      </c>
    </row>
    <row r="50" spans="1:9" ht="12.75">
      <c r="A50" s="373"/>
      <c r="B50" s="399" t="s">
        <v>942</v>
      </c>
      <c r="C50" s="189">
        <v>714690062</v>
      </c>
      <c r="D50" s="189">
        <v>284692318</v>
      </c>
      <c r="E50" s="189">
        <v>294608025</v>
      </c>
      <c r="F50" s="244">
        <v>41.22178838972019</v>
      </c>
      <c r="G50" s="244">
        <v>103.48295558856633</v>
      </c>
      <c r="H50" s="189">
        <v>60927879</v>
      </c>
      <c r="I50" s="189">
        <v>62038614</v>
      </c>
    </row>
    <row r="51" spans="1:9" ht="38.25">
      <c r="A51" s="373">
        <v>500</v>
      </c>
      <c r="B51" s="377" t="s">
        <v>951</v>
      </c>
      <c r="C51" s="189">
        <v>699512000</v>
      </c>
      <c r="D51" s="189" t="s">
        <v>399</v>
      </c>
      <c r="E51" s="189">
        <v>288392916</v>
      </c>
      <c r="F51" s="244">
        <v>41.22772961721886</v>
      </c>
      <c r="G51" s="244" t="s">
        <v>399</v>
      </c>
      <c r="H51" s="189" t="s">
        <v>399</v>
      </c>
      <c r="I51" s="189">
        <v>60785651</v>
      </c>
    </row>
    <row r="52" spans="1:9" ht="12.75">
      <c r="A52" s="373">
        <v>520</v>
      </c>
      <c r="B52" s="377" t="s">
        <v>952</v>
      </c>
      <c r="C52" s="189">
        <v>698750000</v>
      </c>
      <c r="D52" s="189" t="s">
        <v>399</v>
      </c>
      <c r="E52" s="189">
        <v>287832645</v>
      </c>
      <c r="F52" s="244">
        <v>41.19250733452594</v>
      </c>
      <c r="G52" s="244" t="s">
        <v>399</v>
      </c>
      <c r="H52" s="189" t="s">
        <v>399</v>
      </c>
      <c r="I52" s="189">
        <v>60761917</v>
      </c>
    </row>
    <row r="53" spans="1:9" ht="25.5">
      <c r="A53" s="373">
        <v>521</v>
      </c>
      <c r="B53" s="376" t="s">
        <v>953</v>
      </c>
      <c r="C53" s="251">
        <v>530328296</v>
      </c>
      <c r="D53" s="189" t="s">
        <v>399</v>
      </c>
      <c r="E53" s="189">
        <v>230021823</v>
      </c>
      <c r="F53" s="244">
        <v>43.373477284719506</v>
      </c>
      <c r="G53" s="244" t="s">
        <v>399</v>
      </c>
      <c r="H53" s="189" t="s">
        <v>399</v>
      </c>
      <c r="I53" s="189">
        <v>48704106</v>
      </c>
    </row>
    <row r="54" spans="1:9" ht="38.25">
      <c r="A54" s="373">
        <v>522</v>
      </c>
      <c r="B54" s="376" t="s">
        <v>954</v>
      </c>
      <c r="C54" s="251">
        <v>38374120</v>
      </c>
      <c r="D54" s="189" t="s">
        <v>399</v>
      </c>
      <c r="E54" s="189">
        <v>15886313</v>
      </c>
      <c r="F54" s="244">
        <v>41.398507640044905</v>
      </c>
      <c r="G54" s="244" t="s">
        <v>399</v>
      </c>
      <c r="H54" s="189" t="s">
        <v>399</v>
      </c>
      <c r="I54" s="189">
        <v>3363719</v>
      </c>
    </row>
    <row r="55" spans="1:9" ht="51">
      <c r="A55" s="373">
        <v>523</v>
      </c>
      <c r="B55" s="376" t="s">
        <v>955</v>
      </c>
      <c r="C55" s="251">
        <v>1954908</v>
      </c>
      <c r="D55" s="189" t="s">
        <v>399</v>
      </c>
      <c r="E55" s="189">
        <v>809303</v>
      </c>
      <c r="F55" s="244">
        <v>41.39852105572231</v>
      </c>
      <c r="G55" s="244" t="s">
        <v>399</v>
      </c>
      <c r="H55" s="189" t="s">
        <v>399</v>
      </c>
      <c r="I55" s="189">
        <v>171359</v>
      </c>
    </row>
    <row r="56" spans="1:9" ht="38.25">
      <c r="A56" s="373">
        <v>524</v>
      </c>
      <c r="B56" s="376" t="s">
        <v>956</v>
      </c>
      <c r="C56" s="251">
        <v>128082676</v>
      </c>
      <c r="D56" s="189" t="s">
        <v>399</v>
      </c>
      <c r="E56" s="189">
        <v>53024316</v>
      </c>
      <c r="F56" s="244">
        <v>41.39850732038109</v>
      </c>
      <c r="G56" s="244" t="s">
        <v>399</v>
      </c>
      <c r="H56" s="189" t="s">
        <v>399</v>
      </c>
      <c r="I56" s="189">
        <v>11227204</v>
      </c>
    </row>
    <row r="57" spans="1:9" ht="25.5">
      <c r="A57" s="373">
        <v>525</v>
      </c>
      <c r="B57" s="376" t="s">
        <v>0</v>
      </c>
      <c r="C57" s="251">
        <v>10000</v>
      </c>
      <c r="D57" s="189" t="s">
        <v>399</v>
      </c>
      <c r="E57" s="189">
        <v>2468</v>
      </c>
      <c r="F57" s="244">
        <v>24.68</v>
      </c>
      <c r="G57" s="244" t="s">
        <v>399</v>
      </c>
      <c r="H57" s="189" t="s">
        <v>399</v>
      </c>
      <c r="I57" s="189">
        <v>319</v>
      </c>
    </row>
    <row r="58" spans="1:9" ht="25.5">
      <c r="A58" s="373">
        <v>526</v>
      </c>
      <c r="B58" s="376" t="s">
        <v>1</v>
      </c>
      <c r="C58" s="251" t="s">
        <v>399</v>
      </c>
      <c r="D58" s="189" t="s">
        <v>399</v>
      </c>
      <c r="E58" s="189">
        <v>7</v>
      </c>
      <c r="F58" s="244" t="s">
        <v>399</v>
      </c>
      <c r="G58" s="244" t="s">
        <v>399</v>
      </c>
      <c r="H58" s="189" t="s">
        <v>399</v>
      </c>
      <c r="I58" s="189">
        <v>0</v>
      </c>
    </row>
    <row r="59" spans="1:9" ht="12.75">
      <c r="A59" s="373">
        <v>527</v>
      </c>
      <c r="B59" s="376" t="s">
        <v>2</v>
      </c>
      <c r="C59" s="251" t="s">
        <v>399</v>
      </c>
      <c r="D59" s="189" t="s">
        <v>399</v>
      </c>
      <c r="E59" s="189">
        <v>-11936332</v>
      </c>
      <c r="F59" s="244" t="s">
        <v>399</v>
      </c>
      <c r="G59" s="244" t="s">
        <v>399</v>
      </c>
      <c r="H59" s="189" t="s">
        <v>399</v>
      </c>
      <c r="I59" s="189">
        <v>-2708387</v>
      </c>
    </row>
    <row r="60" spans="1:9" ht="25.5">
      <c r="A60" s="373">
        <v>528</v>
      </c>
      <c r="B60" s="376" t="s">
        <v>3</v>
      </c>
      <c r="C60" s="189" t="s">
        <v>399</v>
      </c>
      <c r="D60" s="189" t="s">
        <v>399</v>
      </c>
      <c r="E60" s="189">
        <v>24747</v>
      </c>
      <c r="F60" s="244" t="s">
        <v>399</v>
      </c>
      <c r="G60" s="244" t="s">
        <v>399</v>
      </c>
      <c r="H60" s="189" t="s">
        <v>399</v>
      </c>
      <c r="I60" s="189">
        <v>3597</v>
      </c>
    </row>
    <row r="61" spans="1:9" ht="38.25">
      <c r="A61" s="373">
        <v>560</v>
      </c>
      <c r="B61" s="377" t="s">
        <v>4</v>
      </c>
      <c r="C61" s="189">
        <v>191000</v>
      </c>
      <c r="D61" s="189" t="s">
        <v>399</v>
      </c>
      <c r="E61" s="189">
        <v>106679</v>
      </c>
      <c r="F61" s="244">
        <v>55.85287958115184</v>
      </c>
      <c r="G61" s="244" t="s">
        <v>399</v>
      </c>
      <c r="H61" s="189" t="s">
        <v>399</v>
      </c>
      <c r="I61" s="189">
        <v>10152</v>
      </c>
    </row>
    <row r="62" spans="1:9" ht="15" customHeight="1">
      <c r="A62" s="373">
        <v>561</v>
      </c>
      <c r="B62" s="376" t="s">
        <v>5</v>
      </c>
      <c r="C62" s="251">
        <v>91000</v>
      </c>
      <c r="D62" s="189" t="s">
        <v>399</v>
      </c>
      <c r="E62" s="189">
        <v>40288</v>
      </c>
      <c r="F62" s="244">
        <v>44.27252747252747</v>
      </c>
      <c r="G62" s="244" t="s">
        <v>399</v>
      </c>
      <c r="H62" s="189" t="s">
        <v>399</v>
      </c>
      <c r="I62" s="189">
        <v>448</v>
      </c>
    </row>
    <row r="63" spans="1:9" ht="25.5">
      <c r="A63" s="373">
        <v>562</v>
      </c>
      <c r="B63" s="376" t="s">
        <v>6</v>
      </c>
      <c r="C63" s="251">
        <v>100000</v>
      </c>
      <c r="D63" s="189" t="s">
        <v>399</v>
      </c>
      <c r="E63" s="189">
        <v>66391</v>
      </c>
      <c r="F63" s="244">
        <v>66.391</v>
      </c>
      <c r="G63" s="244" t="s">
        <v>399</v>
      </c>
      <c r="H63" s="189" t="s">
        <v>399</v>
      </c>
      <c r="I63" s="189">
        <v>9704</v>
      </c>
    </row>
    <row r="64" spans="1:9" ht="25.5">
      <c r="A64" s="373">
        <v>590</v>
      </c>
      <c r="B64" s="377" t="s">
        <v>7</v>
      </c>
      <c r="C64" s="189">
        <v>571000</v>
      </c>
      <c r="D64" s="189" t="s">
        <v>399</v>
      </c>
      <c r="E64" s="189">
        <v>450801</v>
      </c>
      <c r="F64" s="244">
        <v>78.9493870402802</v>
      </c>
      <c r="G64" s="244" t="s">
        <v>399</v>
      </c>
      <c r="H64" s="189" t="s">
        <v>399</v>
      </c>
      <c r="I64" s="189">
        <v>12391</v>
      </c>
    </row>
    <row r="65" spans="1:9" ht="25.5">
      <c r="A65" s="373">
        <v>592</v>
      </c>
      <c r="B65" s="376" t="s">
        <v>8</v>
      </c>
      <c r="C65" s="251">
        <v>5000</v>
      </c>
      <c r="D65" s="189" t="s">
        <v>399</v>
      </c>
      <c r="E65" s="189">
        <v>8064</v>
      </c>
      <c r="F65" s="244">
        <v>161.28</v>
      </c>
      <c r="G65" s="244" t="s">
        <v>399</v>
      </c>
      <c r="H65" s="189" t="s">
        <v>399</v>
      </c>
      <c r="I65" s="189">
        <v>0</v>
      </c>
    </row>
    <row r="66" spans="1:9" ht="12.75">
      <c r="A66" s="373">
        <v>593</v>
      </c>
      <c r="B66" s="376" t="s">
        <v>9</v>
      </c>
      <c r="C66" s="251">
        <v>126000</v>
      </c>
      <c r="D66" s="189" t="s">
        <v>399</v>
      </c>
      <c r="E66" s="189">
        <v>84884</v>
      </c>
      <c r="F66" s="244">
        <v>67.36825396825397</v>
      </c>
      <c r="G66" s="244" t="s">
        <v>399</v>
      </c>
      <c r="H66" s="189" t="s">
        <v>399</v>
      </c>
      <c r="I66" s="189">
        <v>0</v>
      </c>
    </row>
    <row r="67" spans="1:9" ht="25.5">
      <c r="A67" s="373">
        <v>599</v>
      </c>
      <c r="B67" s="376" t="s">
        <v>10</v>
      </c>
      <c r="C67" s="251">
        <v>440000</v>
      </c>
      <c r="D67" s="189" t="s">
        <v>399</v>
      </c>
      <c r="E67" s="189">
        <v>357853</v>
      </c>
      <c r="F67" s="244">
        <v>81.33022727272727</v>
      </c>
      <c r="G67" s="244" t="s">
        <v>399</v>
      </c>
      <c r="H67" s="189" t="s">
        <v>399</v>
      </c>
      <c r="I67" s="189">
        <v>12391</v>
      </c>
    </row>
    <row r="68" spans="1:9" ht="12.75">
      <c r="A68" s="373">
        <v>700</v>
      </c>
      <c r="B68" s="377" t="s">
        <v>11</v>
      </c>
      <c r="C68" s="189">
        <v>15178062</v>
      </c>
      <c r="D68" s="189" t="s">
        <v>399</v>
      </c>
      <c r="E68" s="189">
        <v>6215109</v>
      </c>
      <c r="F68" s="244">
        <v>40.94797478097006</v>
      </c>
      <c r="G68" s="244" t="s">
        <v>399</v>
      </c>
      <c r="H68" s="189" t="s">
        <v>399</v>
      </c>
      <c r="I68" s="189">
        <v>1252963</v>
      </c>
    </row>
    <row r="69" spans="1:9" s="411" customFormat="1" ht="12.75">
      <c r="A69" s="373">
        <v>740</v>
      </c>
      <c r="B69" s="377" t="s">
        <v>12</v>
      </c>
      <c r="C69" s="189">
        <v>15178062</v>
      </c>
      <c r="D69" s="189" t="s">
        <v>399</v>
      </c>
      <c r="E69" s="189">
        <v>6215109</v>
      </c>
      <c r="F69" s="244">
        <v>40.94797478097006</v>
      </c>
      <c r="G69" s="244" t="s">
        <v>399</v>
      </c>
      <c r="H69" s="189" t="s">
        <v>399</v>
      </c>
      <c r="I69" s="189">
        <v>1252963</v>
      </c>
    </row>
    <row r="70" spans="1:9" ht="53.25" customHeight="1">
      <c r="A70" s="373">
        <v>742</v>
      </c>
      <c r="B70" s="376" t="s">
        <v>13</v>
      </c>
      <c r="C70" s="251">
        <v>1863709</v>
      </c>
      <c r="D70" s="189" t="s">
        <v>399</v>
      </c>
      <c r="E70" s="189">
        <v>776545</v>
      </c>
      <c r="F70" s="244">
        <v>41.66664430981446</v>
      </c>
      <c r="G70" s="244" t="s">
        <v>399</v>
      </c>
      <c r="H70" s="189" t="s">
        <v>399</v>
      </c>
      <c r="I70" s="189">
        <v>155309</v>
      </c>
    </row>
    <row r="71" spans="1:9" ht="38.25">
      <c r="A71" s="373">
        <v>743</v>
      </c>
      <c r="B71" s="376" t="s">
        <v>14</v>
      </c>
      <c r="C71" s="251">
        <v>3353417</v>
      </c>
      <c r="D71" s="189" t="s">
        <v>399</v>
      </c>
      <c r="E71" s="189">
        <v>1393021</v>
      </c>
      <c r="F71" s="244">
        <v>41.54034526573939</v>
      </c>
      <c r="G71" s="244" t="s">
        <v>399</v>
      </c>
      <c r="H71" s="189" t="s">
        <v>399</v>
      </c>
      <c r="I71" s="189">
        <v>279365</v>
      </c>
    </row>
    <row r="72" spans="1:9" ht="25.5">
      <c r="A72" s="373">
        <v>744</v>
      </c>
      <c r="B72" s="376" t="s">
        <v>15</v>
      </c>
      <c r="C72" s="251">
        <v>312339</v>
      </c>
      <c r="D72" s="189" t="s">
        <v>399</v>
      </c>
      <c r="E72" s="189">
        <v>130368</v>
      </c>
      <c r="F72" s="244">
        <v>41.73926406884827</v>
      </c>
      <c r="G72" s="244" t="s">
        <v>399</v>
      </c>
      <c r="H72" s="189" t="s">
        <v>399</v>
      </c>
      <c r="I72" s="189">
        <v>24879</v>
      </c>
    </row>
    <row r="73" spans="1:9" ht="25.5">
      <c r="A73" s="373">
        <v>745</v>
      </c>
      <c r="B73" s="376" t="s">
        <v>16</v>
      </c>
      <c r="C73" s="251">
        <v>370794</v>
      </c>
      <c r="D73" s="189" t="s">
        <v>399</v>
      </c>
      <c r="E73" s="189">
        <v>154500</v>
      </c>
      <c r="F73" s="244">
        <v>41.66734089548375</v>
      </c>
      <c r="G73" s="244" t="s">
        <v>399</v>
      </c>
      <c r="H73" s="189" t="s">
        <v>399</v>
      </c>
      <c r="I73" s="189">
        <v>30900</v>
      </c>
    </row>
    <row r="74" spans="1:9" ht="25.5">
      <c r="A74" s="373">
        <v>746</v>
      </c>
      <c r="B74" s="376" t="s">
        <v>17</v>
      </c>
      <c r="C74" s="251">
        <v>614803</v>
      </c>
      <c r="D74" s="189" t="s">
        <v>399</v>
      </c>
      <c r="E74" s="189">
        <v>251175</v>
      </c>
      <c r="F74" s="244">
        <v>40.85455015671687</v>
      </c>
      <c r="G74" s="244" t="s">
        <v>399</v>
      </c>
      <c r="H74" s="189" t="s">
        <v>399</v>
      </c>
      <c r="I74" s="189">
        <v>50610</v>
      </c>
    </row>
    <row r="75" spans="1:9" ht="51">
      <c r="A75" s="373">
        <v>747</v>
      </c>
      <c r="B75" s="376" t="s">
        <v>18</v>
      </c>
      <c r="C75" s="251">
        <v>23000</v>
      </c>
      <c r="D75" s="189" t="s">
        <v>399</v>
      </c>
      <c r="E75" s="189">
        <v>9500</v>
      </c>
      <c r="F75" s="244">
        <v>41.30434782608695</v>
      </c>
      <c r="G75" s="244" t="s">
        <v>399</v>
      </c>
      <c r="H75" s="189" t="s">
        <v>399</v>
      </c>
      <c r="I75" s="189">
        <v>1900</v>
      </c>
    </row>
    <row r="76" spans="1:9" ht="12.75">
      <c r="A76" s="373">
        <v>749</v>
      </c>
      <c r="B76" s="376" t="s">
        <v>19</v>
      </c>
      <c r="C76" s="251">
        <v>8640000</v>
      </c>
      <c r="D76" s="189" t="s">
        <v>399</v>
      </c>
      <c r="E76" s="189">
        <v>3500000</v>
      </c>
      <c r="F76" s="244">
        <v>40.50925925925926</v>
      </c>
      <c r="G76" s="244" t="s">
        <v>399</v>
      </c>
      <c r="H76" s="189" t="s">
        <v>399</v>
      </c>
      <c r="I76" s="189">
        <v>710000</v>
      </c>
    </row>
    <row r="77" spans="1:9" ht="12.75">
      <c r="A77" s="373"/>
      <c r="B77" s="399" t="s">
        <v>943</v>
      </c>
      <c r="C77" s="189">
        <v>106432</v>
      </c>
      <c r="D77" s="189">
        <v>44345</v>
      </c>
      <c r="E77" s="189">
        <v>9827</v>
      </c>
      <c r="F77" s="244">
        <v>9.233125375826818</v>
      </c>
      <c r="G77" s="244">
        <v>22.160333746758372</v>
      </c>
      <c r="H77" s="189">
        <v>8869</v>
      </c>
      <c r="I77" s="189">
        <v>-78</v>
      </c>
    </row>
    <row r="78" spans="1:9" ht="12.75">
      <c r="A78" s="373"/>
      <c r="B78" s="398" t="s">
        <v>925</v>
      </c>
      <c r="C78" s="238">
        <v>668842522</v>
      </c>
      <c r="D78" s="238">
        <v>292421530</v>
      </c>
      <c r="E78" s="238">
        <v>288642028</v>
      </c>
      <c r="F78" s="247">
        <v>43.15545416234765</v>
      </c>
      <c r="G78" s="247">
        <v>98.70751582484367</v>
      </c>
      <c r="H78" s="238">
        <v>56212839</v>
      </c>
      <c r="I78" s="238">
        <v>54336922</v>
      </c>
    </row>
    <row r="79" spans="1:9" ht="12.75">
      <c r="A79" s="373"/>
      <c r="B79" s="399" t="s">
        <v>777</v>
      </c>
      <c r="C79" s="189">
        <v>666229758</v>
      </c>
      <c r="D79" s="189">
        <v>291829788</v>
      </c>
      <c r="E79" s="189">
        <v>288272433</v>
      </c>
      <c r="F79" s="244">
        <v>43.26922199713571</v>
      </c>
      <c r="G79" s="244">
        <v>98.78101717292822</v>
      </c>
      <c r="H79" s="189">
        <v>56031165</v>
      </c>
      <c r="I79" s="189">
        <v>54233152</v>
      </c>
    </row>
    <row r="80" spans="1:9" ht="12.75">
      <c r="A80" s="373">
        <v>1000</v>
      </c>
      <c r="B80" s="377" t="s">
        <v>20</v>
      </c>
      <c r="C80" s="189">
        <v>33092550</v>
      </c>
      <c r="D80" s="189">
        <v>24801955</v>
      </c>
      <c r="E80" s="189">
        <v>24582842</v>
      </c>
      <c r="F80" s="244">
        <v>74.28512459753026</v>
      </c>
      <c r="G80" s="244">
        <v>99.116549481684</v>
      </c>
      <c r="H80" s="189">
        <v>1390791</v>
      </c>
      <c r="I80" s="189">
        <v>1414128</v>
      </c>
    </row>
    <row r="81" spans="1:9" ht="12.75">
      <c r="A81" s="373">
        <v>1100</v>
      </c>
      <c r="B81" s="400" t="s">
        <v>21</v>
      </c>
      <c r="C81" s="189">
        <v>4009281</v>
      </c>
      <c r="D81" s="189">
        <v>1585980</v>
      </c>
      <c r="E81" s="189">
        <v>1597460</v>
      </c>
      <c r="F81" s="244">
        <v>39.84405183872121</v>
      </c>
      <c r="G81" s="244">
        <v>100.72384267140822</v>
      </c>
      <c r="H81" s="189">
        <v>355196</v>
      </c>
      <c r="I81" s="189">
        <v>351713</v>
      </c>
    </row>
    <row r="82" spans="1:9" ht="12.75">
      <c r="A82" s="373">
        <v>1800</v>
      </c>
      <c r="B82" s="400" t="s">
        <v>947</v>
      </c>
      <c r="C82" s="189">
        <v>21930618</v>
      </c>
      <c r="D82" s="189" t="s">
        <v>399</v>
      </c>
      <c r="E82" s="189">
        <v>20476958</v>
      </c>
      <c r="F82" s="244">
        <v>93.37155022261571</v>
      </c>
      <c r="G82" s="244" t="s">
        <v>399</v>
      </c>
      <c r="H82" s="189" t="s">
        <v>399</v>
      </c>
      <c r="I82" s="189">
        <v>476958</v>
      </c>
    </row>
    <row r="83" spans="1:9" ht="12.75">
      <c r="A83" s="373">
        <v>2000</v>
      </c>
      <c r="B83" s="399" t="s">
        <v>930</v>
      </c>
      <c r="C83" s="189">
        <v>3086873</v>
      </c>
      <c r="D83" s="189">
        <v>1654097</v>
      </c>
      <c r="E83" s="189">
        <v>1086518</v>
      </c>
      <c r="F83" s="244">
        <v>35.19801430120384</v>
      </c>
      <c r="G83" s="244">
        <v>65.68647425151003</v>
      </c>
      <c r="H83" s="189">
        <v>112000</v>
      </c>
      <c r="I83" s="189">
        <v>110897</v>
      </c>
    </row>
    <row r="84" spans="1:9" ht="12.75">
      <c r="A84" s="373">
        <v>3000</v>
      </c>
      <c r="B84" s="399" t="s">
        <v>931</v>
      </c>
      <c r="C84" s="189">
        <v>630050335</v>
      </c>
      <c r="D84" s="189">
        <v>265373736</v>
      </c>
      <c r="E84" s="189">
        <v>262603073</v>
      </c>
      <c r="F84" s="244">
        <v>41.67969738481291</v>
      </c>
      <c r="G84" s="244">
        <v>98.95593925692782</v>
      </c>
      <c r="H84" s="189">
        <v>54528374</v>
      </c>
      <c r="I84" s="189">
        <v>52708127</v>
      </c>
    </row>
    <row r="85" spans="1:9" ht="25.5">
      <c r="A85" s="373">
        <v>3400</v>
      </c>
      <c r="B85" s="400" t="s">
        <v>932</v>
      </c>
      <c r="C85" s="189">
        <v>2818350</v>
      </c>
      <c r="D85" s="189">
        <v>848798</v>
      </c>
      <c r="E85" s="189">
        <v>779840</v>
      </c>
      <c r="F85" s="244">
        <v>27.670090655880212</v>
      </c>
      <c r="G85" s="244">
        <v>91.87580555090847</v>
      </c>
      <c r="H85" s="189">
        <v>238188</v>
      </c>
      <c r="I85" s="189">
        <v>215991</v>
      </c>
    </row>
    <row r="86" spans="1:9" ht="12.75">
      <c r="A86" s="373">
        <v>3500</v>
      </c>
      <c r="B86" s="400" t="s">
        <v>933</v>
      </c>
      <c r="C86" s="189">
        <v>627231985</v>
      </c>
      <c r="D86" s="189">
        <v>264524938</v>
      </c>
      <c r="E86" s="189">
        <v>261823233</v>
      </c>
      <c r="F86" s="244">
        <v>41.742646941067584</v>
      </c>
      <c r="G86" s="244">
        <v>98.97865773245168</v>
      </c>
      <c r="H86" s="189">
        <v>54290186</v>
      </c>
      <c r="I86" s="189">
        <v>52492136</v>
      </c>
    </row>
    <row r="87" spans="1:9" ht="12.75" hidden="1">
      <c r="A87" s="412">
        <v>3700</v>
      </c>
      <c r="B87" s="400" t="s">
        <v>22</v>
      </c>
      <c r="C87" s="189">
        <v>0</v>
      </c>
      <c r="D87" s="189">
        <v>14511110</v>
      </c>
      <c r="E87" s="189">
        <v>13819236</v>
      </c>
      <c r="F87" s="244" t="s">
        <v>399</v>
      </c>
      <c r="G87" s="244">
        <v>95.23210836386741</v>
      </c>
      <c r="H87" s="189">
        <v>3471031</v>
      </c>
      <c r="I87" s="189">
        <v>3595175</v>
      </c>
    </row>
    <row r="88" spans="1:9" ht="25.5">
      <c r="A88" s="207" t="s">
        <v>23</v>
      </c>
      <c r="B88" s="399" t="s">
        <v>759</v>
      </c>
      <c r="C88" s="189">
        <v>2612764</v>
      </c>
      <c r="D88" s="189">
        <v>591742</v>
      </c>
      <c r="E88" s="189">
        <v>369595</v>
      </c>
      <c r="F88" s="244">
        <v>14.145747568475379</v>
      </c>
      <c r="G88" s="244">
        <v>62.458808061621454</v>
      </c>
      <c r="H88" s="189">
        <v>181674</v>
      </c>
      <c r="I88" s="189">
        <v>103770</v>
      </c>
    </row>
    <row r="89" spans="1:9" ht="25.5">
      <c r="A89" s="207" t="s">
        <v>936</v>
      </c>
      <c r="B89" s="399" t="s">
        <v>948</v>
      </c>
      <c r="C89" s="189">
        <v>21365</v>
      </c>
      <c r="D89" s="189">
        <v>21365</v>
      </c>
      <c r="E89" s="189">
        <v>9742</v>
      </c>
      <c r="F89" s="244">
        <v>45.59794055698572</v>
      </c>
      <c r="G89" s="244">
        <v>45.59794055698572</v>
      </c>
      <c r="H89" s="189">
        <v>0</v>
      </c>
      <c r="I89" s="189">
        <v>5481</v>
      </c>
    </row>
    <row r="90" spans="1:9" ht="12.75">
      <c r="A90" s="373">
        <v>7000</v>
      </c>
      <c r="B90" s="399" t="s">
        <v>949</v>
      </c>
      <c r="C90" s="189">
        <v>2591399</v>
      </c>
      <c r="D90" s="189">
        <v>570377</v>
      </c>
      <c r="E90" s="189">
        <v>359853</v>
      </c>
      <c r="F90" s="244">
        <v>13.886437403117002</v>
      </c>
      <c r="G90" s="244">
        <v>63.09037706639644</v>
      </c>
      <c r="H90" s="189">
        <v>181674</v>
      </c>
      <c r="I90" s="189">
        <v>98289</v>
      </c>
    </row>
    <row r="91" spans="1:9" ht="12.75">
      <c r="A91" s="379"/>
      <c r="B91" s="399" t="s">
        <v>763</v>
      </c>
      <c r="C91" s="189">
        <v>45953972</v>
      </c>
      <c r="D91" s="189">
        <v>-7684867</v>
      </c>
      <c r="E91" s="189">
        <v>5975824</v>
      </c>
      <c r="F91" s="244" t="s">
        <v>399</v>
      </c>
      <c r="G91" s="244" t="s">
        <v>399</v>
      </c>
      <c r="H91" s="189">
        <v>4723909</v>
      </c>
      <c r="I91" s="189">
        <v>7701614</v>
      </c>
    </row>
    <row r="92" spans="1:9" ht="25.5">
      <c r="A92" s="373"/>
      <c r="B92" s="399" t="s">
        <v>939</v>
      </c>
      <c r="C92" s="189">
        <v>-45953972</v>
      </c>
      <c r="D92" s="189">
        <v>7684867</v>
      </c>
      <c r="E92" s="189">
        <v>-5975824</v>
      </c>
      <c r="F92" s="244" t="s">
        <v>399</v>
      </c>
      <c r="G92" s="244" t="s">
        <v>399</v>
      </c>
      <c r="H92" s="189">
        <v>-4723909</v>
      </c>
      <c r="I92" s="189">
        <v>-7701614</v>
      </c>
    </row>
    <row r="93" spans="1:9" s="153" customFormat="1" ht="38.25">
      <c r="A93" s="373"/>
      <c r="B93" s="407" t="s">
        <v>940</v>
      </c>
      <c r="C93" s="408" t="s">
        <v>399</v>
      </c>
      <c r="D93" s="408" t="s">
        <v>399</v>
      </c>
      <c r="E93" s="185">
        <v>-12659</v>
      </c>
      <c r="F93" s="409" t="s">
        <v>399</v>
      </c>
      <c r="G93" s="409" t="s">
        <v>399</v>
      </c>
      <c r="H93" s="408" t="s">
        <v>399</v>
      </c>
      <c r="I93" s="410">
        <v>-12659</v>
      </c>
    </row>
    <row r="94" spans="1:9" ht="13.5">
      <c r="A94" s="373"/>
      <c r="B94" s="402" t="s">
        <v>24</v>
      </c>
      <c r="C94" s="209"/>
      <c r="D94" s="189"/>
      <c r="E94" s="189"/>
      <c r="F94" s="244"/>
      <c r="G94" s="244"/>
      <c r="H94" s="189"/>
      <c r="I94" s="189"/>
    </row>
    <row r="95" spans="1:9" ht="12.75">
      <c r="A95" s="373"/>
      <c r="B95" s="398" t="s">
        <v>922</v>
      </c>
      <c r="C95" s="238">
        <v>566673668</v>
      </c>
      <c r="D95" s="238">
        <v>226598991</v>
      </c>
      <c r="E95" s="238">
        <v>233333363</v>
      </c>
      <c r="F95" s="247">
        <v>41.17596708234553</v>
      </c>
      <c r="G95" s="247">
        <v>102.97193379824007</v>
      </c>
      <c r="H95" s="238">
        <v>48337306</v>
      </c>
      <c r="I95" s="238">
        <v>49259065</v>
      </c>
    </row>
    <row r="96" spans="1:9" ht="12.75">
      <c r="A96" s="373"/>
      <c r="B96" s="399" t="s">
        <v>25</v>
      </c>
      <c r="C96" s="189">
        <v>566673668</v>
      </c>
      <c r="D96" s="189">
        <v>226598991</v>
      </c>
      <c r="E96" s="189">
        <v>233333363</v>
      </c>
      <c r="F96" s="244">
        <v>41.17596708234553</v>
      </c>
      <c r="G96" s="244">
        <v>102.97193379824007</v>
      </c>
      <c r="H96" s="189">
        <v>48337306</v>
      </c>
      <c r="I96" s="189">
        <v>49259065</v>
      </c>
    </row>
    <row r="97" spans="1:9" ht="38.25">
      <c r="A97" s="373">
        <v>500</v>
      </c>
      <c r="B97" s="377" t="s">
        <v>26</v>
      </c>
      <c r="C97" s="189">
        <v>530534988</v>
      </c>
      <c r="D97" s="189" t="s">
        <v>399</v>
      </c>
      <c r="E97" s="189">
        <v>218464368</v>
      </c>
      <c r="F97" s="244">
        <v>41.17812640850748</v>
      </c>
      <c r="G97" s="244" t="s">
        <v>399</v>
      </c>
      <c r="H97" s="189" t="s">
        <v>399</v>
      </c>
      <c r="I97" s="189">
        <v>46008690</v>
      </c>
    </row>
    <row r="98" spans="1:9" ht="12.75">
      <c r="A98" s="373">
        <v>520</v>
      </c>
      <c r="B98" s="377" t="s">
        <v>27</v>
      </c>
      <c r="C98" s="189">
        <v>530338296</v>
      </c>
      <c r="D98" s="189" t="s">
        <v>399</v>
      </c>
      <c r="E98" s="189">
        <v>218112706</v>
      </c>
      <c r="F98" s="244">
        <v>41.1270895662417</v>
      </c>
      <c r="G98" s="244" t="s">
        <v>399</v>
      </c>
      <c r="H98" s="189" t="s">
        <v>399</v>
      </c>
      <c r="I98" s="189">
        <v>45999635</v>
      </c>
    </row>
    <row r="99" spans="1:9" ht="25.5">
      <c r="A99" s="373">
        <v>521</v>
      </c>
      <c r="B99" s="376" t="s">
        <v>953</v>
      </c>
      <c r="C99" s="251">
        <v>530328296</v>
      </c>
      <c r="D99" s="189" t="s">
        <v>399</v>
      </c>
      <c r="E99" s="189">
        <v>230021823</v>
      </c>
      <c r="F99" s="244">
        <v>43.373477284719506</v>
      </c>
      <c r="G99" s="244" t="s">
        <v>399</v>
      </c>
      <c r="H99" s="189" t="s">
        <v>399</v>
      </c>
      <c r="I99" s="189">
        <v>48704106</v>
      </c>
    </row>
    <row r="100" spans="1:9" ht="25.5">
      <c r="A100" s="373">
        <v>525</v>
      </c>
      <c r="B100" s="376" t="s">
        <v>0</v>
      </c>
      <c r="C100" s="251">
        <v>10000</v>
      </c>
      <c r="D100" s="189" t="s">
        <v>399</v>
      </c>
      <c r="E100" s="189">
        <v>2468</v>
      </c>
      <c r="F100" s="244">
        <v>24.68</v>
      </c>
      <c r="G100" s="244" t="s">
        <v>399</v>
      </c>
      <c r="H100" s="189" t="s">
        <v>399</v>
      </c>
      <c r="I100" s="189">
        <v>319</v>
      </c>
    </row>
    <row r="101" spans="1:9" ht="12.75">
      <c r="A101" s="373">
        <v>527</v>
      </c>
      <c r="B101" s="376" t="s">
        <v>2</v>
      </c>
      <c r="C101" s="251" t="s">
        <v>399</v>
      </c>
      <c r="D101" s="189" t="s">
        <v>399</v>
      </c>
      <c r="E101" s="189">
        <v>-11936332</v>
      </c>
      <c r="F101" s="244" t="s">
        <v>399</v>
      </c>
      <c r="G101" s="244" t="s">
        <v>399</v>
      </c>
      <c r="H101" s="189" t="s">
        <v>399</v>
      </c>
      <c r="I101" s="189">
        <v>-2708387</v>
      </c>
    </row>
    <row r="102" spans="1:9" ht="25.5">
      <c r="A102" s="373">
        <v>528</v>
      </c>
      <c r="B102" s="376" t="s">
        <v>3</v>
      </c>
      <c r="C102" s="189" t="s">
        <v>399</v>
      </c>
      <c r="D102" s="189" t="s">
        <v>399</v>
      </c>
      <c r="E102" s="189">
        <v>24747</v>
      </c>
      <c r="F102" s="244" t="s">
        <v>399</v>
      </c>
      <c r="G102" s="244" t="s">
        <v>399</v>
      </c>
      <c r="H102" s="189" t="s">
        <v>399</v>
      </c>
      <c r="I102" s="189">
        <v>3597</v>
      </c>
    </row>
    <row r="103" spans="1:9" ht="38.25">
      <c r="A103" s="373">
        <v>560</v>
      </c>
      <c r="B103" s="377" t="s">
        <v>4</v>
      </c>
      <c r="C103" s="189">
        <v>100000</v>
      </c>
      <c r="D103" s="189" t="s">
        <v>399</v>
      </c>
      <c r="E103" s="189">
        <v>64201</v>
      </c>
      <c r="F103" s="244">
        <v>64.201</v>
      </c>
      <c r="G103" s="244" t="s">
        <v>399</v>
      </c>
      <c r="H103" s="189" t="s">
        <v>399</v>
      </c>
      <c r="I103" s="189">
        <v>7514</v>
      </c>
    </row>
    <row r="104" spans="1:9" ht="25.5">
      <c r="A104" s="373">
        <v>562</v>
      </c>
      <c r="B104" s="376" t="s">
        <v>6</v>
      </c>
      <c r="C104" s="251">
        <v>100000</v>
      </c>
      <c r="D104" s="189" t="s">
        <v>399</v>
      </c>
      <c r="E104" s="189">
        <v>64201</v>
      </c>
      <c r="F104" s="244">
        <v>64.201</v>
      </c>
      <c r="G104" s="244" t="s">
        <v>399</v>
      </c>
      <c r="H104" s="189" t="s">
        <v>399</v>
      </c>
      <c r="I104" s="189">
        <v>7514</v>
      </c>
    </row>
    <row r="105" spans="1:9" ht="25.5">
      <c r="A105" s="373">
        <v>590</v>
      </c>
      <c r="B105" s="377" t="s">
        <v>7</v>
      </c>
      <c r="C105" s="189">
        <v>96692</v>
      </c>
      <c r="D105" s="189" t="s">
        <v>399</v>
      </c>
      <c r="E105" s="189">
        <v>287461</v>
      </c>
      <c r="F105" s="244">
        <v>297.29553634219997</v>
      </c>
      <c r="G105" s="244" t="s">
        <v>399</v>
      </c>
      <c r="H105" s="189" t="s">
        <v>399</v>
      </c>
      <c r="I105" s="189">
        <v>1541</v>
      </c>
    </row>
    <row r="106" spans="1:9" ht="14.25" customHeight="1">
      <c r="A106" s="373">
        <v>593</v>
      </c>
      <c r="B106" s="376" t="s">
        <v>9</v>
      </c>
      <c r="C106" s="251">
        <v>96692</v>
      </c>
      <c r="D106" s="189" t="s">
        <v>399</v>
      </c>
      <c r="E106" s="189">
        <v>64173</v>
      </c>
      <c r="F106" s="244">
        <v>66.36846895296405</v>
      </c>
      <c r="G106" s="244" t="s">
        <v>399</v>
      </c>
      <c r="H106" s="189" t="s">
        <v>399</v>
      </c>
      <c r="I106" s="189">
        <v>0</v>
      </c>
    </row>
    <row r="107" spans="1:9" ht="25.5">
      <c r="A107" s="373">
        <v>599</v>
      </c>
      <c r="B107" s="376" t="s">
        <v>10</v>
      </c>
      <c r="C107" s="251" t="s">
        <v>399</v>
      </c>
      <c r="D107" s="189" t="s">
        <v>399</v>
      </c>
      <c r="E107" s="189">
        <v>223288</v>
      </c>
      <c r="F107" s="244" t="s">
        <v>399</v>
      </c>
      <c r="G107" s="244" t="s">
        <v>399</v>
      </c>
      <c r="H107" s="189" t="s">
        <v>399</v>
      </c>
      <c r="I107" s="189">
        <v>1541</v>
      </c>
    </row>
    <row r="108" spans="1:9" ht="12.75">
      <c r="A108" s="373">
        <v>700</v>
      </c>
      <c r="B108" s="377" t="s">
        <v>11</v>
      </c>
      <c r="C108" s="189">
        <v>36138680</v>
      </c>
      <c r="D108" s="189" t="s">
        <v>399</v>
      </c>
      <c r="E108" s="189">
        <v>14868842</v>
      </c>
      <c r="F108" s="244">
        <v>41.143843660034065</v>
      </c>
      <c r="G108" s="244" t="s">
        <v>399</v>
      </c>
      <c r="H108" s="189" t="s">
        <v>399</v>
      </c>
      <c r="I108" s="189">
        <v>3250222</v>
      </c>
    </row>
    <row r="109" spans="1:9" ht="25.5">
      <c r="A109" s="373">
        <v>720</v>
      </c>
      <c r="B109" s="377" t="s">
        <v>28</v>
      </c>
      <c r="C109" s="189">
        <v>23159666</v>
      </c>
      <c r="D109" s="189" t="s">
        <v>399</v>
      </c>
      <c r="E109" s="189">
        <v>9570146</v>
      </c>
      <c r="F109" s="244">
        <v>41.322469849090226</v>
      </c>
      <c r="G109" s="244" t="s">
        <v>399</v>
      </c>
      <c r="H109" s="189" t="s">
        <v>399</v>
      </c>
      <c r="I109" s="189">
        <v>2179347</v>
      </c>
    </row>
    <row r="110" spans="1:9" ht="25.5">
      <c r="A110" s="373">
        <v>721</v>
      </c>
      <c r="B110" s="376" t="s">
        <v>29</v>
      </c>
      <c r="C110" s="251">
        <v>5463412</v>
      </c>
      <c r="D110" s="189" t="s">
        <v>399</v>
      </c>
      <c r="E110" s="189">
        <v>2346383</v>
      </c>
      <c r="F110" s="244">
        <v>42.94720954597603</v>
      </c>
      <c r="G110" s="244" t="s">
        <v>399</v>
      </c>
      <c r="H110" s="189" t="s">
        <v>399</v>
      </c>
      <c r="I110" s="189">
        <v>463239</v>
      </c>
    </row>
    <row r="111" spans="1:9" ht="25.5">
      <c r="A111" s="373">
        <v>722</v>
      </c>
      <c r="B111" s="376" t="s">
        <v>30</v>
      </c>
      <c r="C111" s="251">
        <v>502522</v>
      </c>
      <c r="D111" s="189" t="s">
        <v>399</v>
      </c>
      <c r="E111" s="189">
        <v>76088</v>
      </c>
      <c r="F111" s="244">
        <v>15.141227647744776</v>
      </c>
      <c r="G111" s="244" t="s">
        <v>399</v>
      </c>
      <c r="H111" s="189" t="s">
        <v>399</v>
      </c>
      <c r="I111" s="189">
        <v>16108</v>
      </c>
    </row>
    <row r="112" spans="1:9" ht="38.25">
      <c r="A112" s="373">
        <v>723</v>
      </c>
      <c r="B112" s="376" t="s">
        <v>31</v>
      </c>
      <c r="C112" s="251">
        <v>17193732</v>
      </c>
      <c r="D112" s="189" t="s">
        <v>399</v>
      </c>
      <c r="E112" s="189">
        <v>7147675</v>
      </c>
      <c r="F112" s="244">
        <v>41.5713993913596</v>
      </c>
      <c r="G112" s="244" t="s">
        <v>399</v>
      </c>
      <c r="H112" s="189" t="s">
        <v>399</v>
      </c>
      <c r="I112" s="189">
        <v>1700000</v>
      </c>
    </row>
    <row r="113" spans="1:9" ht="12.75">
      <c r="A113" s="373">
        <v>740</v>
      </c>
      <c r="B113" s="377" t="s">
        <v>12</v>
      </c>
      <c r="C113" s="189">
        <v>12979014</v>
      </c>
      <c r="D113" s="189" t="s">
        <v>399</v>
      </c>
      <c r="E113" s="189">
        <v>5298696</v>
      </c>
      <c r="F113" s="244">
        <v>40.825104279878275</v>
      </c>
      <c r="G113" s="244" t="s">
        <v>399</v>
      </c>
      <c r="H113" s="189" t="s">
        <v>399</v>
      </c>
      <c r="I113" s="189">
        <v>1070875</v>
      </c>
    </row>
    <row r="114" spans="1:9" ht="38.25">
      <c r="A114" s="373">
        <v>743</v>
      </c>
      <c r="B114" s="376" t="s">
        <v>14</v>
      </c>
      <c r="C114" s="251">
        <v>3353417</v>
      </c>
      <c r="D114" s="189" t="s">
        <v>399</v>
      </c>
      <c r="E114" s="189">
        <v>1393021</v>
      </c>
      <c r="F114" s="244">
        <v>41.54034526573939</v>
      </c>
      <c r="G114" s="244" t="s">
        <v>399</v>
      </c>
      <c r="H114" s="189" t="s">
        <v>399</v>
      </c>
      <c r="I114" s="189">
        <v>279365</v>
      </c>
    </row>
    <row r="115" spans="1:9" ht="25.5">
      <c r="A115" s="373">
        <v>745</v>
      </c>
      <c r="B115" s="376" t="s">
        <v>32</v>
      </c>
      <c r="C115" s="251">
        <v>370794</v>
      </c>
      <c r="D115" s="189" t="s">
        <v>399</v>
      </c>
      <c r="E115" s="189">
        <v>154500</v>
      </c>
      <c r="F115" s="244">
        <v>41.66734089548375</v>
      </c>
      <c r="G115" s="244" t="s">
        <v>399</v>
      </c>
      <c r="H115" s="189" t="s">
        <v>399</v>
      </c>
      <c r="I115" s="189">
        <v>30900</v>
      </c>
    </row>
    <row r="116" spans="1:9" ht="25.5">
      <c r="A116" s="373">
        <v>746</v>
      </c>
      <c r="B116" s="376" t="s">
        <v>17</v>
      </c>
      <c r="C116" s="251">
        <v>614803</v>
      </c>
      <c r="D116" s="189" t="s">
        <v>399</v>
      </c>
      <c r="E116" s="189">
        <v>251175</v>
      </c>
      <c r="F116" s="244">
        <v>40.85455015671687</v>
      </c>
      <c r="G116" s="244" t="s">
        <v>399</v>
      </c>
      <c r="H116" s="189" t="s">
        <v>399</v>
      </c>
      <c r="I116" s="189">
        <v>50610</v>
      </c>
    </row>
    <row r="117" spans="1:9" ht="12.75" customHeight="1">
      <c r="A117" s="373">
        <v>749</v>
      </c>
      <c r="B117" s="376" t="s">
        <v>19</v>
      </c>
      <c r="C117" s="251">
        <v>8640000</v>
      </c>
      <c r="D117" s="189" t="s">
        <v>399</v>
      </c>
      <c r="E117" s="189">
        <v>3500000</v>
      </c>
      <c r="F117" s="244">
        <v>40.50925925925926</v>
      </c>
      <c r="G117" s="244" t="s">
        <v>399</v>
      </c>
      <c r="H117" s="189" t="s">
        <v>399</v>
      </c>
      <c r="I117" s="189">
        <v>710000</v>
      </c>
    </row>
    <row r="118" spans="1:9" ht="12.75">
      <c r="A118" s="373"/>
      <c r="B118" s="398" t="s">
        <v>944</v>
      </c>
      <c r="C118" s="238">
        <v>528044524</v>
      </c>
      <c r="D118" s="238">
        <v>229559128</v>
      </c>
      <c r="E118" s="238">
        <v>227200908</v>
      </c>
      <c r="F118" s="247">
        <v>43.02684672855352</v>
      </c>
      <c r="G118" s="247">
        <v>98.97271782631968</v>
      </c>
      <c r="H118" s="238">
        <v>43441970</v>
      </c>
      <c r="I118" s="238">
        <v>41847219</v>
      </c>
    </row>
    <row r="119" spans="1:9" ht="12.75">
      <c r="A119" s="373"/>
      <c r="B119" s="399" t="s">
        <v>926</v>
      </c>
      <c r="C119" s="189">
        <v>528044524</v>
      </c>
      <c r="D119" s="189">
        <v>229559128</v>
      </c>
      <c r="E119" s="189">
        <v>227200908</v>
      </c>
      <c r="F119" s="244">
        <v>43.02684672855352</v>
      </c>
      <c r="G119" s="244">
        <v>98.97271782631968</v>
      </c>
      <c r="H119" s="189">
        <v>43441970</v>
      </c>
      <c r="I119" s="189">
        <v>41847219</v>
      </c>
    </row>
    <row r="120" spans="1:9" ht="12.75">
      <c r="A120" s="373">
        <v>1000</v>
      </c>
      <c r="B120" s="377" t="s">
        <v>20</v>
      </c>
      <c r="C120" s="189">
        <v>20000000</v>
      </c>
      <c r="D120" s="189">
        <v>20000000</v>
      </c>
      <c r="E120" s="189">
        <v>20000000</v>
      </c>
      <c r="F120" s="244">
        <v>100</v>
      </c>
      <c r="G120" s="244">
        <v>100</v>
      </c>
      <c r="H120" s="189">
        <v>0</v>
      </c>
      <c r="I120" s="189">
        <v>0</v>
      </c>
    </row>
    <row r="121" spans="1:9" ht="12.75">
      <c r="A121" s="373">
        <v>1800</v>
      </c>
      <c r="B121" s="400" t="s">
        <v>947</v>
      </c>
      <c r="C121" s="189">
        <v>20000000</v>
      </c>
      <c r="D121" s="189" t="s">
        <v>399</v>
      </c>
      <c r="E121" s="189">
        <v>20000000</v>
      </c>
      <c r="F121" s="244">
        <v>100</v>
      </c>
      <c r="G121" s="244" t="s">
        <v>399</v>
      </c>
      <c r="H121" s="189" t="s">
        <v>399</v>
      </c>
      <c r="I121" s="189">
        <v>0</v>
      </c>
    </row>
    <row r="122" spans="1:9" ht="12.75">
      <c r="A122" s="373">
        <v>2000</v>
      </c>
      <c r="B122" s="399" t="s">
        <v>930</v>
      </c>
      <c r="C122" s="189">
        <v>1708727</v>
      </c>
      <c r="D122" s="189">
        <v>905850</v>
      </c>
      <c r="E122" s="189">
        <v>536913</v>
      </c>
      <c r="F122" s="244">
        <v>31.421812846639636</v>
      </c>
      <c r="G122" s="244">
        <v>59.27173373075012</v>
      </c>
      <c r="H122" s="189">
        <v>0</v>
      </c>
      <c r="I122" s="189">
        <v>0</v>
      </c>
    </row>
    <row r="123" spans="1:9" ht="12.75">
      <c r="A123" s="373">
        <v>3000</v>
      </c>
      <c r="B123" s="399" t="s">
        <v>33</v>
      </c>
      <c r="C123" s="189">
        <v>506335797</v>
      </c>
      <c r="D123" s="189">
        <v>208653278</v>
      </c>
      <c r="E123" s="189">
        <v>206663995</v>
      </c>
      <c r="F123" s="244">
        <v>40.81560028433068</v>
      </c>
      <c r="G123" s="244">
        <v>99.04660831640517</v>
      </c>
      <c r="H123" s="189">
        <v>43441970</v>
      </c>
      <c r="I123" s="189">
        <v>41847219</v>
      </c>
    </row>
    <row r="124" spans="1:9" ht="12.75">
      <c r="A124" s="373">
        <v>3500</v>
      </c>
      <c r="B124" s="399" t="s">
        <v>34</v>
      </c>
      <c r="C124" s="189">
        <v>497058324</v>
      </c>
      <c r="D124" s="189">
        <v>205331956</v>
      </c>
      <c r="E124" s="189">
        <v>203544514</v>
      </c>
      <c r="F124" s="244">
        <v>40.94982503501943</v>
      </c>
      <c r="G124" s="244">
        <v>99.12948669324516</v>
      </c>
      <c r="H124" s="189">
        <v>42330061</v>
      </c>
      <c r="I124" s="189">
        <v>40788207</v>
      </c>
    </row>
    <row r="125" spans="1:9" ht="12.75" hidden="1">
      <c r="A125" s="373">
        <v>3700</v>
      </c>
      <c r="B125" s="399" t="s">
        <v>22</v>
      </c>
      <c r="C125" s="189">
        <v>0</v>
      </c>
      <c r="D125" s="189">
        <v>3321322</v>
      </c>
      <c r="E125" s="189">
        <v>3119481</v>
      </c>
      <c r="F125" s="244" t="s">
        <v>399</v>
      </c>
      <c r="G125" s="244">
        <v>93.92287167579656</v>
      </c>
      <c r="H125" s="189">
        <v>1111909</v>
      </c>
      <c r="I125" s="189">
        <v>1059012</v>
      </c>
    </row>
    <row r="126" spans="1:9" ht="12.75">
      <c r="A126" s="207"/>
      <c r="B126" s="399" t="s">
        <v>763</v>
      </c>
      <c r="C126" s="189">
        <v>38629144</v>
      </c>
      <c r="D126" s="189">
        <v>-2960137</v>
      </c>
      <c r="E126" s="189">
        <v>6132455</v>
      </c>
      <c r="F126" s="244" t="s">
        <v>399</v>
      </c>
      <c r="G126" s="244" t="s">
        <v>399</v>
      </c>
      <c r="H126" s="189">
        <v>4895336</v>
      </c>
      <c r="I126" s="189">
        <v>7411846</v>
      </c>
    </row>
    <row r="127" spans="1:9" ht="25.5">
      <c r="A127" s="373"/>
      <c r="B127" s="399" t="s">
        <v>939</v>
      </c>
      <c r="C127" s="189">
        <v>-38629144</v>
      </c>
      <c r="D127" s="189">
        <v>2960137</v>
      </c>
      <c r="E127" s="189">
        <v>-6132455</v>
      </c>
      <c r="F127" s="244" t="s">
        <v>399</v>
      </c>
      <c r="G127" s="244" t="s">
        <v>399</v>
      </c>
      <c r="H127" s="189">
        <v>-4895336</v>
      </c>
      <c r="I127" s="189">
        <v>-7411846</v>
      </c>
    </row>
    <row r="128" spans="1:9" s="153" customFormat="1" ht="38.25">
      <c r="A128" s="373"/>
      <c r="B128" s="407" t="s">
        <v>940</v>
      </c>
      <c r="C128" s="408" t="s">
        <v>399</v>
      </c>
      <c r="D128" s="408" t="s">
        <v>399</v>
      </c>
      <c r="E128" s="185">
        <v>-12659</v>
      </c>
      <c r="F128" s="409" t="s">
        <v>399</v>
      </c>
      <c r="G128" s="409" t="s">
        <v>399</v>
      </c>
      <c r="H128" s="408" t="s">
        <v>399</v>
      </c>
      <c r="I128" s="410">
        <v>-12659</v>
      </c>
    </row>
    <row r="129" spans="1:9" ht="13.5">
      <c r="A129" s="373"/>
      <c r="B129" s="402" t="s">
        <v>35</v>
      </c>
      <c r="C129" s="209"/>
      <c r="D129" s="189"/>
      <c r="E129" s="189"/>
      <c r="F129" s="247"/>
      <c r="G129" s="247"/>
      <c r="H129" s="189"/>
      <c r="I129" s="189"/>
    </row>
    <row r="130" spans="1:9" ht="12.75">
      <c r="A130" s="373"/>
      <c r="B130" s="398" t="s">
        <v>922</v>
      </c>
      <c r="C130" s="238">
        <v>39092887</v>
      </c>
      <c r="D130" s="238">
        <v>15572818</v>
      </c>
      <c r="E130" s="238">
        <v>16254735</v>
      </c>
      <c r="F130" s="247">
        <v>41.579776392569826</v>
      </c>
      <c r="G130" s="247">
        <v>104.37889276044965</v>
      </c>
      <c r="H130" s="238">
        <v>3331819</v>
      </c>
      <c r="I130" s="238">
        <v>3425617</v>
      </c>
    </row>
    <row r="131" spans="1:9" ht="12.75">
      <c r="A131" s="373"/>
      <c r="B131" s="399" t="s">
        <v>36</v>
      </c>
      <c r="C131" s="189">
        <v>39092887</v>
      </c>
      <c r="D131" s="189">
        <v>15572818</v>
      </c>
      <c r="E131" s="189">
        <v>16254735</v>
      </c>
      <c r="F131" s="244">
        <v>41.579776392569826</v>
      </c>
      <c r="G131" s="244">
        <v>104.37889276044965</v>
      </c>
      <c r="H131" s="189">
        <v>3331819</v>
      </c>
      <c r="I131" s="189">
        <v>3425617</v>
      </c>
    </row>
    <row r="132" spans="1:9" ht="38.25" customHeight="1">
      <c r="A132" s="373">
        <v>500</v>
      </c>
      <c r="B132" s="377" t="s">
        <v>951</v>
      </c>
      <c r="C132" s="189">
        <v>38385798</v>
      </c>
      <c r="D132" s="189" t="s">
        <v>399</v>
      </c>
      <c r="E132" s="189">
        <v>15940277</v>
      </c>
      <c r="F132" s="244">
        <v>41.526496335962584</v>
      </c>
      <c r="G132" s="244" t="s">
        <v>399</v>
      </c>
      <c r="H132" s="189" t="s">
        <v>399</v>
      </c>
      <c r="I132" s="189">
        <v>3364910</v>
      </c>
    </row>
    <row r="133" spans="1:9" ht="12.75">
      <c r="A133" s="373">
        <v>520</v>
      </c>
      <c r="B133" s="377" t="s">
        <v>952</v>
      </c>
      <c r="C133" s="189">
        <v>38374120</v>
      </c>
      <c r="D133" s="189" t="s">
        <v>399</v>
      </c>
      <c r="E133" s="189">
        <v>15886313</v>
      </c>
      <c r="F133" s="244">
        <v>41.398507640044905</v>
      </c>
      <c r="G133" s="244" t="s">
        <v>399</v>
      </c>
      <c r="H133" s="189" t="s">
        <v>399</v>
      </c>
      <c r="I133" s="189">
        <v>3363719</v>
      </c>
    </row>
    <row r="134" spans="1:9" ht="38.25">
      <c r="A134" s="373">
        <v>522</v>
      </c>
      <c r="B134" s="376" t="s">
        <v>954</v>
      </c>
      <c r="C134" s="251">
        <v>38374120</v>
      </c>
      <c r="D134" s="189" t="s">
        <v>399</v>
      </c>
      <c r="E134" s="189">
        <v>15886313</v>
      </c>
      <c r="F134" s="244">
        <v>41.398507640044905</v>
      </c>
      <c r="G134" s="244" t="s">
        <v>399</v>
      </c>
      <c r="H134" s="189" t="s">
        <v>399</v>
      </c>
      <c r="I134" s="189">
        <v>3363719</v>
      </c>
    </row>
    <row r="135" spans="1:9" ht="25.5">
      <c r="A135" s="373">
        <v>590</v>
      </c>
      <c r="B135" s="377" t="s">
        <v>7</v>
      </c>
      <c r="C135" s="189">
        <v>11678</v>
      </c>
      <c r="D135" s="189" t="s">
        <v>399</v>
      </c>
      <c r="E135" s="189">
        <v>51173</v>
      </c>
      <c r="F135" s="244">
        <v>438.2000342524405</v>
      </c>
      <c r="G135" s="244" t="s">
        <v>399</v>
      </c>
      <c r="H135" s="189" t="s">
        <v>399</v>
      </c>
      <c r="I135" s="189">
        <v>0</v>
      </c>
    </row>
    <row r="136" spans="1:9" ht="25.5">
      <c r="A136" s="373">
        <v>592</v>
      </c>
      <c r="B136" s="376" t="s">
        <v>8</v>
      </c>
      <c r="C136" s="251">
        <v>5000</v>
      </c>
      <c r="D136" s="189" t="s">
        <v>399</v>
      </c>
      <c r="E136" s="189">
        <v>8064</v>
      </c>
      <c r="F136" s="244">
        <v>161.28</v>
      </c>
      <c r="G136" s="244" t="s">
        <v>399</v>
      </c>
      <c r="H136" s="189" t="s">
        <v>399</v>
      </c>
      <c r="I136" s="189">
        <v>0</v>
      </c>
    </row>
    <row r="137" spans="1:9" ht="12.75">
      <c r="A137" s="373">
        <v>593</v>
      </c>
      <c r="B137" s="376" t="s">
        <v>9</v>
      </c>
      <c r="C137" s="251">
        <v>6678</v>
      </c>
      <c r="D137" s="189" t="s">
        <v>399</v>
      </c>
      <c r="E137" s="189">
        <v>5373</v>
      </c>
      <c r="F137" s="244">
        <v>80.45822102425876</v>
      </c>
      <c r="G137" s="244" t="s">
        <v>399</v>
      </c>
      <c r="H137" s="189" t="s">
        <v>399</v>
      </c>
      <c r="I137" s="189">
        <v>0</v>
      </c>
    </row>
    <row r="138" spans="1:9" ht="25.5">
      <c r="A138" s="373">
        <v>599</v>
      </c>
      <c r="B138" s="376" t="s">
        <v>10</v>
      </c>
      <c r="C138" s="251" t="s">
        <v>399</v>
      </c>
      <c r="D138" s="189" t="s">
        <v>399</v>
      </c>
      <c r="E138" s="189">
        <v>37736</v>
      </c>
      <c r="F138" s="244" t="s">
        <v>399</v>
      </c>
      <c r="G138" s="244" t="s">
        <v>399</v>
      </c>
      <c r="H138" s="189" t="s">
        <v>399</v>
      </c>
      <c r="I138" s="189">
        <v>0</v>
      </c>
    </row>
    <row r="139" spans="1:9" ht="12.75">
      <c r="A139" s="373">
        <v>700</v>
      </c>
      <c r="B139" s="377" t="s">
        <v>11</v>
      </c>
      <c r="C139" s="189">
        <v>707089</v>
      </c>
      <c r="D139" s="189" t="s">
        <v>399</v>
      </c>
      <c r="E139" s="189">
        <v>314458</v>
      </c>
      <c r="F139" s="244">
        <v>44.47219515506535</v>
      </c>
      <c r="G139" s="244" t="s">
        <v>399</v>
      </c>
      <c r="H139" s="189" t="s">
        <v>399</v>
      </c>
      <c r="I139" s="189">
        <v>60707</v>
      </c>
    </row>
    <row r="140" spans="1:9" ht="25.5">
      <c r="A140" s="373">
        <v>720</v>
      </c>
      <c r="B140" s="377" t="s">
        <v>28</v>
      </c>
      <c r="C140" s="189">
        <v>394750</v>
      </c>
      <c r="D140" s="189" t="s">
        <v>399</v>
      </c>
      <c r="E140" s="189">
        <v>184090</v>
      </c>
      <c r="F140" s="244">
        <v>46.634578847371756</v>
      </c>
      <c r="G140" s="244" t="s">
        <v>399</v>
      </c>
      <c r="H140" s="189" t="s">
        <v>399</v>
      </c>
      <c r="I140" s="189">
        <v>35828</v>
      </c>
    </row>
    <row r="141" spans="1:9" ht="38.25">
      <c r="A141" s="373">
        <v>724</v>
      </c>
      <c r="B141" s="376" t="s">
        <v>37</v>
      </c>
      <c r="C141" s="251">
        <v>7807</v>
      </c>
      <c r="D141" s="189" t="s">
        <v>399</v>
      </c>
      <c r="E141" s="189">
        <v>2872</v>
      </c>
      <c r="F141" s="244">
        <v>36.787498398872806</v>
      </c>
      <c r="G141" s="244" t="s">
        <v>399</v>
      </c>
      <c r="H141" s="189" t="s">
        <v>399</v>
      </c>
      <c r="I141" s="189">
        <v>632</v>
      </c>
    </row>
    <row r="142" spans="1:9" ht="38.25">
      <c r="A142" s="373">
        <v>725</v>
      </c>
      <c r="B142" s="376" t="s">
        <v>38</v>
      </c>
      <c r="C142" s="251">
        <v>386943</v>
      </c>
      <c r="D142" s="189" t="s">
        <v>399</v>
      </c>
      <c r="E142" s="189">
        <v>181218</v>
      </c>
      <c r="F142" s="244">
        <v>46.83325451035424</v>
      </c>
      <c r="G142" s="244" t="s">
        <v>399</v>
      </c>
      <c r="H142" s="189" t="s">
        <v>399</v>
      </c>
      <c r="I142" s="189">
        <v>35196</v>
      </c>
    </row>
    <row r="143" spans="1:9" ht="12.75">
      <c r="A143" s="373">
        <v>740</v>
      </c>
      <c r="B143" s="377" t="s">
        <v>12</v>
      </c>
      <c r="C143" s="189">
        <v>312339</v>
      </c>
      <c r="D143" s="189" t="s">
        <v>399</v>
      </c>
      <c r="E143" s="189">
        <v>130368</v>
      </c>
      <c r="F143" s="244">
        <v>41.73926406884827</v>
      </c>
      <c r="G143" s="244" t="s">
        <v>399</v>
      </c>
      <c r="H143" s="189" t="s">
        <v>399</v>
      </c>
      <c r="I143" s="189">
        <v>24879</v>
      </c>
    </row>
    <row r="144" spans="1:9" ht="25.5">
      <c r="A144" s="373">
        <v>744</v>
      </c>
      <c r="B144" s="376" t="s">
        <v>15</v>
      </c>
      <c r="C144" s="251">
        <v>312339</v>
      </c>
      <c r="D144" s="189" t="s">
        <v>399</v>
      </c>
      <c r="E144" s="189">
        <v>130368</v>
      </c>
      <c r="F144" s="244">
        <v>41.73926406884827</v>
      </c>
      <c r="G144" s="244" t="s">
        <v>399</v>
      </c>
      <c r="H144" s="189" t="s">
        <v>399</v>
      </c>
      <c r="I144" s="189">
        <v>24879</v>
      </c>
    </row>
    <row r="145" spans="1:9" ht="12.75">
      <c r="A145" s="373"/>
      <c r="B145" s="398" t="s">
        <v>944</v>
      </c>
      <c r="C145" s="238">
        <v>36999363</v>
      </c>
      <c r="D145" s="238">
        <v>16906674</v>
      </c>
      <c r="E145" s="238">
        <v>15996463</v>
      </c>
      <c r="F145" s="247">
        <v>43.23442811704623</v>
      </c>
      <c r="G145" s="247">
        <v>94.61626219326166</v>
      </c>
      <c r="H145" s="238">
        <v>3557265</v>
      </c>
      <c r="I145" s="238">
        <v>3261036</v>
      </c>
    </row>
    <row r="146" spans="1:9" ht="12.75">
      <c r="A146" s="373"/>
      <c r="B146" s="399" t="s">
        <v>926</v>
      </c>
      <c r="C146" s="189">
        <v>36999363</v>
      </c>
      <c r="D146" s="189">
        <v>16906674</v>
      </c>
      <c r="E146" s="189">
        <v>15996463</v>
      </c>
      <c r="F146" s="244">
        <v>43.23442811704623</v>
      </c>
      <c r="G146" s="244">
        <v>94.61626219326166</v>
      </c>
      <c r="H146" s="189">
        <v>3557265</v>
      </c>
      <c r="I146" s="189">
        <v>3261036</v>
      </c>
    </row>
    <row r="147" spans="1:9" ht="12.75">
      <c r="A147" s="373">
        <v>1000</v>
      </c>
      <c r="B147" s="399" t="s">
        <v>945</v>
      </c>
      <c r="C147" s="189">
        <v>393500</v>
      </c>
      <c r="D147" s="189">
        <v>163955</v>
      </c>
      <c r="E147" s="189">
        <v>166456</v>
      </c>
      <c r="F147" s="244">
        <v>42.30139771283354</v>
      </c>
      <c r="G147" s="244">
        <v>101.52541855997073</v>
      </c>
      <c r="H147" s="189">
        <v>32791</v>
      </c>
      <c r="I147" s="189">
        <v>23684</v>
      </c>
    </row>
    <row r="148" spans="1:9" ht="12.75">
      <c r="A148" s="373">
        <v>1100</v>
      </c>
      <c r="B148" s="399" t="s">
        <v>928</v>
      </c>
      <c r="C148" s="189">
        <v>182356</v>
      </c>
      <c r="D148" s="189">
        <v>75980</v>
      </c>
      <c r="E148" s="189">
        <v>73481</v>
      </c>
      <c r="F148" s="244">
        <v>40.29535633595824</v>
      </c>
      <c r="G148" s="244">
        <v>96.71097657278231</v>
      </c>
      <c r="H148" s="189">
        <v>15196</v>
      </c>
      <c r="I148" s="189">
        <v>14659</v>
      </c>
    </row>
    <row r="149" spans="1:9" ht="12.75">
      <c r="A149" s="373">
        <v>3000</v>
      </c>
      <c r="B149" s="399" t="s">
        <v>33</v>
      </c>
      <c r="C149" s="189">
        <v>36605863</v>
      </c>
      <c r="D149" s="189">
        <v>16742719</v>
      </c>
      <c r="E149" s="189">
        <v>15830007</v>
      </c>
      <c r="F149" s="244">
        <v>43.244457861845795</v>
      </c>
      <c r="G149" s="244">
        <v>94.54860348549121</v>
      </c>
      <c r="H149" s="189">
        <v>3524474</v>
      </c>
      <c r="I149" s="189">
        <v>3237352</v>
      </c>
    </row>
    <row r="150" spans="1:9" ht="25.5">
      <c r="A150" s="373">
        <v>3400</v>
      </c>
      <c r="B150" s="400" t="s">
        <v>932</v>
      </c>
      <c r="C150" s="189">
        <v>2778350</v>
      </c>
      <c r="D150" s="189">
        <v>829798</v>
      </c>
      <c r="E150" s="189">
        <v>777169</v>
      </c>
      <c r="F150" s="244">
        <v>27.97232170172944</v>
      </c>
      <c r="G150" s="244">
        <v>93.65761305763571</v>
      </c>
      <c r="H150" s="189">
        <v>235188</v>
      </c>
      <c r="I150" s="189">
        <v>215672</v>
      </c>
    </row>
    <row r="151" spans="1:9" ht="12.75">
      <c r="A151" s="373">
        <v>3500</v>
      </c>
      <c r="B151" s="400" t="s">
        <v>933</v>
      </c>
      <c r="C151" s="189">
        <v>27723358</v>
      </c>
      <c r="D151" s="189">
        <v>13337152</v>
      </c>
      <c r="E151" s="189">
        <v>12491010</v>
      </c>
      <c r="F151" s="244">
        <v>45.05590556526378</v>
      </c>
      <c r="G151" s="244">
        <v>93.6557519926293</v>
      </c>
      <c r="H151" s="189">
        <v>2749254</v>
      </c>
      <c r="I151" s="189">
        <v>2485301</v>
      </c>
    </row>
    <row r="152" spans="1:9" ht="12.75" hidden="1">
      <c r="A152" s="373">
        <v>3700</v>
      </c>
      <c r="B152" s="399" t="s">
        <v>22</v>
      </c>
      <c r="C152" s="189">
        <v>0</v>
      </c>
      <c r="D152" s="189">
        <v>2575769</v>
      </c>
      <c r="E152" s="189">
        <v>2561828</v>
      </c>
      <c r="F152" s="244" t="s">
        <v>399</v>
      </c>
      <c r="G152" s="244">
        <v>99.45876357701331</v>
      </c>
      <c r="H152" s="189">
        <v>540032</v>
      </c>
      <c r="I152" s="189">
        <v>536379</v>
      </c>
    </row>
    <row r="153" spans="1:9" ht="12.75">
      <c r="A153" s="373"/>
      <c r="B153" s="399" t="s">
        <v>763</v>
      </c>
      <c r="C153" s="189">
        <v>2093524</v>
      </c>
      <c r="D153" s="189">
        <v>-1333856</v>
      </c>
      <c r="E153" s="189">
        <v>258272</v>
      </c>
      <c r="F153" s="244" t="s">
        <v>399</v>
      </c>
      <c r="G153" s="244" t="s">
        <v>399</v>
      </c>
      <c r="H153" s="189">
        <v>-225446</v>
      </c>
      <c r="I153" s="189">
        <v>164581</v>
      </c>
    </row>
    <row r="154" spans="1:9" ht="25.5">
      <c r="A154" s="373"/>
      <c r="B154" s="399" t="s">
        <v>939</v>
      </c>
      <c r="C154" s="189">
        <v>-2093524</v>
      </c>
      <c r="D154" s="189">
        <v>1333856</v>
      </c>
      <c r="E154" s="189">
        <v>-258272</v>
      </c>
      <c r="F154" s="244" t="s">
        <v>399</v>
      </c>
      <c r="G154" s="244" t="s">
        <v>399</v>
      </c>
      <c r="H154" s="189">
        <v>225446</v>
      </c>
      <c r="I154" s="189">
        <v>-164581</v>
      </c>
    </row>
    <row r="155" spans="1:9" ht="13.5">
      <c r="A155" s="373"/>
      <c r="B155" s="402" t="s">
        <v>39</v>
      </c>
      <c r="C155" s="209"/>
      <c r="D155" s="189"/>
      <c r="E155" s="189"/>
      <c r="F155" s="247"/>
      <c r="G155" s="247"/>
      <c r="H155" s="189"/>
      <c r="I155" s="189"/>
    </row>
    <row r="156" spans="1:9" ht="12.75">
      <c r="A156" s="373"/>
      <c r="B156" s="398" t="s">
        <v>922</v>
      </c>
      <c r="C156" s="238">
        <v>1956248</v>
      </c>
      <c r="D156" s="238">
        <v>777474</v>
      </c>
      <c r="E156" s="238">
        <v>816954</v>
      </c>
      <c r="F156" s="247">
        <v>41.761269532288345</v>
      </c>
      <c r="G156" s="247">
        <v>105.07798331519768</v>
      </c>
      <c r="H156" s="238">
        <v>166661</v>
      </c>
      <c r="I156" s="238">
        <v>171359</v>
      </c>
    </row>
    <row r="157" spans="1:9" ht="12.75">
      <c r="A157" s="373"/>
      <c r="B157" s="399" t="s">
        <v>36</v>
      </c>
      <c r="C157" s="189">
        <v>1956248</v>
      </c>
      <c r="D157" s="189">
        <v>777474</v>
      </c>
      <c r="E157" s="189">
        <v>816954</v>
      </c>
      <c r="F157" s="244">
        <v>41.761269532288345</v>
      </c>
      <c r="G157" s="244">
        <v>105.07798331519768</v>
      </c>
      <c r="H157" s="189">
        <v>166661</v>
      </c>
      <c r="I157" s="189">
        <v>171359</v>
      </c>
    </row>
    <row r="158" spans="1:9" ht="38.25">
      <c r="A158" s="373">
        <v>500</v>
      </c>
      <c r="B158" s="377" t="s">
        <v>26</v>
      </c>
      <c r="C158" s="189">
        <v>1956248</v>
      </c>
      <c r="D158" s="189" t="s">
        <v>399</v>
      </c>
      <c r="E158" s="189">
        <v>816954</v>
      </c>
      <c r="F158" s="244">
        <v>41.761269532288345</v>
      </c>
      <c r="G158" s="244" t="s">
        <v>399</v>
      </c>
      <c r="H158" s="189" t="s">
        <v>399</v>
      </c>
      <c r="I158" s="189">
        <v>171359</v>
      </c>
    </row>
    <row r="159" spans="1:9" ht="12.75">
      <c r="A159" s="373">
        <v>520</v>
      </c>
      <c r="B159" s="377" t="s">
        <v>952</v>
      </c>
      <c r="C159" s="189">
        <v>1954908</v>
      </c>
      <c r="D159" s="189" t="s">
        <v>399</v>
      </c>
      <c r="E159" s="189">
        <v>809303</v>
      </c>
      <c r="F159" s="244">
        <v>41.39852105572231</v>
      </c>
      <c r="G159" s="244" t="s">
        <v>399</v>
      </c>
      <c r="H159" s="189" t="s">
        <v>399</v>
      </c>
      <c r="I159" s="189">
        <v>171359</v>
      </c>
    </row>
    <row r="160" spans="1:9" ht="39" customHeight="1">
      <c r="A160" s="373">
        <v>523</v>
      </c>
      <c r="B160" s="376" t="s">
        <v>955</v>
      </c>
      <c r="C160" s="251">
        <v>1954908</v>
      </c>
      <c r="D160" s="189" t="s">
        <v>399</v>
      </c>
      <c r="E160" s="189">
        <v>809303</v>
      </c>
      <c r="F160" s="244">
        <v>41.39852105572231</v>
      </c>
      <c r="G160" s="244" t="s">
        <v>399</v>
      </c>
      <c r="H160" s="189" t="s">
        <v>399</v>
      </c>
      <c r="I160" s="189">
        <v>171359</v>
      </c>
    </row>
    <row r="161" spans="1:9" ht="38.25">
      <c r="A161" s="373">
        <v>560</v>
      </c>
      <c r="B161" s="377" t="s">
        <v>4</v>
      </c>
      <c r="C161" s="189">
        <v>1000</v>
      </c>
      <c r="D161" s="189" t="s">
        <v>399</v>
      </c>
      <c r="E161" s="189">
        <v>0</v>
      </c>
      <c r="F161" s="244">
        <v>0</v>
      </c>
      <c r="G161" s="244" t="s">
        <v>399</v>
      </c>
      <c r="H161" s="189" t="s">
        <v>399</v>
      </c>
      <c r="I161" s="189">
        <v>0</v>
      </c>
    </row>
    <row r="162" spans="1:9" ht="12.75">
      <c r="A162" s="373">
        <v>561</v>
      </c>
      <c r="B162" s="376" t="s">
        <v>5</v>
      </c>
      <c r="C162" s="189">
        <v>1000</v>
      </c>
      <c r="D162" s="189" t="s">
        <v>399</v>
      </c>
      <c r="E162" s="189">
        <v>0</v>
      </c>
      <c r="F162" s="244">
        <v>0</v>
      </c>
      <c r="G162" s="244" t="s">
        <v>399</v>
      </c>
      <c r="H162" s="189" t="s">
        <v>399</v>
      </c>
      <c r="I162" s="189">
        <v>0</v>
      </c>
    </row>
    <row r="163" spans="1:9" ht="25.5">
      <c r="A163" s="373">
        <v>590</v>
      </c>
      <c r="B163" s="377" t="s">
        <v>7</v>
      </c>
      <c r="C163" s="209">
        <v>340</v>
      </c>
      <c r="D163" s="189" t="s">
        <v>399</v>
      </c>
      <c r="E163" s="189">
        <v>7651</v>
      </c>
      <c r="F163" s="244">
        <v>2250.294117647059</v>
      </c>
      <c r="G163" s="244" t="s">
        <v>399</v>
      </c>
      <c r="H163" s="189" t="s">
        <v>399</v>
      </c>
      <c r="I163" s="189">
        <v>0</v>
      </c>
    </row>
    <row r="164" spans="1:9" ht="12.75">
      <c r="A164" s="373">
        <v>593</v>
      </c>
      <c r="B164" s="376" t="s">
        <v>9</v>
      </c>
      <c r="C164" s="403">
        <v>340</v>
      </c>
      <c r="D164" s="189" t="s">
        <v>399</v>
      </c>
      <c r="E164" s="189">
        <v>195</v>
      </c>
      <c r="F164" s="244">
        <v>57.35294117647059</v>
      </c>
      <c r="G164" s="244" t="s">
        <v>399</v>
      </c>
      <c r="H164" s="189" t="s">
        <v>399</v>
      </c>
      <c r="I164" s="189">
        <v>0</v>
      </c>
    </row>
    <row r="165" spans="1:9" ht="25.5">
      <c r="A165" s="373">
        <v>599</v>
      </c>
      <c r="B165" s="376" t="s">
        <v>10</v>
      </c>
      <c r="C165" s="251" t="s">
        <v>399</v>
      </c>
      <c r="D165" s="189" t="s">
        <v>399</v>
      </c>
      <c r="E165" s="189">
        <v>7456</v>
      </c>
      <c r="F165" s="244" t="s">
        <v>399</v>
      </c>
      <c r="G165" s="244" t="s">
        <v>399</v>
      </c>
      <c r="H165" s="189" t="s">
        <v>399</v>
      </c>
      <c r="I165" s="189">
        <v>0</v>
      </c>
    </row>
    <row r="166" spans="1:9" ht="12.75">
      <c r="A166" s="373"/>
      <c r="B166" s="398" t="s">
        <v>944</v>
      </c>
      <c r="C166" s="238">
        <v>3159584</v>
      </c>
      <c r="D166" s="238">
        <v>1554908</v>
      </c>
      <c r="E166" s="238">
        <v>1376353</v>
      </c>
      <c r="F166" s="247">
        <v>43.56120932375907</v>
      </c>
      <c r="G166" s="247">
        <v>88.51668394528808</v>
      </c>
      <c r="H166" s="238">
        <v>329212</v>
      </c>
      <c r="I166" s="238">
        <v>296855</v>
      </c>
    </row>
    <row r="167" spans="1:9" ht="12.75">
      <c r="A167" s="373"/>
      <c r="B167" s="399" t="s">
        <v>926</v>
      </c>
      <c r="C167" s="189">
        <v>3159584</v>
      </c>
      <c r="D167" s="189">
        <v>1554908</v>
      </c>
      <c r="E167" s="189">
        <v>1376353</v>
      </c>
      <c r="F167" s="244">
        <v>43.56120932375907</v>
      </c>
      <c r="G167" s="244">
        <v>88.51668394528808</v>
      </c>
      <c r="H167" s="189">
        <v>329212</v>
      </c>
      <c r="I167" s="189">
        <v>296855</v>
      </c>
    </row>
    <row r="168" spans="1:9" ht="12.75">
      <c r="A168" s="373">
        <v>3000</v>
      </c>
      <c r="B168" s="399" t="s">
        <v>33</v>
      </c>
      <c r="C168" s="189">
        <v>3159584</v>
      </c>
      <c r="D168" s="189">
        <v>1554908</v>
      </c>
      <c r="E168" s="189">
        <v>1376353</v>
      </c>
      <c r="F168" s="244">
        <v>43.56120932375907</v>
      </c>
      <c r="G168" s="244">
        <v>88.51668394528808</v>
      </c>
      <c r="H168" s="189">
        <v>329212</v>
      </c>
      <c r="I168" s="189">
        <v>296855</v>
      </c>
    </row>
    <row r="169" spans="1:9" ht="25.5">
      <c r="A169" s="373">
        <v>3400</v>
      </c>
      <c r="B169" s="400" t="s">
        <v>932</v>
      </c>
      <c r="C169" s="189">
        <v>40000</v>
      </c>
      <c r="D169" s="189">
        <v>19000</v>
      </c>
      <c r="E169" s="189">
        <v>2671</v>
      </c>
      <c r="F169" s="244">
        <v>6.6775</v>
      </c>
      <c r="G169" s="244">
        <v>14.057894736842105</v>
      </c>
      <c r="H169" s="189">
        <v>3000</v>
      </c>
      <c r="I169" s="189">
        <v>319</v>
      </c>
    </row>
    <row r="170" spans="1:9" ht="12.75">
      <c r="A170" s="373">
        <v>3500</v>
      </c>
      <c r="B170" s="400" t="s">
        <v>933</v>
      </c>
      <c r="C170" s="189">
        <v>2576613</v>
      </c>
      <c r="D170" s="189">
        <v>1280343</v>
      </c>
      <c r="E170" s="189">
        <v>1283746</v>
      </c>
      <c r="F170" s="244">
        <v>49.823004075505324</v>
      </c>
      <c r="G170" s="244">
        <v>100.26578815208111</v>
      </c>
      <c r="H170" s="189">
        <v>272509</v>
      </c>
      <c r="I170" s="189">
        <v>276070</v>
      </c>
    </row>
    <row r="171" spans="1:9" ht="12.75" hidden="1">
      <c r="A171" s="373">
        <v>3700</v>
      </c>
      <c r="B171" s="399" t="s">
        <v>22</v>
      </c>
      <c r="C171" s="189">
        <v>0</v>
      </c>
      <c r="D171" s="189">
        <v>255565</v>
      </c>
      <c r="E171" s="189">
        <v>89936</v>
      </c>
      <c r="F171" s="244" t="s">
        <v>399</v>
      </c>
      <c r="G171" s="244">
        <v>35.19104728738286</v>
      </c>
      <c r="H171" s="189">
        <v>53703</v>
      </c>
      <c r="I171" s="189">
        <v>20466</v>
      </c>
    </row>
    <row r="172" spans="1:9" ht="12.75">
      <c r="A172" s="373"/>
      <c r="B172" s="399" t="s">
        <v>763</v>
      </c>
      <c r="C172" s="189">
        <v>-1203336</v>
      </c>
      <c r="D172" s="189">
        <v>-777434</v>
      </c>
      <c r="E172" s="189">
        <v>-559399</v>
      </c>
      <c r="F172" s="244" t="s">
        <v>399</v>
      </c>
      <c r="G172" s="244" t="s">
        <v>399</v>
      </c>
      <c r="H172" s="189">
        <v>-162551</v>
      </c>
      <c r="I172" s="189">
        <v>-125496</v>
      </c>
    </row>
    <row r="173" spans="1:9" ht="25.5">
      <c r="A173" s="373"/>
      <c r="B173" s="399" t="s">
        <v>939</v>
      </c>
      <c r="C173" s="189">
        <v>1203336</v>
      </c>
      <c r="D173" s="189">
        <v>777434</v>
      </c>
      <c r="E173" s="189">
        <v>559399</v>
      </c>
      <c r="F173" s="244" t="s">
        <v>399</v>
      </c>
      <c r="G173" s="244" t="s">
        <v>399</v>
      </c>
      <c r="H173" s="189">
        <v>162551</v>
      </c>
      <c r="I173" s="189">
        <v>125496</v>
      </c>
    </row>
    <row r="174" spans="1:9" ht="27">
      <c r="A174" s="373"/>
      <c r="B174" s="402" t="s">
        <v>40</v>
      </c>
      <c r="C174" s="209"/>
      <c r="D174" s="189"/>
      <c r="E174" s="189"/>
      <c r="F174" s="247"/>
      <c r="G174" s="247"/>
      <c r="H174" s="189"/>
      <c r="I174" s="189"/>
    </row>
    <row r="175" spans="1:9" ht="12.75">
      <c r="A175" s="373"/>
      <c r="B175" s="398" t="s">
        <v>922</v>
      </c>
      <c r="C175" s="238">
        <v>128194966</v>
      </c>
      <c r="D175" s="238">
        <v>50956748</v>
      </c>
      <c r="E175" s="238">
        <v>53111276</v>
      </c>
      <c r="F175" s="247">
        <v>41.430079243517255</v>
      </c>
      <c r="G175" s="247">
        <v>104.22815050913374</v>
      </c>
      <c r="H175" s="238">
        <v>10920319</v>
      </c>
      <c r="I175" s="238">
        <v>11227652</v>
      </c>
    </row>
    <row r="176" spans="1:9" ht="12.75">
      <c r="A176" s="381"/>
      <c r="B176" s="399" t="s">
        <v>36</v>
      </c>
      <c r="C176" s="189">
        <v>128194966</v>
      </c>
      <c r="D176" s="189">
        <v>50956748</v>
      </c>
      <c r="E176" s="189">
        <v>53111276</v>
      </c>
      <c r="F176" s="244">
        <v>41.430079243517255</v>
      </c>
      <c r="G176" s="244">
        <v>104.22815050913374</v>
      </c>
      <c r="H176" s="189">
        <v>10920319</v>
      </c>
      <c r="I176" s="189">
        <v>11227652</v>
      </c>
    </row>
    <row r="177" spans="1:9" ht="38.25">
      <c r="A177" s="373">
        <v>500</v>
      </c>
      <c r="B177" s="377" t="s">
        <v>26</v>
      </c>
      <c r="C177" s="189">
        <v>128194966</v>
      </c>
      <c r="D177" s="189" t="s">
        <v>399</v>
      </c>
      <c r="E177" s="189">
        <v>53111276</v>
      </c>
      <c r="F177" s="244">
        <v>41.430079243517255</v>
      </c>
      <c r="G177" s="244" t="s">
        <v>399</v>
      </c>
      <c r="H177" s="189" t="s">
        <v>399</v>
      </c>
      <c r="I177" s="189">
        <v>11227652</v>
      </c>
    </row>
    <row r="178" spans="1:9" ht="12.75">
      <c r="A178" s="373">
        <v>520</v>
      </c>
      <c r="B178" s="377" t="s">
        <v>27</v>
      </c>
      <c r="C178" s="189">
        <v>128082676</v>
      </c>
      <c r="D178" s="189" t="s">
        <v>399</v>
      </c>
      <c r="E178" s="189">
        <v>53024323</v>
      </c>
      <c r="F178" s="244">
        <v>41.39851278560108</v>
      </c>
      <c r="G178" s="244" t="s">
        <v>399</v>
      </c>
      <c r="H178" s="189" t="s">
        <v>399</v>
      </c>
      <c r="I178" s="189">
        <v>11227204</v>
      </c>
    </row>
    <row r="179" spans="1:9" ht="38.25">
      <c r="A179" s="373">
        <v>524</v>
      </c>
      <c r="B179" s="376" t="s">
        <v>956</v>
      </c>
      <c r="C179" s="251">
        <v>128082676</v>
      </c>
      <c r="D179" s="189" t="s">
        <v>399</v>
      </c>
      <c r="E179" s="189">
        <v>53024316</v>
      </c>
      <c r="F179" s="244">
        <v>41.39850732038109</v>
      </c>
      <c r="G179" s="244" t="s">
        <v>399</v>
      </c>
      <c r="H179" s="189" t="s">
        <v>399</v>
      </c>
      <c r="I179" s="189">
        <v>11227204</v>
      </c>
    </row>
    <row r="180" spans="1:9" ht="25.5">
      <c r="A180" s="373">
        <v>526</v>
      </c>
      <c r="B180" s="376" t="s">
        <v>1</v>
      </c>
      <c r="C180" s="251" t="s">
        <v>399</v>
      </c>
      <c r="D180" s="189" t="s">
        <v>399</v>
      </c>
      <c r="E180" s="189">
        <v>7</v>
      </c>
      <c r="F180" s="244" t="s">
        <v>399</v>
      </c>
      <c r="G180" s="244" t="s">
        <v>399</v>
      </c>
      <c r="H180" s="189" t="s">
        <v>399</v>
      </c>
      <c r="I180" s="189">
        <v>0</v>
      </c>
    </row>
    <row r="181" spans="1:9" ht="38.25">
      <c r="A181" s="373">
        <v>560</v>
      </c>
      <c r="B181" s="377" t="s">
        <v>4</v>
      </c>
      <c r="C181" s="189">
        <v>90000</v>
      </c>
      <c r="D181" s="189" t="s">
        <v>399</v>
      </c>
      <c r="E181" s="189">
        <v>40288</v>
      </c>
      <c r="F181" s="244">
        <v>44.76444444444444</v>
      </c>
      <c r="G181" s="244" t="s">
        <v>399</v>
      </c>
      <c r="H181" s="189" t="s">
        <v>399</v>
      </c>
      <c r="I181" s="189">
        <v>448</v>
      </c>
    </row>
    <row r="182" spans="1:9" ht="12.75">
      <c r="A182" s="373">
        <v>561</v>
      </c>
      <c r="B182" s="404" t="s">
        <v>5</v>
      </c>
      <c r="C182" s="251">
        <v>90000</v>
      </c>
      <c r="D182" s="189" t="s">
        <v>399</v>
      </c>
      <c r="E182" s="189">
        <v>40288</v>
      </c>
      <c r="F182" s="244">
        <v>44.76444444444444</v>
      </c>
      <c r="G182" s="244" t="s">
        <v>399</v>
      </c>
      <c r="H182" s="189" t="s">
        <v>399</v>
      </c>
      <c r="I182" s="189">
        <v>448</v>
      </c>
    </row>
    <row r="183" spans="1:9" ht="25.5">
      <c r="A183" s="373">
        <v>590</v>
      </c>
      <c r="B183" s="377" t="s">
        <v>7</v>
      </c>
      <c r="C183" s="189">
        <v>22290</v>
      </c>
      <c r="D183" s="189" t="s">
        <v>399</v>
      </c>
      <c r="E183" s="189">
        <v>46665</v>
      </c>
      <c r="F183" s="244">
        <v>209.35397039030957</v>
      </c>
      <c r="G183" s="244" t="s">
        <v>399</v>
      </c>
      <c r="H183" s="189" t="s">
        <v>399</v>
      </c>
      <c r="I183" s="189">
        <v>0</v>
      </c>
    </row>
    <row r="184" spans="1:9" ht="12.75">
      <c r="A184" s="373">
        <v>593</v>
      </c>
      <c r="B184" s="376" t="s">
        <v>9</v>
      </c>
      <c r="C184" s="251">
        <v>22290</v>
      </c>
      <c r="D184" s="189" t="s">
        <v>399</v>
      </c>
      <c r="E184" s="189">
        <v>15143</v>
      </c>
      <c r="F184" s="244">
        <v>67.93629430237775</v>
      </c>
      <c r="G184" s="244" t="s">
        <v>399</v>
      </c>
      <c r="H184" s="189" t="s">
        <v>399</v>
      </c>
      <c r="I184" s="189">
        <v>0</v>
      </c>
    </row>
    <row r="185" spans="1:9" ht="25.5">
      <c r="A185" s="373">
        <v>599</v>
      </c>
      <c r="B185" s="376" t="s">
        <v>10</v>
      </c>
      <c r="C185" s="251" t="s">
        <v>399</v>
      </c>
      <c r="D185" s="189" t="s">
        <v>399</v>
      </c>
      <c r="E185" s="189">
        <v>31522</v>
      </c>
      <c r="F185" s="244" t="s">
        <v>399</v>
      </c>
      <c r="G185" s="244" t="s">
        <v>399</v>
      </c>
      <c r="H185" s="189" t="s">
        <v>399</v>
      </c>
      <c r="I185" s="189">
        <v>0</v>
      </c>
    </row>
    <row r="186" spans="1:9" ht="12.75">
      <c r="A186" s="373"/>
      <c r="B186" s="398" t="s">
        <v>944</v>
      </c>
      <c r="C186" s="238">
        <v>121760326</v>
      </c>
      <c r="D186" s="238">
        <v>53570188</v>
      </c>
      <c r="E186" s="238">
        <v>52990662</v>
      </c>
      <c r="F186" s="247">
        <v>43.52046659270607</v>
      </c>
      <c r="G186" s="247">
        <v>98.91819308156991</v>
      </c>
      <c r="H186" s="238">
        <v>10703749</v>
      </c>
      <c r="I186" s="238">
        <v>10921876</v>
      </c>
    </row>
    <row r="187" spans="1:9" ht="12.75">
      <c r="A187" s="373"/>
      <c r="B187" s="399" t="s">
        <v>926</v>
      </c>
      <c r="C187" s="189">
        <v>121760326</v>
      </c>
      <c r="D187" s="189">
        <v>53570188</v>
      </c>
      <c r="E187" s="189">
        <v>52990662</v>
      </c>
      <c r="F187" s="244">
        <v>43.52046659270607</v>
      </c>
      <c r="G187" s="244">
        <v>98.91819308156991</v>
      </c>
      <c r="H187" s="189">
        <v>10703749</v>
      </c>
      <c r="I187" s="189">
        <v>10921876</v>
      </c>
    </row>
    <row r="188" spans="1:9" ht="12.75">
      <c r="A188" s="373">
        <v>1000</v>
      </c>
      <c r="B188" s="399" t="s">
        <v>927</v>
      </c>
      <c r="C188" s="189">
        <v>1000000</v>
      </c>
      <c r="D188" s="189">
        <v>0</v>
      </c>
      <c r="E188" s="189">
        <v>0</v>
      </c>
      <c r="F188" s="244">
        <v>0</v>
      </c>
      <c r="G188" s="244" t="s">
        <v>399</v>
      </c>
      <c r="H188" s="189">
        <v>0</v>
      </c>
      <c r="I188" s="189">
        <v>0</v>
      </c>
    </row>
    <row r="189" spans="1:9" ht="12.75">
      <c r="A189" s="373">
        <v>1800</v>
      </c>
      <c r="B189" s="400" t="s">
        <v>947</v>
      </c>
      <c r="C189" s="189">
        <v>1000000</v>
      </c>
      <c r="D189" s="189" t="s">
        <v>399</v>
      </c>
      <c r="E189" s="189">
        <v>0</v>
      </c>
      <c r="F189" s="244">
        <v>0</v>
      </c>
      <c r="G189" s="244" t="s">
        <v>399</v>
      </c>
      <c r="H189" s="189" t="s">
        <v>399</v>
      </c>
      <c r="I189" s="189">
        <v>0</v>
      </c>
    </row>
    <row r="190" spans="1:9" ht="12.75">
      <c r="A190" s="373">
        <v>2000</v>
      </c>
      <c r="B190" s="399" t="s">
        <v>930</v>
      </c>
      <c r="C190" s="189">
        <v>1167330</v>
      </c>
      <c r="D190" s="189">
        <v>636247</v>
      </c>
      <c r="E190" s="189">
        <v>438708</v>
      </c>
      <c r="F190" s="244">
        <v>37.582174706381224</v>
      </c>
      <c r="G190" s="244">
        <v>68.95246657351626</v>
      </c>
      <c r="H190" s="189">
        <v>0</v>
      </c>
      <c r="I190" s="189">
        <v>0</v>
      </c>
    </row>
    <row r="191" spans="1:9" ht="12.75">
      <c r="A191" s="373">
        <v>3000</v>
      </c>
      <c r="B191" s="399" t="s">
        <v>33</v>
      </c>
      <c r="C191" s="189">
        <v>119592996</v>
      </c>
      <c r="D191" s="189">
        <v>52933941</v>
      </c>
      <c r="E191" s="189">
        <v>52551954</v>
      </c>
      <c r="F191" s="244">
        <v>43.942334214956865</v>
      </c>
      <c r="G191" s="244">
        <v>99.27837037487913</v>
      </c>
      <c r="H191" s="189">
        <v>10703749</v>
      </c>
      <c r="I191" s="189">
        <v>10921876</v>
      </c>
    </row>
    <row r="192" spans="1:9" ht="12.75">
      <c r="A192" s="373">
        <v>3500</v>
      </c>
      <c r="B192" s="400" t="s">
        <v>933</v>
      </c>
      <c r="C192" s="189">
        <v>99873690</v>
      </c>
      <c r="D192" s="189">
        <v>44575487</v>
      </c>
      <c r="E192" s="189">
        <v>44503963</v>
      </c>
      <c r="F192" s="244">
        <v>44.560247048046385</v>
      </c>
      <c r="G192" s="244">
        <v>99.83954409740942</v>
      </c>
      <c r="H192" s="189">
        <v>8938362</v>
      </c>
      <c r="I192" s="189">
        <v>8942558</v>
      </c>
    </row>
    <row r="193" spans="1:9" ht="12.75" hidden="1">
      <c r="A193" s="373">
        <v>3700</v>
      </c>
      <c r="B193" s="399" t="s">
        <v>22</v>
      </c>
      <c r="C193" s="189">
        <v>0</v>
      </c>
      <c r="D193" s="189">
        <v>8358454</v>
      </c>
      <c r="E193" s="189">
        <v>8047991</v>
      </c>
      <c r="F193" s="244" t="s">
        <v>399</v>
      </c>
      <c r="G193" s="244">
        <v>96.28564086133632</v>
      </c>
      <c r="H193" s="189">
        <v>1765387</v>
      </c>
      <c r="I193" s="189">
        <v>1979318</v>
      </c>
    </row>
    <row r="194" spans="1:9" ht="12.75">
      <c r="A194" s="373"/>
      <c r="B194" s="399" t="s">
        <v>763</v>
      </c>
      <c r="C194" s="189">
        <v>6434640</v>
      </c>
      <c r="D194" s="189">
        <v>-2613440</v>
      </c>
      <c r="E194" s="189">
        <v>120614</v>
      </c>
      <c r="F194" s="244" t="s">
        <v>399</v>
      </c>
      <c r="G194" s="244" t="s">
        <v>399</v>
      </c>
      <c r="H194" s="189">
        <v>216570</v>
      </c>
      <c r="I194" s="189">
        <v>305776</v>
      </c>
    </row>
    <row r="195" spans="1:9" ht="25.5">
      <c r="A195" s="373"/>
      <c r="B195" s="399" t="s">
        <v>939</v>
      </c>
      <c r="C195" s="189">
        <v>-6434640</v>
      </c>
      <c r="D195" s="189">
        <v>2613440</v>
      </c>
      <c r="E195" s="189">
        <v>-120614</v>
      </c>
      <c r="F195" s="244" t="s">
        <v>399</v>
      </c>
      <c r="G195" s="244" t="s">
        <v>399</v>
      </c>
      <c r="H195" s="189">
        <v>-216570</v>
      </c>
      <c r="I195" s="189">
        <v>-305776</v>
      </c>
    </row>
    <row r="196" spans="1:9" ht="27">
      <c r="A196" s="207"/>
      <c r="B196" s="405" t="s">
        <v>41</v>
      </c>
      <c r="C196" s="209"/>
      <c r="D196" s="189"/>
      <c r="E196" s="189"/>
      <c r="F196" s="247"/>
      <c r="G196" s="247"/>
      <c r="H196" s="189"/>
      <c r="I196" s="189"/>
    </row>
    <row r="197" spans="1:9" ht="12.75">
      <c r="A197" s="207"/>
      <c r="B197" s="398" t="s">
        <v>922</v>
      </c>
      <c r="C197" s="238">
        <v>14522630</v>
      </c>
      <c r="D197" s="238">
        <v>5341742</v>
      </c>
      <c r="E197" s="238">
        <v>4920760</v>
      </c>
      <c r="F197" s="247">
        <v>33.883394398948404</v>
      </c>
      <c r="G197" s="247">
        <v>92.11901286134749</v>
      </c>
      <c r="H197" s="238">
        <v>1651674</v>
      </c>
      <c r="I197" s="238">
        <v>1550018</v>
      </c>
    </row>
    <row r="198" spans="1:9" ht="12.75">
      <c r="A198" s="373"/>
      <c r="B198" s="399" t="s">
        <v>36</v>
      </c>
      <c r="C198" s="189">
        <v>14416198</v>
      </c>
      <c r="D198" s="189">
        <v>5297397</v>
      </c>
      <c r="E198" s="189">
        <v>4911086</v>
      </c>
      <c r="F198" s="244">
        <v>34.06644387098457</v>
      </c>
      <c r="G198" s="244">
        <v>92.7075316424274</v>
      </c>
      <c r="H198" s="189">
        <v>1642805</v>
      </c>
      <c r="I198" s="189">
        <v>1550249</v>
      </c>
    </row>
    <row r="199" spans="1:9" ht="38.25">
      <c r="A199" s="373">
        <v>500</v>
      </c>
      <c r="B199" s="377" t="s">
        <v>42</v>
      </c>
      <c r="C199" s="189">
        <v>440000</v>
      </c>
      <c r="D199" s="189" t="s">
        <v>399</v>
      </c>
      <c r="E199" s="189">
        <v>60041</v>
      </c>
      <c r="F199" s="244">
        <v>13.645681818181817</v>
      </c>
      <c r="G199" s="244" t="s">
        <v>399</v>
      </c>
      <c r="H199" s="189" t="s">
        <v>399</v>
      </c>
      <c r="I199" s="189">
        <v>13040</v>
      </c>
    </row>
    <row r="200" spans="1:9" ht="25.5">
      <c r="A200" s="373">
        <v>590</v>
      </c>
      <c r="B200" s="377" t="s">
        <v>7</v>
      </c>
      <c r="C200" s="189">
        <v>440000</v>
      </c>
      <c r="D200" s="189" t="s">
        <v>399</v>
      </c>
      <c r="E200" s="189">
        <v>57851</v>
      </c>
      <c r="F200" s="244">
        <v>13.147954545454546</v>
      </c>
      <c r="G200" s="244" t="s">
        <v>399</v>
      </c>
      <c r="H200" s="189" t="s">
        <v>399</v>
      </c>
      <c r="I200" s="189">
        <v>10850</v>
      </c>
    </row>
    <row r="201" spans="1:9" ht="25.5">
      <c r="A201" s="373">
        <v>599</v>
      </c>
      <c r="B201" s="376" t="s">
        <v>43</v>
      </c>
      <c r="C201" s="251">
        <v>440000</v>
      </c>
      <c r="D201" s="189" t="s">
        <v>399</v>
      </c>
      <c r="E201" s="189">
        <v>57851</v>
      </c>
      <c r="F201" s="244">
        <v>13.147954545454546</v>
      </c>
      <c r="G201" s="244" t="s">
        <v>399</v>
      </c>
      <c r="H201" s="189" t="s">
        <v>399</v>
      </c>
      <c r="I201" s="189">
        <v>10850</v>
      </c>
    </row>
    <row r="202" spans="1:9" ht="12.75">
      <c r="A202" s="373">
        <v>700</v>
      </c>
      <c r="B202" s="377" t="s">
        <v>11</v>
      </c>
      <c r="C202" s="189">
        <v>13976198</v>
      </c>
      <c r="D202" s="189" t="s">
        <v>399</v>
      </c>
      <c r="E202" s="189">
        <v>4851045</v>
      </c>
      <c r="F202" s="244">
        <v>34.70933225187565</v>
      </c>
      <c r="G202" s="244" t="s">
        <v>399</v>
      </c>
      <c r="H202" s="189" t="s">
        <v>399</v>
      </c>
      <c r="I202" s="189">
        <v>1537209</v>
      </c>
    </row>
    <row r="203" spans="1:9" ht="25.5">
      <c r="A203" s="373">
        <v>720</v>
      </c>
      <c r="B203" s="377" t="s">
        <v>28</v>
      </c>
      <c r="C203" s="189">
        <v>12089489</v>
      </c>
      <c r="D203" s="189" t="s">
        <v>399</v>
      </c>
      <c r="E203" s="189">
        <v>4065000</v>
      </c>
      <c r="F203" s="244">
        <v>33.62424995795934</v>
      </c>
      <c r="G203" s="244" t="s">
        <v>399</v>
      </c>
      <c r="H203" s="189" t="s">
        <v>399</v>
      </c>
      <c r="I203" s="189">
        <v>1380000</v>
      </c>
    </row>
    <row r="204" spans="1:9" ht="38.25">
      <c r="A204" s="373">
        <v>726</v>
      </c>
      <c r="B204" s="376" t="s">
        <v>44</v>
      </c>
      <c r="C204" s="251">
        <v>9277473</v>
      </c>
      <c r="D204" s="189" t="s">
        <v>399</v>
      </c>
      <c r="E204" s="189">
        <v>3119481</v>
      </c>
      <c r="F204" s="244">
        <v>33.6242530697745</v>
      </c>
      <c r="G204" s="244" t="s">
        <v>399</v>
      </c>
      <c r="H204" s="189" t="s">
        <v>399</v>
      </c>
      <c r="I204" s="189">
        <v>1059012</v>
      </c>
    </row>
    <row r="205" spans="1:9" ht="38.25">
      <c r="A205" s="373">
        <v>727</v>
      </c>
      <c r="B205" s="376" t="s">
        <v>45</v>
      </c>
      <c r="C205" s="251">
        <v>640743</v>
      </c>
      <c r="D205" s="189" t="s">
        <v>399</v>
      </c>
      <c r="E205" s="189">
        <v>215445</v>
      </c>
      <c r="F205" s="244">
        <v>33.624245602371</v>
      </c>
      <c r="G205" s="244" t="s">
        <v>399</v>
      </c>
      <c r="H205" s="189" t="s">
        <v>399</v>
      </c>
      <c r="I205" s="189">
        <v>73140</v>
      </c>
    </row>
    <row r="206" spans="1:9" ht="38.25">
      <c r="A206" s="204">
        <v>728</v>
      </c>
      <c r="B206" s="376" t="s">
        <v>46</v>
      </c>
      <c r="C206" s="251">
        <v>32642</v>
      </c>
      <c r="D206" s="189" t="s">
        <v>399</v>
      </c>
      <c r="E206" s="189">
        <v>10976</v>
      </c>
      <c r="F206" s="244">
        <v>33.625390601066115</v>
      </c>
      <c r="G206" s="244" t="s">
        <v>399</v>
      </c>
      <c r="H206" s="189" t="s">
        <v>399</v>
      </c>
      <c r="I206" s="189">
        <v>3726</v>
      </c>
    </row>
    <row r="207" spans="1:9" ht="38.25">
      <c r="A207" s="204">
        <v>729</v>
      </c>
      <c r="B207" s="376" t="s">
        <v>47</v>
      </c>
      <c r="C207" s="251">
        <v>2138631</v>
      </c>
      <c r="D207" s="189" t="s">
        <v>399</v>
      </c>
      <c r="E207" s="189">
        <v>719098</v>
      </c>
      <c r="F207" s="244">
        <v>33.62422035404892</v>
      </c>
      <c r="G207" s="244" t="s">
        <v>399</v>
      </c>
      <c r="H207" s="189" t="s">
        <v>399</v>
      </c>
      <c r="I207" s="189">
        <v>244122</v>
      </c>
    </row>
    <row r="208" spans="1:9" ht="12.75">
      <c r="A208" s="406">
        <v>740</v>
      </c>
      <c r="B208" s="377" t="s">
        <v>12</v>
      </c>
      <c r="C208" s="189">
        <v>1886709</v>
      </c>
      <c r="D208" s="189" t="s">
        <v>399</v>
      </c>
      <c r="E208" s="189">
        <v>786045</v>
      </c>
      <c r="F208" s="244">
        <v>41.66222772033207</v>
      </c>
      <c r="G208" s="244" t="s">
        <v>399</v>
      </c>
      <c r="H208" s="189" t="s">
        <v>399</v>
      </c>
      <c r="I208" s="189">
        <v>157209</v>
      </c>
    </row>
    <row r="209" spans="1:9" ht="54.75" customHeight="1">
      <c r="A209" s="373">
        <v>742</v>
      </c>
      <c r="B209" s="376" t="s">
        <v>13</v>
      </c>
      <c r="C209" s="251">
        <v>1863709</v>
      </c>
      <c r="D209" s="189" t="s">
        <v>399</v>
      </c>
      <c r="E209" s="189">
        <v>776545</v>
      </c>
      <c r="F209" s="244">
        <v>41.66664430981446</v>
      </c>
      <c r="G209" s="244" t="s">
        <v>399</v>
      </c>
      <c r="H209" s="189" t="s">
        <v>399</v>
      </c>
      <c r="I209" s="189">
        <v>155309</v>
      </c>
    </row>
    <row r="210" spans="1:9" ht="51">
      <c r="A210" s="373">
        <v>747</v>
      </c>
      <c r="B210" s="376" t="s">
        <v>18</v>
      </c>
      <c r="C210" s="251">
        <v>23000</v>
      </c>
      <c r="D210" s="189" t="s">
        <v>399</v>
      </c>
      <c r="E210" s="189">
        <v>9500</v>
      </c>
      <c r="F210" s="244">
        <v>41.30434782608695</v>
      </c>
      <c r="G210" s="244" t="s">
        <v>399</v>
      </c>
      <c r="H210" s="189" t="s">
        <v>399</v>
      </c>
      <c r="I210" s="189">
        <v>1900</v>
      </c>
    </row>
    <row r="211" spans="1:9" ht="12.75">
      <c r="A211" s="373"/>
      <c r="B211" s="399" t="s">
        <v>924</v>
      </c>
      <c r="C211" s="189">
        <v>106432</v>
      </c>
      <c r="D211" s="189">
        <v>44345</v>
      </c>
      <c r="E211" s="189">
        <v>9674</v>
      </c>
      <c r="F211" s="244">
        <v>9.08937161755863</v>
      </c>
      <c r="G211" s="244">
        <v>21.815311760063143</v>
      </c>
      <c r="H211" s="189">
        <v>8869</v>
      </c>
      <c r="I211" s="189">
        <v>-231</v>
      </c>
    </row>
    <row r="212" spans="1:9" ht="12.75">
      <c r="A212" s="373"/>
      <c r="B212" s="398" t="s">
        <v>925</v>
      </c>
      <c r="C212" s="238">
        <v>14522630</v>
      </c>
      <c r="D212" s="238">
        <v>5341742</v>
      </c>
      <c r="E212" s="238">
        <v>4896878</v>
      </c>
      <c r="F212" s="247">
        <v>33.718947601088786</v>
      </c>
      <c r="G212" s="247">
        <v>91.67193024298066</v>
      </c>
      <c r="H212" s="238">
        <v>1651674</v>
      </c>
      <c r="I212" s="238">
        <v>1605111</v>
      </c>
    </row>
    <row r="213" spans="1:9" ht="12.75">
      <c r="A213" s="373"/>
      <c r="B213" s="399" t="s">
        <v>926</v>
      </c>
      <c r="C213" s="189">
        <v>11909866</v>
      </c>
      <c r="D213" s="189">
        <v>4750000</v>
      </c>
      <c r="E213" s="189">
        <v>4527283</v>
      </c>
      <c r="F213" s="244">
        <v>38.01287940603194</v>
      </c>
      <c r="G213" s="244">
        <v>95.31122105263158</v>
      </c>
      <c r="H213" s="189">
        <v>1470000</v>
      </c>
      <c r="I213" s="189">
        <v>1501341</v>
      </c>
    </row>
    <row r="214" spans="1:9" ht="12.75">
      <c r="A214" s="373">
        <v>1000</v>
      </c>
      <c r="B214" s="399" t="s">
        <v>927</v>
      </c>
      <c r="C214" s="189">
        <v>11699050</v>
      </c>
      <c r="D214" s="206">
        <v>4638000</v>
      </c>
      <c r="E214" s="189">
        <v>4416386</v>
      </c>
      <c r="F214" s="244">
        <v>37.749954056098574</v>
      </c>
      <c r="G214" s="244">
        <v>95.22177662785684</v>
      </c>
      <c r="H214" s="189">
        <v>1358000</v>
      </c>
      <c r="I214" s="189">
        <v>1390444</v>
      </c>
    </row>
    <row r="215" spans="1:9" ht="12.75">
      <c r="A215" s="373">
        <v>1100</v>
      </c>
      <c r="B215" s="399" t="s">
        <v>928</v>
      </c>
      <c r="C215" s="189">
        <v>3826925</v>
      </c>
      <c r="D215" s="206">
        <v>1510000</v>
      </c>
      <c r="E215" s="189">
        <v>1523979</v>
      </c>
      <c r="F215" s="244">
        <v>39.82254682284079</v>
      </c>
      <c r="G215" s="244">
        <v>100.92576158940399</v>
      </c>
      <c r="H215" s="189">
        <v>340000</v>
      </c>
      <c r="I215" s="189">
        <v>337054</v>
      </c>
    </row>
    <row r="216" spans="1:9" ht="12.75">
      <c r="A216" s="373">
        <v>1800</v>
      </c>
      <c r="B216" s="400" t="s">
        <v>947</v>
      </c>
      <c r="C216" s="189">
        <v>930618</v>
      </c>
      <c r="D216" s="382" t="s">
        <v>399</v>
      </c>
      <c r="E216" s="189">
        <v>476958</v>
      </c>
      <c r="F216" s="244">
        <v>51.25174883786903</v>
      </c>
      <c r="G216" s="244" t="s">
        <v>399</v>
      </c>
      <c r="H216" s="189" t="s">
        <v>399</v>
      </c>
      <c r="I216" s="189">
        <v>476958</v>
      </c>
    </row>
    <row r="217" spans="1:9" ht="12.75">
      <c r="A217" s="373">
        <v>2000</v>
      </c>
      <c r="B217" s="399" t="s">
        <v>930</v>
      </c>
      <c r="C217" s="189">
        <v>210816</v>
      </c>
      <c r="D217" s="382">
        <v>112000</v>
      </c>
      <c r="E217" s="189">
        <v>110897</v>
      </c>
      <c r="F217" s="244">
        <v>52.60369231936855</v>
      </c>
      <c r="G217" s="244" t="s">
        <v>399</v>
      </c>
      <c r="H217" s="189">
        <v>112000</v>
      </c>
      <c r="I217" s="189">
        <v>110897</v>
      </c>
    </row>
    <row r="218" spans="1:9" ht="25.5">
      <c r="A218" s="207" t="s">
        <v>23</v>
      </c>
      <c r="B218" s="399" t="s">
        <v>935</v>
      </c>
      <c r="C218" s="189">
        <v>2612764</v>
      </c>
      <c r="D218" s="189">
        <v>591742</v>
      </c>
      <c r="E218" s="189">
        <v>369595</v>
      </c>
      <c r="F218" s="244">
        <v>14.145747568475379</v>
      </c>
      <c r="G218" s="244">
        <v>62.458808061621454</v>
      </c>
      <c r="H218" s="189">
        <v>181674</v>
      </c>
      <c r="I218" s="189">
        <v>103770</v>
      </c>
    </row>
    <row r="219" spans="1:9" ht="25.5">
      <c r="A219" s="207" t="s">
        <v>936</v>
      </c>
      <c r="B219" s="399" t="s">
        <v>948</v>
      </c>
      <c r="C219" s="189">
        <v>21365</v>
      </c>
      <c r="D219" s="189">
        <v>21365</v>
      </c>
      <c r="E219" s="189">
        <v>9742</v>
      </c>
      <c r="F219" s="244">
        <v>45.59794055698572</v>
      </c>
      <c r="G219" s="244">
        <v>45.59794055698572</v>
      </c>
      <c r="H219" s="189">
        <v>0</v>
      </c>
      <c r="I219" s="189">
        <v>5481</v>
      </c>
    </row>
    <row r="220" spans="1:9" ht="12.75">
      <c r="A220" s="373">
        <v>7000</v>
      </c>
      <c r="B220" s="399" t="s">
        <v>949</v>
      </c>
      <c r="C220" s="189">
        <v>2591399</v>
      </c>
      <c r="D220" s="189">
        <v>570377</v>
      </c>
      <c r="E220" s="189">
        <v>359853</v>
      </c>
      <c r="F220" s="244">
        <v>13.886437403117002</v>
      </c>
      <c r="G220" s="244">
        <v>63.09037706639644</v>
      </c>
      <c r="H220" s="189">
        <v>181674</v>
      </c>
      <c r="I220" s="189">
        <v>98289</v>
      </c>
    </row>
    <row r="221" spans="1:9" ht="12.75">
      <c r="A221" s="373"/>
      <c r="B221" s="399" t="s">
        <v>763</v>
      </c>
      <c r="C221" s="189">
        <v>0</v>
      </c>
      <c r="D221" s="189">
        <v>0</v>
      </c>
      <c r="E221" s="189">
        <v>23882</v>
      </c>
      <c r="F221" s="244" t="s">
        <v>399</v>
      </c>
      <c r="G221" s="244" t="s">
        <v>399</v>
      </c>
      <c r="H221" s="189">
        <v>0</v>
      </c>
      <c r="I221" s="189">
        <v>-55093</v>
      </c>
    </row>
    <row r="222" spans="1:9" ht="25.5">
      <c r="A222" s="373"/>
      <c r="B222" s="399" t="s">
        <v>939</v>
      </c>
      <c r="C222" s="189">
        <v>0</v>
      </c>
      <c r="D222" s="189">
        <v>0</v>
      </c>
      <c r="E222" s="189">
        <v>-23882</v>
      </c>
      <c r="F222" s="244" t="s">
        <v>399</v>
      </c>
      <c r="G222" s="244" t="s">
        <v>399</v>
      </c>
      <c r="H222" s="189">
        <v>0</v>
      </c>
      <c r="I222" s="189">
        <v>55093</v>
      </c>
    </row>
    <row r="223" spans="6:9" ht="12.75">
      <c r="F223" s="170"/>
      <c r="G223" s="170"/>
      <c r="H223" s="211"/>
      <c r="I223" s="211"/>
    </row>
    <row r="224" spans="2:9" ht="12.75">
      <c r="B224" s="383" t="s">
        <v>48</v>
      </c>
      <c r="C224" s="202"/>
      <c r="D224" s="202"/>
      <c r="E224" s="384">
        <f>E87</f>
        <v>13819236</v>
      </c>
      <c r="F224" s="385"/>
      <c r="G224" s="386"/>
      <c r="H224" s="387"/>
      <c r="I224" s="211"/>
    </row>
    <row r="225" spans="2:9" ht="22.5" customHeight="1">
      <c r="B225" s="948" t="s">
        <v>49</v>
      </c>
      <c r="C225" s="948"/>
      <c r="D225" s="948"/>
      <c r="E225" s="948"/>
      <c r="F225" s="948"/>
      <c r="G225" s="948"/>
      <c r="H225" s="948"/>
      <c r="I225" s="367"/>
    </row>
    <row r="226" spans="2:9" ht="12.75">
      <c r="B226" s="390" t="s">
        <v>50</v>
      </c>
      <c r="C226" s="383"/>
      <c r="D226" s="383"/>
      <c r="E226" s="383"/>
      <c r="F226" s="211"/>
      <c r="G226" s="211"/>
      <c r="H226" s="383"/>
      <c r="I226" s="367"/>
    </row>
    <row r="227" spans="2:9" ht="12.75">
      <c r="B227" s="391" t="s">
        <v>51</v>
      </c>
      <c r="C227" s="392"/>
      <c r="D227" s="392"/>
      <c r="E227" s="392"/>
      <c r="F227" s="392"/>
      <c r="G227" s="392"/>
      <c r="H227" s="392"/>
      <c r="I227" s="367"/>
    </row>
    <row r="228" spans="2:9" ht="12.75">
      <c r="B228" s="853" t="s">
        <v>52</v>
      </c>
      <c r="C228" s="854"/>
      <c r="D228" s="854"/>
      <c r="E228" s="854"/>
      <c r="F228" s="854"/>
      <c r="G228" s="854"/>
      <c r="H228" s="854"/>
      <c r="I228" s="367"/>
    </row>
    <row r="229" spans="2:9" ht="12.75">
      <c r="B229" s="853" t="s">
        <v>53</v>
      </c>
      <c r="C229" s="854"/>
      <c r="D229" s="854"/>
      <c r="E229" s="854"/>
      <c r="F229" s="854"/>
      <c r="G229" s="854"/>
      <c r="H229" s="854"/>
      <c r="I229" s="367"/>
    </row>
    <row r="230" spans="2:9" ht="12.75">
      <c r="B230" s="853" t="s">
        <v>54</v>
      </c>
      <c r="C230" s="854"/>
      <c r="D230" s="854"/>
      <c r="E230" s="854"/>
      <c r="F230" s="854"/>
      <c r="G230" s="854"/>
      <c r="H230" s="854"/>
      <c r="I230" s="367"/>
    </row>
    <row r="231" spans="1:9" ht="12.75" customHeight="1">
      <c r="A231" s="358" t="s">
        <v>55</v>
      </c>
      <c r="B231" s="389" t="s">
        <v>56</v>
      </c>
      <c r="C231" s="393"/>
      <c r="D231" s="393"/>
      <c r="E231" s="393"/>
      <c r="F231" s="393"/>
      <c r="G231" s="393"/>
      <c r="H231" s="393"/>
      <c r="I231" s="367"/>
    </row>
    <row r="232" spans="2:9" ht="12.75">
      <c r="B232" s="181" t="s">
        <v>57</v>
      </c>
      <c r="C232" s="367"/>
      <c r="F232" s="170"/>
      <c r="G232" s="367"/>
      <c r="H232" s="367"/>
      <c r="I232" s="367"/>
    </row>
    <row r="233" spans="2:9" ht="12.75">
      <c r="B233" s="153"/>
      <c r="C233" s="367"/>
      <c r="F233" s="170"/>
      <c r="G233" s="367"/>
      <c r="H233" s="367"/>
      <c r="I233" s="367"/>
    </row>
    <row r="234" spans="2:9" ht="12.75">
      <c r="B234" s="153"/>
      <c r="C234" s="367"/>
      <c r="F234" s="170"/>
      <c r="G234" s="367"/>
      <c r="H234" s="367"/>
      <c r="I234" s="367"/>
    </row>
    <row r="235" spans="1:9" ht="15.75">
      <c r="A235" s="42" t="s">
        <v>58</v>
      </c>
      <c r="B235" s="169"/>
      <c r="C235" s="395"/>
      <c r="D235" s="395"/>
      <c r="E235" s="395"/>
      <c r="F235" s="367" t="s">
        <v>437</v>
      </c>
      <c r="G235" s="395"/>
      <c r="H235" s="395"/>
      <c r="I235" s="395"/>
    </row>
    <row r="236" spans="1:9" ht="15.75">
      <c r="A236" s="42"/>
      <c r="B236" s="169"/>
      <c r="C236" s="395"/>
      <c r="D236" s="395"/>
      <c r="E236" s="395"/>
      <c r="F236" s="367"/>
      <c r="G236" s="395"/>
      <c r="H236" s="395"/>
      <c r="I236" s="395"/>
    </row>
    <row r="240" ht="12.75">
      <c r="A240" s="203" t="s">
        <v>540</v>
      </c>
    </row>
    <row r="241" ht="12.75">
      <c r="A241" s="203" t="s">
        <v>439</v>
      </c>
    </row>
    <row r="244" spans="2:8" ht="12.75">
      <c r="B244" s="383"/>
      <c r="C244" s="202"/>
      <c r="D244" s="202"/>
      <c r="F244" s="367"/>
      <c r="G244" s="396"/>
      <c r="H244" s="367"/>
    </row>
    <row r="245" spans="2:8" ht="12.75">
      <c r="B245" s="397"/>
      <c r="C245" s="387"/>
      <c r="D245" s="202"/>
      <c r="E245" s="396"/>
      <c r="F245" s="385"/>
      <c r="G245" s="386"/>
      <c r="H245" s="387"/>
    </row>
    <row r="246" spans="2:8" ht="12.75">
      <c r="B246" s="822"/>
      <c r="C246" s="1044"/>
      <c r="D246" s="1044"/>
      <c r="E246" s="202"/>
      <c r="F246" s="385"/>
      <c r="G246" s="385"/>
      <c r="H246" s="202"/>
    </row>
    <row r="247" spans="2:9" ht="12.75">
      <c r="B247" s="948"/>
      <c r="C247" s="948"/>
      <c r="D247" s="948"/>
      <c r="E247" s="948"/>
      <c r="F247" s="948"/>
      <c r="G247" s="948"/>
      <c r="H247" s="948"/>
      <c r="I247" s="948"/>
    </row>
  </sheetData>
  <mergeCells count="6">
    <mergeCell ref="B225:H225"/>
    <mergeCell ref="B247:I247"/>
    <mergeCell ref="B228:H228"/>
    <mergeCell ref="B229:H229"/>
    <mergeCell ref="B230:H230"/>
    <mergeCell ref="B246:D246"/>
  </mergeCells>
  <printOptions/>
  <pageMargins left="0.7480314960629921" right="0.35433070866141736" top="0.7874015748031497" bottom="0.7874015748031497" header="0.5118110236220472" footer="0.5118110236220472"/>
  <pageSetup firstPageNumber="22" useFirstPageNumber="1" horizontalDpi="600" verticalDpi="600" orientation="portrait" paperSize="9" scale="75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594"/>
  <sheetViews>
    <sheetView zoomScaleSheetLayoutView="85" workbookViewId="0" topLeftCell="A1">
      <selection activeCell="A5" sqref="A5:C5"/>
    </sheetView>
  </sheetViews>
  <sheetFormatPr defaultColWidth="9.140625" defaultRowHeight="12.75"/>
  <cols>
    <col min="1" max="1" width="61.421875" style="0" customWidth="1"/>
    <col min="2" max="2" width="16.7109375" style="0" customWidth="1"/>
    <col min="3" max="3" width="16.57421875" style="0" customWidth="1"/>
  </cols>
  <sheetData>
    <row r="1" spans="1:3" ht="12.75">
      <c r="A1" s="195"/>
      <c r="B1" s="413"/>
      <c r="C1" s="360" t="s">
        <v>59</v>
      </c>
    </row>
    <row r="2" spans="1:3" ht="12.75">
      <c r="A2" s="761" t="s">
        <v>735</v>
      </c>
      <c r="B2" s="761"/>
      <c r="C2" s="761"/>
    </row>
    <row r="3" spans="1:3" ht="12.75">
      <c r="A3" s="415"/>
      <c r="B3" s="168"/>
      <c r="C3" s="168"/>
    </row>
    <row r="4" spans="1:3" ht="15.75">
      <c r="A4" s="762" t="s">
        <v>60</v>
      </c>
      <c r="B4" s="762"/>
      <c r="C4" s="762"/>
    </row>
    <row r="5" spans="1:3" ht="15.75">
      <c r="A5" s="727" t="s">
        <v>61</v>
      </c>
      <c r="B5" s="727"/>
      <c r="C5" s="727"/>
    </row>
    <row r="6" spans="1:3" ht="12.75">
      <c r="A6" s="979" t="s">
        <v>636</v>
      </c>
      <c r="B6" s="979"/>
      <c r="C6" s="979"/>
    </row>
    <row r="7" spans="1:3" ht="12.75">
      <c r="A7" s="421"/>
      <c r="B7" s="422"/>
      <c r="C7" s="170" t="s">
        <v>444</v>
      </c>
    </row>
    <row r="8" spans="1:3" ht="25.5">
      <c r="A8" s="368" t="s">
        <v>392</v>
      </c>
      <c r="B8" s="369" t="s">
        <v>446</v>
      </c>
      <c r="C8" s="369" t="s">
        <v>547</v>
      </c>
    </row>
    <row r="9" spans="1:3" ht="12.75">
      <c r="A9" s="177">
        <v>1</v>
      </c>
      <c r="B9" s="178">
        <v>2</v>
      </c>
      <c r="C9" s="178">
        <v>3</v>
      </c>
    </row>
    <row r="10" spans="1:3" ht="13.5" customHeight="1">
      <c r="A10" s="423" t="s">
        <v>62</v>
      </c>
      <c r="B10" s="237">
        <v>1307159</v>
      </c>
      <c r="C10" s="237">
        <v>436010</v>
      </c>
    </row>
    <row r="11" spans="1:3" ht="13.5" customHeight="1">
      <c r="A11" s="424" t="s">
        <v>63</v>
      </c>
      <c r="B11" s="237">
        <v>2004556</v>
      </c>
      <c r="C11" s="237">
        <v>431449</v>
      </c>
    </row>
    <row r="12" spans="1:3" ht="13.5" customHeight="1">
      <c r="A12" s="425" t="s">
        <v>749</v>
      </c>
      <c r="B12" s="243">
        <v>1882597</v>
      </c>
      <c r="C12" s="243">
        <v>378460</v>
      </c>
    </row>
    <row r="13" spans="1:3" ht="13.5" customHeight="1">
      <c r="A13" s="259" t="s">
        <v>927</v>
      </c>
      <c r="B13" s="243">
        <v>1609030</v>
      </c>
      <c r="C13" s="243">
        <v>335425</v>
      </c>
    </row>
    <row r="14" spans="1:3" ht="13.5" customHeight="1">
      <c r="A14" s="407" t="s">
        <v>64</v>
      </c>
      <c r="B14" s="243">
        <v>216556</v>
      </c>
      <c r="C14" s="243">
        <v>56796</v>
      </c>
    </row>
    <row r="15" spans="1:3" ht="13.5" customHeight="1">
      <c r="A15" s="407" t="s">
        <v>65</v>
      </c>
      <c r="B15" s="243">
        <v>1392474</v>
      </c>
      <c r="C15" s="243">
        <v>278629</v>
      </c>
    </row>
    <row r="16" spans="1:3" ht="13.5" customHeight="1" hidden="1">
      <c r="A16" s="259" t="s">
        <v>66</v>
      </c>
      <c r="B16" s="243">
        <v>0</v>
      </c>
      <c r="C16" s="243">
        <v>0</v>
      </c>
    </row>
    <row r="17" spans="1:3" ht="13.5" customHeight="1">
      <c r="A17" s="407" t="s">
        <v>33</v>
      </c>
      <c r="B17" s="243">
        <v>273567</v>
      </c>
      <c r="C17" s="243">
        <v>43035</v>
      </c>
    </row>
    <row r="18" spans="1:3" ht="12.75">
      <c r="A18" s="407" t="s">
        <v>67</v>
      </c>
      <c r="B18" s="243">
        <v>3638</v>
      </c>
      <c r="C18" s="243">
        <v>947</v>
      </c>
    </row>
    <row r="19" spans="1:3" ht="13.5" customHeight="1">
      <c r="A19" s="407" t="s">
        <v>68</v>
      </c>
      <c r="B19" s="243">
        <v>269929</v>
      </c>
      <c r="C19" s="243">
        <v>42088</v>
      </c>
    </row>
    <row r="20" spans="1:3" ht="13.5" customHeight="1" hidden="1">
      <c r="A20" s="407" t="s">
        <v>69</v>
      </c>
      <c r="B20" s="243">
        <v>0</v>
      </c>
      <c r="C20" s="243">
        <v>0</v>
      </c>
    </row>
    <row r="21" spans="1:3" ht="13.5" customHeight="1" hidden="1">
      <c r="A21" s="407" t="s">
        <v>70</v>
      </c>
      <c r="B21" s="243">
        <v>0</v>
      </c>
      <c r="C21" s="243">
        <v>0</v>
      </c>
    </row>
    <row r="22" spans="1:3" ht="13.5" customHeight="1">
      <c r="A22" s="425" t="s">
        <v>71</v>
      </c>
      <c r="B22" s="243">
        <v>121959</v>
      </c>
      <c r="C22" s="243">
        <v>52989</v>
      </c>
    </row>
    <row r="23" spans="1:3" ht="13.5" customHeight="1">
      <c r="A23" s="407" t="s">
        <v>760</v>
      </c>
      <c r="B23" s="243">
        <v>121959</v>
      </c>
      <c r="C23" s="243">
        <v>52989</v>
      </c>
    </row>
    <row r="24" spans="1:3" ht="13.5" customHeight="1" hidden="1">
      <c r="A24" s="407" t="s">
        <v>761</v>
      </c>
      <c r="B24" s="243">
        <v>0</v>
      </c>
      <c r="C24" s="243">
        <v>0</v>
      </c>
    </row>
    <row r="25" spans="1:3" ht="13.5" customHeight="1">
      <c r="A25" s="407" t="s">
        <v>763</v>
      </c>
      <c r="B25" s="243">
        <v>-697397</v>
      </c>
      <c r="C25" s="243">
        <v>4561</v>
      </c>
    </row>
    <row r="26" spans="1:3" ht="12.75">
      <c r="A26" s="407" t="s">
        <v>72</v>
      </c>
      <c r="B26" s="206">
        <v>697397</v>
      </c>
      <c r="C26" s="206">
        <v>-4561</v>
      </c>
    </row>
    <row r="27" spans="1:3" ht="13.5" customHeight="1">
      <c r="A27" s="407"/>
      <c r="B27" s="185"/>
      <c r="C27" s="216"/>
    </row>
    <row r="28" spans="1:3" ht="13.5" customHeight="1" hidden="1">
      <c r="A28" s="426" t="s">
        <v>73</v>
      </c>
      <c r="B28" s="185"/>
      <c r="C28" s="216"/>
    </row>
    <row r="29" spans="1:3" ht="13.5" customHeight="1" hidden="1">
      <c r="A29" s="423" t="s">
        <v>74</v>
      </c>
      <c r="B29" s="182"/>
      <c r="C29" s="216">
        <v>0</v>
      </c>
    </row>
    <row r="30" spans="1:3" ht="13.5" customHeight="1" hidden="1">
      <c r="A30" s="424" t="s">
        <v>775</v>
      </c>
      <c r="B30" s="182">
        <v>0</v>
      </c>
      <c r="C30" s="216">
        <v>0</v>
      </c>
    </row>
    <row r="31" spans="1:3" ht="13.5" customHeight="1" hidden="1">
      <c r="A31" s="425" t="s">
        <v>749</v>
      </c>
      <c r="B31" s="185">
        <v>0</v>
      </c>
      <c r="C31" s="206">
        <v>0</v>
      </c>
    </row>
    <row r="32" spans="1:3" ht="13.5" customHeight="1" hidden="1">
      <c r="A32" s="259" t="s">
        <v>927</v>
      </c>
      <c r="B32" s="185">
        <v>0</v>
      </c>
      <c r="C32" s="206">
        <v>0</v>
      </c>
    </row>
    <row r="33" spans="1:3" ht="13.5" customHeight="1" hidden="1">
      <c r="A33" s="407" t="s">
        <v>64</v>
      </c>
      <c r="B33" s="185"/>
      <c r="C33" s="206">
        <v>0</v>
      </c>
    </row>
    <row r="34" spans="1:3" ht="13.5" customHeight="1" hidden="1">
      <c r="A34" s="407" t="s">
        <v>65</v>
      </c>
      <c r="B34" s="185"/>
      <c r="C34" s="206">
        <v>0</v>
      </c>
    </row>
    <row r="35" spans="1:3" ht="13.5" customHeight="1" hidden="1">
      <c r="A35" s="407" t="s">
        <v>930</v>
      </c>
      <c r="B35" s="185"/>
      <c r="C35" s="206">
        <v>0</v>
      </c>
    </row>
    <row r="36" spans="1:3" ht="13.5" customHeight="1" hidden="1">
      <c r="A36" s="407" t="s">
        <v>33</v>
      </c>
      <c r="B36" s="185">
        <v>0</v>
      </c>
      <c r="C36" s="206">
        <v>0</v>
      </c>
    </row>
    <row r="37" spans="1:3" ht="12.75" hidden="1">
      <c r="A37" s="407" t="s">
        <v>67</v>
      </c>
      <c r="B37" s="185"/>
      <c r="C37" s="206">
        <v>0</v>
      </c>
    </row>
    <row r="38" spans="1:3" ht="13.5" customHeight="1" hidden="1">
      <c r="A38" s="407" t="s">
        <v>68</v>
      </c>
      <c r="B38" s="185"/>
      <c r="C38" s="206">
        <v>0</v>
      </c>
    </row>
    <row r="39" spans="1:3" ht="13.5" customHeight="1" hidden="1">
      <c r="A39" s="407" t="s">
        <v>69</v>
      </c>
      <c r="B39" s="185"/>
      <c r="C39" s="206">
        <v>0</v>
      </c>
    </row>
    <row r="40" spans="1:3" ht="13.5" customHeight="1" hidden="1">
      <c r="A40" s="407" t="s">
        <v>70</v>
      </c>
      <c r="B40" s="185"/>
      <c r="C40" s="206">
        <v>0</v>
      </c>
    </row>
    <row r="41" spans="1:3" ht="13.5" customHeight="1" hidden="1">
      <c r="A41" s="425" t="s">
        <v>71</v>
      </c>
      <c r="B41" s="185">
        <v>0</v>
      </c>
      <c r="C41" s="206">
        <v>0</v>
      </c>
    </row>
    <row r="42" spans="1:3" ht="13.5" customHeight="1" hidden="1">
      <c r="A42" s="407" t="s">
        <v>760</v>
      </c>
      <c r="B42" s="185"/>
      <c r="C42" s="206">
        <v>0</v>
      </c>
    </row>
    <row r="43" spans="1:3" ht="13.5" customHeight="1" hidden="1">
      <c r="A43" s="407" t="s">
        <v>761</v>
      </c>
      <c r="B43" s="185"/>
      <c r="C43" s="206">
        <v>0</v>
      </c>
    </row>
    <row r="44" spans="1:3" ht="13.5" customHeight="1" hidden="1">
      <c r="A44" s="407" t="s">
        <v>763</v>
      </c>
      <c r="B44" s="185">
        <v>0</v>
      </c>
      <c r="C44" s="206">
        <v>0</v>
      </c>
    </row>
    <row r="45" spans="1:3" ht="12.75" hidden="1">
      <c r="A45" s="407" t="s">
        <v>72</v>
      </c>
      <c r="B45" s="185">
        <v>0</v>
      </c>
      <c r="C45" s="206">
        <v>0</v>
      </c>
    </row>
    <row r="46" spans="1:3" ht="13.5" customHeight="1" hidden="1">
      <c r="A46" s="426" t="s">
        <v>75</v>
      </c>
      <c r="B46" s="182"/>
      <c r="C46" s="216"/>
    </row>
    <row r="47" spans="1:3" ht="13.5" customHeight="1" hidden="1">
      <c r="A47" s="423" t="s">
        <v>74</v>
      </c>
      <c r="B47" s="182"/>
      <c r="C47" s="216">
        <v>0</v>
      </c>
    </row>
    <row r="48" spans="1:3" ht="13.5" customHeight="1" hidden="1">
      <c r="A48" s="424" t="s">
        <v>775</v>
      </c>
      <c r="B48" s="182">
        <v>0</v>
      </c>
      <c r="C48" s="216">
        <v>0</v>
      </c>
    </row>
    <row r="49" spans="1:3" ht="13.5" customHeight="1" hidden="1">
      <c r="A49" s="425" t="s">
        <v>749</v>
      </c>
      <c r="B49" s="185">
        <v>0</v>
      </c>
      <c r="C49" s="206">
        <v>0</v>
      </c>
    </row>
    <row r="50" spans="1:3" ht="13.5" customHeight="1" hidden="1">
      <c r="A50" s="259" t="s">
        <v>927</v>
      </c>
      <c r="B50" s="185">
        <v>0</v>
      </c>
      <c r="C50" s="206">
        <v>0</v>
      </c>
    </row>
    <row r="51" spans="1:3" ht="13.5" customHeight="1" hidden="1">
      <c r="A51" s="407" t="s">
        <v>64</v>
      </c>
      <c r="B51" s="185"/>
      <c r="C51" s="206">
        <v>0</v>
      </c>
    </row>
    <row r="52" spans="1:3" ht="13.5" customHeight="1" hidden="1">
      <c r="A52" s="407" t="s">
        <v>65</v>
      </c>
      <c r="B52" s="185"/>
      <c r="C52" s="206">
        <v>0</v>
      </c>
    </row>
    <row r="53" spans="1:3" ht="13.5" customHeight="1" hidden="1">
      <c r="A53" s="407" t="s">
        <v>930</v>
      </c>
      <c r="B53" s="427"/>
      <c r="C53" s="206">
        <v>0</v>
      </c>
    </row>
    <row r="54" spans="1:3" ht="13.5" customHeight="1" hidden="1">
      <c r="A54" s="407" t="s">
        <v>33</v>
      </c>
      <c r="B54" s="427">
        <v>0</v>
      </c>
      <c r="C54" s="206">
        <v>0</v>
      </c>
    </row>
    <row r="55" spans="1:3" ht="12.75" hidden="1">
      <c r="A55" s="407" t="s">
        <v>67</v>
      </c>
      <c r="B55" s="427"/>
      <c r="C55" s="206">
        <v>0</v>
      </c>
    </row>
    <row r="56" spans="1:3" ht="13.5" customHeight="1" hidden="1">
      <c r="A56" s="407" t="s">
        <v>68</v>
      </c>
      <c r="B56" s="427"/>
      <c r="C56" s="206">
        <v>0</v>
      </c>
    </row>
    <row r="57" spans="1:3" ht="13.5" customHeight="1" hidden="1">
      <c r="A57" s="407" t="s">
        <v>69</v>
      </c>
      <c r="B57" s="427"/>
      <c r="C57" s="206">
        <v>0</v>
      </c>
    </row>
    <row r="58" spans="1:3" ht="13.5" customHeight="1" hidden="1">
      <c r="A58" s="407" t="s">
        <v>70</v>
      </c>
      <c r="B58" s="185"/>
      <c r="C58" s="206">
        <v>0</v>
      </c>
    </row>
    <row r="59" spans="1:3" ht="13.5" customHeight="1" hidden="1">
      <c r="A59" s="425" t="s">
        <v>71</v>
      </c>
      <c r="B59" s="185">
        <v>0</v>
      </c>
      <c r="C59" s="206">
        <v>0</v>
      </c>
    </row>
    <row r="60" spans="1:3" ht="13.5" customHeight="1" hidden="1">
      <c r="A60" s="407" t="s">
        <v>760</v>
      </c>
      <c r="B60" s="185"/>
      <c r="C60" s="206">
        <v>0</v>
      </c>
    </row>
    <row r="61" spans="1:3" ht="13.5" customHeight="1" hidden="1">
      <c r="A61" s="407" t="s">
        <v>761</v>
      </c>
      <c r="B61" s="185"/>
      <c r="C61" s="206">
        <v>0</v>
      </c>
    </row>
    <row r="62" spans="1:3" ht="13.5" customHeight="1" hidden="1">
      <c r="A62" s="407" t="s">
        <v>763</v>
      </c>
      <c r="B62" s="185">
        <v>0</v>
      </c>
      <c r="C62" s="206">
        <v>0</v>
      </c>
    </row>
    <row r="63" spans="1:3" ht="12.75" hidden="1">
      <c r="A63" s="407" t="s">
        <v>72</v>
      </c>
      <c r="B63" s="185">
        <v>0</v>
      </c>
      <c r="C63" s="206">
        <v>0</v>
      </c>
    </row>
    <row r="64" spans="1:3" ht="15" customHeight="1">
      <c r="A64" s="426" t="s">
        <v>76</v>
      </c>
      <c r="B64" s="182"/>
      <c r="C64" s="216"/>
    </row>
    <row r="65" spans="1:3" ht="13.5" customHeight="1">
      <c r="A65" s="423" t="s">
        <v>74</v>
      </c>
      <c r="B65" s="182">
        <v>10924</v>
      </c>
      <c r="C65" s="216">
        <v>1239</v>
      </c>
    </row>
    <row r="66" spans="1:3" ht="13.5" customHeight="1">
      <c r="A66" s="424" t="s">
        <v>775</v>
      </c>
      <c r="B66" s="182">
        <v>5732</v>
      </c>
      <c r="C66" s="216">
        <v>1851</v>
      </c>
    </row>
    <row r="67" spans="1:3" ht="13.5" customHeight="1">
      <c r="A67" s="425" t="s">
        <v>749</v>
      </c>
      <c r="B67" s="185">
        <v>5732</v>
      </c>
      <c r="C67" s="206">
        <v>1851</v>
      </c>
    </row>
    <row r="68" spans="1:3" ht="13.5" customHeight="1">
      <c r="A68" s="259" t="s">
        <v>927</v>
      </c>
      <c r="B68" s="185">
        <v>5732</v>
      </c>
      <c r="C68" s="206">
        <v>1851</v>
      </c>
    </row>
    <row r="69" spans="1:3" ht="13.5" customHeight="1">
      <c r="A69" s="407" t="s">
        <v>64</v>
      </c>
      <c r="B69" s="185">
        <v>483</v>
      </c>
      <c r="C69" s="206">
        <v>154</v>
      </c>
    </row>
    <row r="70" spans="1:3" ht="13.5" customHeight="1">
      <c r="A70" s="407" t="s">
        <v>65</v>
      </c>
      <c r="B70" s="185">
        <v>5249</v>
      </c>
      <c r="C70" s="206">
        <v>1697</v>
      </c>
    </row>
    <row r="71" spans="1:3" ht="13.5" customHeight="1" hidden="1">
      <c r="A71" s="407" t="s">
        <v>930</v>
      </c>
      <c r="B71" s="185"/>
      <c r="C71" s="206">
        <v>0</v>
      </c>
    </row>
    <row r="72" spans="1:3" ht="13.5" customHeight="1" hidden="1">
      <c r="A72" s="407" t="s">
        <v>33</v>
      </c>
      <c r="B72" s="185">
        <v>0</v>
      </c>
      <c r="C72" s="206">
        <v>0</v>
      </c>
    </row>
    <row r="73" spans="1:3" ht="13.5" customHeight="1" hidden="1">
      <c r="A73" s="407" t="s">
        <v>67</v>
      </c>
      <c r="B73" s="185"/>
      <c r="C73" s="206">
        <v>0</v>
      </c>
    </row>
    <row r="74" spans="1:3" ht="13.5" customHeight="1" hidden="1">
      <c r="A74" s="407" t="s">
        <v>68</v>
      </c>
      <c r="B74" s="185"/>
      <c r="C74" s="206">
        <v>0</v>
      </c>
    </row>
    <row r="75" spans="1:3" ht="13.5" customHeight="1" hidden="1">
      <c r="A75" s="407" t="s">
        <v>69</v>
      </c>
      <c r="B75" s="185"/>
      <c r="C75" s="206">
        <v>0</v>
      </c>
    </row>
    <row r="76" spans="1:3" ht="13.5" customHeight="1" hidden="1">
      <c r="A76" s="407" t="s">
        <v>70</v>
      </c>
      <c r="B76" s="185"/>
      <c r="C76" s="206">
        <v>0</v>
      </c>
    </row>
    <row r="77" spans="1:3" ht="13.5" customHeight="1" hidden="1">
      <c r="A77" s="425" t="s">
        <v>71</v>
      </c>
      <c r="B77" s="185">
        <v>0</v>
      </c>
      <c r="C77" s="206">
        <v>0</v>
      </c>
    </row>
    <row r="78" spans="1:3" ht="13.5" customHeight="1" hidden="1">
      <c r="A78" s="407" t="s">
        <v>760</v>
      </c>
      <c r="B78" s="185"/>
      <c r="C78" s="206">
        <v>0</v>
      </c>
    </row>
    <row r="79" spans="1:3" ht="13.5" customHeight="1" hidden="1">
      <c r="A79" s="407" t="s">
        <v>761</v>
      </c>
      <c r="B79" s="185"/>
      <c r="C79" s="206">
        <v>0</v>
      </c>
    </row>
    <row r="80" spans="1:3" ht="13.5" customHeight="1">
      <c r="A80" s="407" t="s">
        <v>763</v>
      </c>
      <c r="B80" s="185">
        <v>5192</v>
      </c>
      <c r="C80" s="206">
        <v>-612</v>
      </c>
    </row>
    <row r="81" spans="1:3" ht="12.75">
      <c r="A81" s="407" t="s">
        <v>72</v>
      </c>
      <c r="B81" s="206">
        <v>-5192</v>
      </c>
      <c r="C81" s="206">
        <v>612</v>
      </c>
    </row>
    <row r="82" spans="1:3" ht="15" customHeight="1">
      <c r="A82" s="426" t="s">
        <v>77</v>
      </c>
      <c r="B82" s="182"/>
      <c r="C82" s="216"/>
    </row>
    <row r="83" spans="1:3" ht="15" customHeight="1">
      <c r="A83" s="423" t="s">
        <v>74</v>
      </c>
      <c r="B83" s="182">
        <v>52</v>
      </c>
      <c r="C83" s="216">
        <v>0</v>
      </c>
    </row>
    <row r="84" spans="1:3" ht="13.5" customHeight="1">
      <c r="A84" s="424" t="s">
        <v>775</v>
      </c>
      <c r="B84" s="182">
        <v>0</v>
      </c>
      <c r="C84" s="216">
        <v>0</v>
      </c>
    </row>
    <row r="85" spans="1:3" ht="15" customHeight="1" hidden="1">
      <c r="A85" s="425" t="s">
        <v>749</v>
      </c>
      <c r="B85" s="185">
        <v>0</v>
      </c>
      <c r="C85" s="206">
        <v>0</v>
      </c>
    </row>
    <row r="86" spans="1:3" ht="15" customHeight="1" hidden="1">
      <c r="A86" s="259" t="s">
        <v>927</v>
      </c>
      <c r="B86" s="185">
        <v>0</v>
      </c>
      <c r="C86" s="206">
        <v>0</v>
      </c>
    </row>
    <row r="87" spans="1:3" ht="15" customHeight="1" hidden="1">
      <c r="A87" s="407" t="s">
        <v>64</v>
      </c>
      <c r="B87" s="410"/>
      <c r="C87" s="206">
        <v>0</v>
      </c>
    </row>
    <row r="88" spans="1:3" ht="15" customHeight="1" hidden="1">
      <c r="A88" s="407" t="s">
        <v>65</v>
      </c>
      <c r="B88" s="185"/>
      <c r="C88" s="206">
        <v>0</v>
      </c>
    </row>
    <row r="89" spans="1:3" ht="15" customHeight="1" hidden="1">
      <c r="A89" s="407" t="s">
        <v>930</v>
      </c>
      <c r="B89" s="185"/>
      <c r="C89" s="206">
        <v>0</v>
      </c>
    </row>
    <row r="90" spans="1:3" ht="15" customHeight="1" hidden="1">
      <c r="A90" s="407" t="s">
        <v>33</v>
      </c>
      <c r="B90" s="185">
        <v>0</v>
      </c>
      <c r="C90" s="206">
        <v>0</v>
      </c>
    </row>
    <row r="91" spans="1:3" ht="15" customHeight="1" hidden="1">
      <c r="A91" s="407" t="s">
        <v>67</v>
      </c>
      <c r="B91" s="185"/>
      <c r="C91" s="206">
        <v>0</v>
      </c>
    </row>
    <row r="92" spans="1:3" ht="15" customHeight="1" hidden="1">
      <c r="A92" s="407" t="s">
        <v>68</v>
      </c>
      <c r="B92" s="185"/>
      <c r="C92" s="206">
        <v>0</v>
      </c>
    </row>
    <row r="93" spans="1:3" ht="15" customHeight="1" hidden="1">
      <c r="A93" s="407" t="s">
        <v>69</v>
      </c>
      <c r="B93" s="185"/>
      <c r="C93" s="206">
        <v>0</v>
      </c>
    </row>
    <row r="94" spans="1:3" ht="15" customHeight="1" hidden="1">
      <c r="A94" s="407" t="s">
        <v>70</v>
      </c>
      <c r="B94" s="185"/>
      <c r="C94" s="206">
        <v>0</v>
      </c>
    </row>
    <row r="95" spans="1:3" ht="15" customHeight="1" hidden="1">
      <c r="A95" s="425" t="s">
        <v>71</v>
      </c>
      <c r="B95" s="185">
        <v>0</v>
      </c>
      <c r="C95" s="206">
        <v>0</v>
      </c>
    </row>
    <row r="96" spans="1:3" ht="15" customHeight="1" hidden="1">
      <c r="A96" s="407" t="s">
        <v>760</v>
      </c>
      <c r="B96" s="185"/>
      <c r="C96" s="206">
        <v>0</v>
      </c>
    </row>
    <row r="97" spans="1:3" ht="15" customHeight="1" hidden="1">
      <c r="A97" s="407" t="s">
        <v>761</v>
      </c>
      <c r="B97" s="185"/>
      <c r="C97" s="206">
        <v>0</v>
      </c>
    </row>
    <row r="98" spans="1:3" ht="15" customHeight="1">
      <c r="A98" s="407" t="s">
        <v>763</v>
      </c>
      <c r="B98" s="185">
        <v>52</v>
      </c>
      <c r="C98" s="206">
        <v>0</v>
      </c>
    </row>
    <row r="99" spans="1:3" ht="12.75">
      <c r="A99" s="407" t="s">
        <v>72</v>
      </c>
      <c r="B99" s="428">
        <v>-52</v>
      </c>
      <c r="C99" s="206">
        <v>0</v>
      </c>
    </row>
    <row r="100" spans="1:3" ht="13.5" customHeight="1">
      <c r="A100" s="426" t="s">
        <v>78</v>
      </c>
      <c r="B100" s="182"/>
      <c r="C100" s="216"/>
    </row>
    <row r="101" spans="1:3" ht="13.5" customHeight="1">
      <c r="A101" s="423" t="s">
        <v>74</v>
      </c>
      <c r="B101" s="182">
        <v>-447003</v>
      </c>
      <c r="C101" s="216">
        <v>0</v>
      </c>
    </row>
    <row r="102" spans="1:3" ht="13.5" customHeight="1">
      <c r="A102" s="424" t="s">
        <v>775</v>
      </c>
      <c r="B102" s="182">
        <v>4467</v>
      </c>
      <c r="C102" s="216">
        <v>599</v>
      </c>
    </row>
    <row r="103" spans="1:3" ht="13.5" customHeight="1">
      <c r="A103" s="425" t="s">
        <v>749</v>
      </c>
      <c r="B103" s="185">
        <v>4467</v>
      </c>
      <c r="C103" s="206">
        <v>599</v>
      </c>
    </row>
    <row r="104" spans="1:3" ht="13.5" customHeight="1">
      <c r="A104" s="259" t="s">
        <v>927</v>
      </c>
      <c r="B104" s="185">
        <v>4467</v>
      </c>
      <c r="C104" s="206">
        <v>599</v>
      </c>
    </row>
    <row r="105" spans="1:3" ht="13.5" customHeight="1">
      <c r="A105" s="407" t="s">
        <v>64</v>
      </c>
      <c r="B105" s="185">
        <v>455</v>
      </c>
      <c r="C105" s="206">
        <v>455</v>
      </c>
    </row>
    <row r="106" spans="1:3" ht="13.5" customHeight="1">
      <c r="A106" s="407" t="s">
        <v>65</v>
      </c>
      <c r="B106" s="185">
        <v>4012</v>
      </c>
      <c r="C106" s="206">
        <v>144</v>
      </c>
    </row>
    <row r="107" spans="1:3" ht="13.5" customHeight="1" hidden="1">
      <c r="A107" s="407" t="s">
        <v>930</v>
      </c>
      <c r="B107" s="185"/>
      <c r="C107" s="206">
        <v>0</v>
      </c>
    </row>
    <row r="108" spans="1:3" ht="13.5" customHeight="1" hidden="1">
      <c r="A108" s="407" t="s">
        <v>33</v>
      </c>
      <c r="B108" s="185">
        <v>0</v>
      </c>
      <c r="C108" s="206">
        <v>0</v>
      </c>
    </row>
    <row r="109" spans="1:3" ht="13.5" customHeight="1" hidden="1">
      <c r="A109" s="407" t="s">
        <v>67</v>
      </c>
      <c r="B109" s="185"/>
      <c r="C109" s="206">
        <v>0</v>
      </c>
    </row>
    <row r="110" spans="1:3" ht="13.5" customHeight="1" hidden="1">
      <c r="A110" s="407" t="s">
        <v>68</v>
      </c>
      <c r="B110" s="185"/>
      <c r="C110" s="206">
        <v>0</v>
      </c>
    </row>
    <row r="111" spans="1:3" ht="13.5" customHeight="1" hidden="1">
      <c r="A111" s="407" t="s">
        <v>69</v>
      </c>
      <c r="B111" s="185"/>
      <c r="C111" s="206">
        <v>0</v>
      </c>
    </row>
    <row r="112" spans="1:3" ht="13.5" customHeight="1" hidden="1">
      <c r="A112" s="407" t="s">
        <v>70</v>
      </c>
      <c r="B112" s="185"/>
      <c r="C112" s="206">
        <v>0</v>
      </c>
    </row>
    <row r="113" spans="1:3" ht="13.5" customHeight="1" hidden="1">
      <c r="A113" s="425" t="s">
        <v>71</v>
      </c>
      <c r="B113" s="185">
        <v>0</v>
      </c>
      <c r="C113" s="206">
        <v>0</v>
      </c>
    </row>
    <row r="114" spans="1:3" ht="13.5" customHeight="1" hidden="1">
      <c r="A114" s="407" t="s">
        <v>760</v>
      </c>
      <c r="B114" s="182"/>
      <c r="C114" s="206">
        <v>0</v>
      </c>
    </row>
    <row r="115" spans="1:3" ht="13.5" customHeight="1" hidden="1">
      <c r="A115" s="407" t="s">
        <v>761</v>
      </c>
      <c r="B115" s="182"/>
      <c r="C115" s="206">
        <v>0</v>
      </c>
    </row>
    <row r="116" spans="1:3" ht="13.5" customHeight="1">
      <c r="A116" s="407" t="s">
        <v>763</v>
      </c>
      <c r="B116" s="185">
        <v>-451470</v>
      </c>
      <c r="C116" s="206">
        <v>-599</v>
      </c>
    </row>
    <row r="117" spans="1:3" ht="12.75">
      <c r="A117" s="407" t="s">
        <v>72</v>
      </c>
      <c r="B117" s="206">
        <v>451470</v>
      </c>
      <c r="C117" s="206">
        <v>599</v>
      </c>
    </row>
    <row r="118" spans="1:3" ht="13.5" customHeight="1">
      <c r="A118" s="426" t="s">
        <v>79</v>
      </c>
      <c r="B118" s="185"/>
      <c r="C118" s="216"/>
    </row>
    <row r="119" spans="1:3" ht="13.5" customHeight="1">
      <c r="A119" s="423" t="s">
        <v>74</v>
      </c>
      <c r="B119" s="182">
        <v>102488</v>
      </c>
      <c r="C119" s="216">
        <v>69158</v>
      </c>
    </row>
    <row r="120" spans="1:3" ht="13.5" customHeight="1">
      <c r="A120" s="424" t="s">
        <v>775</v>
      </c>
      <c r="B120" s="182">
        <v>61773</v>
      </c>
      <c r="C120" s="216">
        <v>21627</v>
      </c>
    </row>
    <row r="121" spans="1:3" ht="13.5" customHeight="1">
      <c r="A121" s="425" t="s">
        <v>749</v>
      </c>
      <c r="B121" s="185">
        <v>57754</v>
      </c>
      <c r="C121" s="206">
        <v>21627</v>
      </c>
    </row>
    <row r="122" spans="1:3" ht="13.5" customHeight="1">
      <c r="A122" s="259" t="s">
        <v>927</v>
      </c>
      <c r="B122" s="185">
        <v>57754</v>
      </c>
      <c r="C122" s="206">
        <v>21627</v>
      </c>
    </row>
    <row r="123" spans="1:3" ht="13.5" customHeight="1">
      <c r="A123" s="407" t="s">
        <v>64</v>
      </c>
      <c r="B123" s="185">
        <v>25574</v>
      </c>
      <c r="C123" s="206">
        <v>7646</v>
      </c>
    </row>
    <row r="124" spans="1:3" ht="13.5" customHeight="1">
      <c r="A124" s="407" t="s">
        <v>65</v>
      </c>
      <c r="B124" s="185">
        <v>32180</v>
      </c>
      <c r="C124" s="206">
        <v>13981</v>
      </c>
    </row>
    <row r="125" spans="1:3" ht="13.5" customHeight="1" hidden="1">
      <c r="A125" s="407" t="s">
        <v>930</v>
      </c>
      <c r="B125" s="185"/>
      <c r="C125" s="206">
        <v>0</v>
      </c>
    </row>
    <row r="126" spans="1:3" ht="13.5" customHeight="1" hidden="1">
      <c r="A126" s="407" t="s">
        <v>33</v>
      </c>
      <c r="B126" s="185">
        <v>0</v>
      </c>
      <c r="C126" s="206">
        <v>0</v>
      </c>
    </row>
    <row r="127" spans="1:3" ht="13.5" customHeight="1" hidden="1">
      <c r="A127" s="407" t="s">
        <v>67</v>
      </c>
      <c r="B127" s="185"/>
      <c r="C127" s="206">
        <v>0</v>
      </c>
    </row>
    <row r="128" spans="1:3" ht="13.5" customHeight="1" hidden="1">
      <c r="A128" s="407" t="s">
        <v>68</v>
      </c>
      <c r="B128" s="185"/>
      <c r="C128" s="206">
        <v>0</v>
      </c>
    </row>
    <row r="129" spans="1:3" ht="13.5" customHeight="1" hidden="1">
      <c r="A129" s="407" t="s">
        <v>69</v>
      </c>
      <c r="B129" s="185"/>
      <c r="C129" s="206">
        <v>0</v>
      </c>
    </row>
    <row r="130" spans="1:3" ht="13.5" customHeight="1" hidden="1">
      <c r="A130" s="407" t="s">
        <v>70</v>
      </c>
      <c r="B130" s="185"/>
      <c r="C130" s="206">
        <v>0</v>
      </c>
    </row>
    <row r="131" spans="1:3" ht="13.5" customHeight="1">
      <c r="A131" s="425" t="s">
        <v>71</v>
      </c>
      <c r="B131" s="185">
        <v>4019</v>
      </c>
      <c r="C131" s="206">
        <v>0</v>
      </c>
    </row>
    <row r="132" spans="1:3" ht="13.5" customHeight="1">
      <c r="A132" s="407" t="s">
        <v>760</v>
      </c>
      <c r="B132" s="185">
        <v>4019</v>
      </c>
      <c r="C132" s="206">
        <v>0</v>
      </c>
    </row>
    <row r="133" spans="1:3" ht="15" customHeight="1" hidden="1">
      <c r="A133" s="407" t="s">
        <v>761</v>
      </c>
      <c r="B133" s="185"/>
      <c r="C133" s="206">
        <v>0</v>
      </c>
    </row>
    <row r="134" spans="1:3" ht="15" customHeight="1">
      <c r="A134" s="407" t="s">
        <v>763</v>
      </c>
      <c r="B134" s="185">
        <v>40715</v>
      </c>
      <c r="C134" s="206">
        <v>47531</v>
      </c>
    </row>
    <row r="135" spans="1:3" ht="12.75">
      <c r="A135" s="407" t="s">
        <v>72</v>
      </c>
      <c r="B135" s="206">
        <v>-40715</v>
      </c>
      <c r="C135" s="206">
        <v>-47531</v>
      </c>
    </row>
    <row r="136" spans="1:3" ht="13.5" customHeight="1">
      <c r="A136" s="426" t="s">
        <v>80</v>
      </c>
      <c r="B136" s="185"/>
      <c r="C136" s="216"/>
    </row>
    <row r="137" spans="1:3" ht="13.5" customHeight="1">
      <c r="A137" s="423" t="s">
        <v>74</v>
      </c>
      <c r="B137" s="182">
        <v>28744</v>
      </c>
      <c r="C137" s="216">
        <v>114783</v>
      </c>
    </row>
    <row r="138" spans="1:3" ht="13.5" customHeight="1">
      <c r="A138" s="424" t="s">
        <v>775</v>
      </c>
      <c r="B138" s="182">
        <v>68689</v>
      </c>
      <c r="C138" s="216">
        <v>12144</v>
      </c>
    </row>
    <row r="139" spans="1:3" ht="13.5" customHeight="1">
      <c r="A139" s="425" t="s">
        <v>749</v>
      </c>
      <c r="B139" s="185">
        <v>68689</v>
      </c>
      <c r="C139" s="206">
        <v>12144</v>
      </c>
    </row>
    <row r="140" spans="1:3" ht="13.5" customHeight="1">
      <c r="A140" s="259" t="s">
        <v>927</v>
      </c>
      <c r="B140" s="185">
        <v>68689</v>
      </c>
      <c r="C140" s="206">
        <v>12144</v>
      </c>
    </row>
    <row r="141" spans="1:3" ht="13.5" customHeight="1">
      <c r="A141" s="407" t="s">
        <v>64</v>
      </c>
      <c r="B141" s="185">
        <v>0</v>
      </c>
      <c r="C141" s="206">
        <v>0</v>
      </c>
    </row>
    <row r="142" spans="1:3" ht="13.5" customHeight="1">
      <c r="A142" s="407" t="s">
        <v>65</v>
      </c>
      <c r="B142" s="185">
        <v>68689</v>
      </c>
      <c r="C142" s="206">
        <v>12144</v>
      </c>
    </row>
    <row r="143" spans="1:3" ht="13.5" customHeight="1" hidden="1">
      <c r="A143" s="407" t="s">
        <v>930</v>
      </c>
      <c r="B143" s="185"/>
      <c r="C143" s="206">
        <v>0</v>
      </c>
    </row>
    <row r="144" spans="1:3" ht="13.5" customHeight="1" hidden="1">
      <c r="A144" s="407" t="s">
        <v>33</v>
      </c>
      <c r="B144" s="185">
        <v>0</v>
      </c>
      <c r="C144" s="206">
        <v>0</v>
      </c>
    </row>
    <row r="145" spans="1:3" ht="13.5" customHeight="1" hidden="1">
      <c r="A145" s="407" t="s">
        <v>67</v>
      </c>
      <c r="B145" s="185"/>
      <c r="C145" s="206">
        <v>0</v>
      </c>
    </row>
    <row r="146" spans="1:3" ht="13.5" customHeight="1" hidden="1">
      <c r="A146" s="407" t="s">
        <v>68</v>
      </c>
      <c r="B146" s="185"/>
      <c r="C146" s="206">
        <v>0</v>
      </c>
    </row>
    <row r="147" spans="1:3" ht="13.5" customHeight="1" hidden="1">
      <c r="A147" s="407" t="s">
        <v>69</v>
      </c>
      <c r="B147" s="182"/>
      <c r="C147" s="206">
        <v>0</v>
      </c>
    </row>
    <row r="148" spans="1:3" ht="13.5" customHeight="1" hidden="1">
      <c r="A148" s="407" t="s">
        <v>70</v>
      </c>
      <c r="B148" s="182"/>
      <c r="C148" s="206">
        <v>0</v>
      </c>
    </row>
    <row r="149" spans="1:3" ht="13.5" customHeight="1" hidden="1">
      <c r="A149" s="425" t="s">
        <v>71</v>
      </c>
      <c r="B149" s="185">
        <v>0</v>
      </c>
      <c r="C149" s="206">
        <v>0</v>
      </c>
    </row>
    <row r="150" spans="1:3" ht="13.5" customHeight="1" hidden="1">
      <c r="A150" s="407" t="s">
        <v>760</v>
      </c>
      <c r="B150" s="185"/>
      <c r="C150" s="206">
        <v>0</v>
      </c>
    </row>
    <row r="151" spans="1:3" ht="13.5" customHeight="1" hidden="1">
      <c r="A151" s="407" t="s">
        <v>761</v>
      </c>
      <c r="B151" s="185"/>
      <c r="C151" s="206">
        <v>0</v>
      </c>
    </row>
    <row r="152" spans="1:3" ht="13.5" customHeight="1">
      <c r="A152" s="407" t="s">
        <v>763</v>
      </c>
      <c r="B152" s="185">
        <v>-39945</v>
      </c>
      <c r="C152" s="206">
        <v>102639</v>
      </c>
    </row>
    <row r="153" spans="1:3" ht="12.75">
      <c r="A153" s="407" t="s">
        <v>72</v>
      </c>
      <c r="B153" s="206">
        <v>39945</v>
      </c>
      <c r="C153" s="206">
        <v>-102639</v>
      </c>
    </row>
    <row r="154" spans="1:3" ht="13.5" customHeight="1">
      <c r="A154" s="426" t="s">
        <v>81</v>
      </c>
      <c r="B154" s="185"/>
      <c r="C154" s="216"/>
    </row>
    <row r="155" spans="1:3" ht="13.5" customHeight="1">
      <c r="A155" s="423" t="s">
        <v>74</v>
      </c>
      <c r="B155" s="182">
        <v>16752</v>
      </c>
      <c r="C155" s="216">
        <v>445</v>
      </c>
    </row>
    <row r="156" spans="1:3" ht="13.5" customHeight="1">
      <c r="A156" s="424" t="s">
        <v>775</v>
      </c>
      <c r="B156" s="182">
        <v>61301</v>
      </c>
      <c r="C156" s="216">
        <v>7795</v>
      </c>
    </row>
    <row r="157" spans="1:3" ht="13.5" customHeight="1">
      <c r="A157" s="425" t="s">
        <v>749</v>
      </c>
      <c r="B157" s="185">
        <v>17988</v>
      </c>
      <c r="C157" s="206">
        <v>6498</v>
      </c>
    </row>
    <row r="158" spans="1:3" ht="13.5" customHeight="1">
      <c r="A158" s="259" t="s">
        <v>927</v>
      </c>
      <c r="B158" s="185">
        <v>9514</v>
      </c>
      <c r="C158" s="206">
        <v>1984</v>
      </c>
    </row>
    <row r="159" spans="1:3" ht="13.5" customHeight="1">
      <c r="A159" s="407" t="s">
        <v>64</v>
      </c>
      <c r="B159" s="185">
        <v>1405</v>
      </c>
      <c r="C159" s="206">
        <v>270</v>
      </c>
    </row>
    <row r="160" spans="1:3" ht="13.5" customHeight="1">
      <c r="A160" s="407" t="s">
        <v>65</v>
      </c>
      <c r="B160" s="185">
        <v>8109</v>
      </c>
      <c r="C160" s="206">
        <v>1714</v>
      </c>
    </row>
    <row r="161" spans="1:3" ht="13.5" customHeight="1" hidden="1">
      <c r="A161" s="407" t="s">
        <v>930</v>
      </c>
      <c r="B161" s="185"/>
      <c r="C161" s="206">
        <v>0</v>
      </c>
    </row>
    <row r="162" spans="1:3" ht="13.5" customHeight="1">
      <c r="A162" s="407" t="s">
        <v>33</v>
      </c>
      <c r="B162" s="185">
        <v>8474</v>
      </c>
      <c r="C162" s="206">
        <v>4514</v>
      </c>
    </row>
    <row r="163" spans="1:3" ht="12.75">
      <c r="A163" s="407" t="s">
        <v>67</v>
      </c>
      <c r="B163" s="185">
        <v>0</v>
      </c>
      <c r="C163" s="206">
        <v>0</v>
      </c>
    </row>
    <row r="164" spans="1:3" ht="13.5" customHeight="1">
      <c r="A164" s="407" t="s">
        <v>68</v>
      </c>
      <c r="B164" s="185">
        <v>8474</v>
      </c>
      <c r="C164" s="206">
        <v>4514</v>
      </c>
    </row>
    <row r="165" spans="1:3" ht="13.5" customHeight="1" hidden="1">
      <c r="A165" s="407" t="s">
        <v>69</v>
      </c>
      <c r="B165" s="185"/>
      <c r="C165" s="206">
        <v>0</v>
      </c>
    </row>
    <row r="166" spans="1:3" ht="13.5" customHeight="1" hidden="1">
      <c r="A166" s="407" t="s">
        <v>70</v>
      </c>
      <c r="B166" s="185"/>
      <c r="C166" s="206">
        <v>0</v>
      </c>
    </row>
    <row r="167" spans="1:3" ht="13.5" customHeight="1">
      <c r="A167" s="425" t="s">
        <v>71</v>
      </c>
      <c r="B167" s="185">
        <v>43313</v>
      </c>
      <c r="C167" s="206">
        <v>1297</v>
      </c>
    </row>
    <row r="168" spans="1:3" ht="13.5" customHeight="1">
      <c r="A168" s="407" t="s">
        <v>760</v>
      </c>
      <c r="B168" s="185">
        <v>43313</v>
      </c>
      <c r="C168" s="206">
        <v>1297</v>
      </c>
    </row>
    <row r="169" spans="1:3" ht="13.5" customHeight="1" hidden="1">
      <c r="A169" s="407" t="s">
        <v>761</v>
      </c>
      <c r="B169" s="185">
        <v>0</v>
      </c>
      <c r="C169" s="206">
        <v>0</v>
      </c>
    </row>
    <row r="170" spans="1:3" ht="13.5" customHeight="1">
      <c r="A170" s="407" t="s">
        <v>763</v>
      </c>
      <c r="B170" s="185">
        <v>-44549</v>
      </c>
      <c r="C170" s="206">
        <v>-7350</v>
      </c>
    </row>
    <row r="171" spans="1:3" ht="12.75">
      <c r="A171" s="407" t="s">
        <v>72</v>
      </c>
      <c r="B171" s="206">
        <v>44549</v>
      </c>
      <c r="C171" s="206">
        <v>7350</v>
      </c>
    </row>
    <row r="172" spans="1:3" ht="13.5" customHeight="1">
      <c r="A172" s="426" t="s">
        <v>82</v>
      </c>
      <c r="B172" s="185"/>
      <c r="C172" s="216"/>
    </row>
    <row r="173" spans="1:3" ht="13.5" customHeight="1">
      <c r="A173" s="423" t="s">
        <v>74</v>
      </c>
      <c r="B173" s="182">
        <v>863289</v>
      </c>
      <c r="C173" s="216">
        <v>100010</v>
      </c>
    </row>
    <row r="174" spans="1:3" ht="13.5" customHeight="1">
      <c r="A174" s="424" t="s">
        <v>775</v>
      </c>
      <c r="B174" s="182">
        <v>1119357</v>
      </c>
      <c r="C174" s="216">
        <v>232403</v>
      </c>
    </row>
    <row r="175" spans="1:3" ht="13.5" customHeight="1">
      <c r="A175" s="425" t="s">
        <v>749</v>
      </c>
      <c r="B175" s="185">
        <v>1057745</v>
      </c>
      <c r="C175" s="206">
        <v>192320</v>
      </c>
    </row>
    <row r="176" spans="1:3" ht="13.5" customHeight="1">
      <c r="A176" s="259" t="s">
        <v>927</v>
      </c>
      <c r="B176" s="185">
        <v>853282</v>
      </c>
      <c r="C176" s="206">
        <v>157560</v>
      </c>
    </row>
    <row r="177" spans="1:3" ht="13.5" customHeight="1">
      <c r="A177" s="407" t="s">
        <v>64</v>
      </c>
      <c r="B177" s="185">
        <v>91333</v>
      </c>
      <c r="C177" s="206">
        <v>26194</v>
      </c>
    </row>
    <row r="178" spans="1:3" ht="13.5" customHeight="1">
      <c r="A178" s="407" t="s">
        <v>65</v>
      </c>
      <c r="B178" s="185">
        <v>761949</v>
      </c>
      <c r="C178" s="206">
        <v>131366</v>
      </c>
    </row>
    <row r="179" spans="1:3" ht="10.5" customHeight="1" hidden="1">
      <c r="A179" s="407" t="s">
        <v>930</v>
      </c>
      <c r="B179" s="182"/>
      <c r="C179" s="206">
        <v>0</v>
      </c>
    </row>
    <row r="180" spans="1:3" ht="13.5" customHeight="1">
      <c r="A180" s="407" t="s">
        <v>33</v>
      </c>
      <c r="B180" s="185">
        <v>204463</v>
      </c>
      <c r="C180" s="206">
        <v>34760</v>
      </c>
    </row>
    <row r="181" spans="1:3" ht="12.75">
      <c r="A181" s="407" t="s">
        <v>67</v>
      </c>
      <c r="B181" s="185">
        <v>827</v>
      </c>
      <c r="C181" s="206">
        <v>0</v>
      </c>
    </row>
    <row r="182" spans="1:3" ht="13.5" customHeight="1">
      <c r="A182" s="407" t="s">
        <v>68</v>
      </c>
      <c r="B182" s="185">
        <v>203636</v>
      </c>
      <c r="C182" s="206">
        <v>34760</v>
      </c>
    </row>
    <row r="183" spans="1:3" ht="13.5" customHeight="1" hidden="1">
      <c r="A183" s="407" t="s">
        <v>69</v>
      </c>
      <c r="B183" s="185"/>
      <c r="C183" s="206">
        <v>0</v>
      </c>
    </row>
    <row r="184" spans="1:3" ht="13.5" customHeight="1" hidden="1">
      <c r="A184" s="407" t="s">
        <v>70</v>
      </c>
      <c r="B184" s="185"/>
      <c r="C184" s="206">
        <v>0</v>
      </c>
    </row>
    <row r="185" spans="1:3" ht="13.5" customHeight="1">
      <c r="A185" s="425" t="s">
        <v>71</v>
      </c>
      <c r="B185" s="185">
        <v>61612</v>
      </c>
      <c r="C185" s="206">
        <v>40083</v>
      </c>
    </row>
    <row r="186" spans="1:3" ht="13.5" customHeight="1">
      <c r="A186" s="407" t="s">
        <v>760</v>
      </c>
      <c r="B186" s="185">
        <v>61612</v>
      </c>
      <c r="C186" s="206">
        <v>40083</v>
      </c>
    </row>
    <row r="187" spans="1:3" ht="13.5" customHeight="1" hidden="1">
      <c r="A187" s="407" t="s">
        <v>761</v>
      </c>
      <c r="B187" s="185">
        <v>0</v>
      </c>
      <c r="C187" s="206">
        <v>0</v>
      </c>
    </row>
    <row r="188" spans="1:3" ht="13.5" customHeight="1">
      <c r="A188" s="407" t="s">
        <v>763</v>
      </c>
      <c r="B188" s="185">
        <v>-256068</v>
      </c>
      <c r="C188" s="206">
        <v>-132393</v>
      </c>
    </row>
    <row r="189" spans="1:3" ht="12.75">
      <c r="A189" s="407" t="s">
        <v>72</v>
      </c>
      <c r="B189" s="206">
        <v>256068</v>
      </c>
      <c r="C189" s="206">
        <v>132393</v>
      </c>
    </row>
    <row r="190" spans="1:3" ht="13.5" customHeight="1">
      <c r="A190" s="426" t="s">
        <v>83</v>
      </c>
      <c r="B190" s="185"/>
      <c r="C190" s="216"/>
    </row>
    <row r="191" spans="1:3" ht="13.5" customHeight="1">
      <c r="A191" s="423" t="s">
        <v>74</v>
      </c>
      <c r="B191" s="182">
        <v>134448</v>
      </c>
      <c r="C191" s="216">
        <v>91887</v>
      </c>
    </row>
    <row r="192" spans="1:3" ht="13.5" customHeight="1">
      <c r="A192" s="424" t="s">
        <v>775</v>
      </c>
      <c r="B192" s="182">
        <v>84011</v>
      </c>
      <c r="C192" s="216">
        <v>13644</v>
      </c>
    </row>
    <row r="193" spans="1:3" ht="13.5" customHeight="1">
      <c r="A193" s="425" t="s">
        <v>749</v>
      </c>
      <c r="B193" s="185">
        <v>83815</v>
      </c>
      <c r="C193" s="206">
        <v>13644</v>
      </c>
    </row>
    <row r="194" spans="1:3" ht="13.5" customHeight="1">
      <c r="A194" s="259" t="s">
        <v>927</v>
      </c>
      <c r="B194" s="185">
        <v>44622</v>
      </c>
      <c r="C194" s="206">
        <v>11975</v>
      </c>
    </row>
    <row r="195" spans="1:3" ht="13.5" customHeight="1">
      <c r="A195" s="407" t="s">
        <v>64</v>
      </c>
      <c r="B195" s="185">
        <v>5386</v>
      </c>
      <c r="C195" s="206">
        <v>4430</v>
      </c>
    </row>
    <row r="196" spans="1:3" ht="13.5" customHeight="1">
      <c r="A196" s="407" t="s">
        <v>65</v>
      </c>
      <c r="B196" s="185">
        <v>39236</v>
      </c>
      <c r="C196" s="206">
        <v>7545</v>
      </c>
    </row>
    <row r="197" spans="1:3" ht="13.5" customHeight="1" hidden="1">
      <c r="A197" s="407" t="s">
        <v>930</v>
      </c>
      <c r="B197" s="185"/>
      <c r="C197" s="206">
        <v>0</v>
      </c>
    </row>
    <row r="198" spans="1:3" ht="13.5" customHeight="1">
      <c r="A198" s="407" t="s">
        <v>33</v>
      </c>
      <c r="B198" s="185">
        <v>39193</v>
      </c>
      <c r="C198" s="206">
        <v>1669</v>
      </c>
    </row>
    <row r="199" spans="1:3" ht="12.75">
      <c r="A199" s="407" t="s">
        <v>67</v>
      </c>
      <c r="B199" s="185">
        <v>0</v>
      </c>
      <c r="C199" s="206">
        <v>0</v>
      </c>
    </row>
    <row r="200" spans="1:3" ht="13.5" customHeight="1">
      <c r="A200" s="407" t="s">
        <v>68</v>
      </c>
      <c r="B200" s="185">
        <v>39193</v>
      </c>
      <c r="C200" s="206">
        <v>1669</v>
      </c>
    </row>
    <row r="201" spans="1:3" ht="13.5" customHeight="1" hidden="1">
      <c r="A201" s="407" t="s">
        <v>69</v>
      </c>
      <c r="B201" s="185"/>
      <c r="C201" s="206">
        <v>0</v>
      </c>
    </row>
    <row r="202" spans="1:3" ht="13.5" customHeight="1" hidden="1">
      <c r="A202" s="407" t="s">
        <v>70</v>
      </c>
      <c r="B202" s="185"/>
      <c r="C202" s="206">
        <v>0</v>
      </c>
    </row>
    <row r="203" spans="1:3" ht="13.5" customHeight="1">
      <c r="A203" s="425" t="s">
        <v>71</v>
      </c>
      <c r="B203" s="185">
        <v>196</v>
      </c>
      <c r="C203" s="206">
        <v>0</v>
      </c>
    </row>
    <row r="204" spans="1:3" ht="13.5" customHeight="1">
      <c r="A204" s="407" t="s">
        <v>760</v>
      </c>
      <c r="B204" s="185">
        <v>196</v>
      </c>
      <c r="C204" s="206">
        <v>0</v>
      </c>
    </row>
    <row r="205" spans="1:3" ht="13.5" customHeight="1" hidden="1">
      <c r="A205" s="407" t="s">
        <v>761</v>
      </c>
      <c r="B205" s="185"/>
      <c r="C205" s="206">
        <v>0</v>
      </c>
    </row>
    <row r="206" spans="1:3" ht="13.5" customHeight="1">
      <c r="A206" s="407" t="s">
        <v>763</v>
      </c>
      <c r="B206" s="185">
        <v>50437</v>
      </c>
      <c r="C206" s="206">
        <v>78243</v>
      </c>
    </row>
    <row r="207" spans="1:3" ht="12.75">
      <c r="A207" s="407" t="s">
        <v>72</v>
      </c>
      <c r="B207" s="206">
        <v>-50437</v>
      </c>
      <c r="C207" s="206">
        <v>-78243</v>
      </c>
    </row>
    <row r="208" spans="1:3" ht="15" customHeight="1">
      <c r="A208" s="426" t="s">
        <v>84</v>
      </c>
      <c r="B208" s="185"/>
      <c r="C208" s="216"/>
    </row>
    <row r="209" spans="1:3" ht="15" customHeight="1">
      <c r="A209" s="423" t="s">
        <v>74</v>
      </c>
      <c r="B209" s="182">
        <v>4400</v>
      </c>
      <c r="C209" s="216">
        <v>3400</v>
      </c>
    </row>
    <row r="210" spans="1:3" ht="15" customHeight="1">
      <c r="A210" s="424" t="s">
        <v>775</v>
      </c>
      <c r="B210" s="182">
        <v>4400</v>
      </c>
      <c r="C210" s="216">
        <v>3400</v>
      </c>
    </row>
    <row r="211" spans="1:3" ht="15" customHeight="1">
      <c r="A211" s="425" t="s">
        <v>749</v>
      </c>
      <c r="B211" s="185">
        <v>4400</v>
      </c>
      <c r="C211" s="206">
        <v>3400</v>
      </c>
    </row>
    <row r="212" spans="1:3" ht="15" customHeight="1">
      <c r="A212" s="259" t="s">
        <v>927</v>
      </c>
      <c r="B212" s="185">
        <v>4400</v>
      </c>
      <c r="C212" s="206">
        <v>3400</v>
      </c>
    </row>
    <row r="213" spans="1:3" ht="15" customHeight="1">
      <c r="A213" s="407" t="s">
        <v>64</v>
      </c>
      <c r="B213" s="185">
        <v>0</v>
      </c>
      <c r="C213" s="206">
        <v>0</v>
      </c>
    </row>
    <row r="214" spans="1:3" ht="15" customHeight="1">
      <c r="A214" s="407" t="s">
        <v>65</v>
      </c>
      <c r="B214" s="185">
        <v>4400</v>
      </c>
      <c r="C214" s="206">
        <v>3400</v>
      </c>
    </row>
    <row r="215" spans="1:3" ht="15" customHeight="1" hidden="1">
      <c r="A215" s="407" t="s">
        <v>930</v>
      </c>
      <c r="B215" s="185"/>
      <c r="C215" s="206">
        <v>0</v>
      </c>
    </row>
    <row r="216" spans="1:3" ht="15" customHeight="1" hidden="1">
      <c r="A216" s="407" t="s">
        <v>33</v>
      </c>
      <c r="B216" s="185">
        <v>0</v>
      </c>
      <c r="C216" s="206">
        <v>0</v>
      </c>
    </row>
    <row r="217" spans="1:3" ht="12.75" hidden="1">
      <c r="A217" s="407" t="s">
        <v>67</v>
      </c>
      <c r="B217" s="185"/>
      <c r="C217" s="206">
        <v>0</v>
      </c>
    </row>
    <row r="218" spans="1:3" ht="15" customHeight="1" hidden="1">
      <c r="A218" s="407" t="s">
        <v>68</v>
      </c>
      <c r="B218" s="185"/>
      <c r="C218" s="206">
        <v>0</v>
      </c>
    </row>
    <row r="219" spans="1:3" ht="15" customHeight="1" hidden="1">
      <c r="A219" s="407" t="s">
        <v>69</v>
      </c>
      <c r="B219" s="185"/>
      <c r="C219" s="206">
        <v>0</v>
      </c>
    </row>
    <row r="220" spans="1:3" ht="15" customHeight="1" hidden="1">
      <c r="A220" s="407" t="s">
        <v>70</v>
      </c>
      <c r="B220" s="185"/>
      <c r="C220" s="206">
        <v>0</v>
      </c>
    </row>
    <row r="221" spans="1:3" ht="15" customHeight="1" hidden="1">
      <c r="A221" s="425" t="s">
        <v>71</v>
      </c>
      <c r="B221" s="185">
        <v>0</v>
      </c>
      <c r="C221" s="206">
        <v>0</v>
      </c>
    </row>
    <row r="222" spans="1:3" ht="15" customHeight="1" hidden="1">
      <c r="A222" s="407" t="s">
        <v>760</v>
      </c>
      <c r="B222" s="185"/>
      <c r="C222" s="206">
        <v>0</v>
      </c>
    </row>
    <row r="223" spans="1:3" ht="15" customHeight="1" hidden="1">
      <c r="A223" s="407" t="s">
        <v>761</v>
      </c>
      <c r="B223" s="185"/>
      <c r="C223" s="206">
        <v>0</v>
      </c>
    </row>
    <row r="224" spans="1:3" ht="15" customHeight="1">
      <c r="A224" s="407" t="s">
        <v>763</v>
      </c>
      <c r="B224" s="185">
        <v>0</v>
      </c>
      <c r="C224" s="206">
        <v>0</v>
      </c>
    </row>
    <row r="225" spans="1:3" ht="12.75">
      <c r="A225" s="407" t="s">
        <v>72</v>
      </c>
      <c r="B225" s="185">
        <v>0</v>
      </c>
      <c r="C225" s="206">
        <v>0</v>
      </c>
    </row>
    <row r="226" spans="1:3" ht="13.5" customHeight="1">
      <c r="A226" s="426" t="s">
        <v>941</v>
      </c>
      <c r="B226" s="185"/>
      <c r="C226" s="216"/>
    </row>
    <row r="227" spans="1:3" ht="13.5" customHeight="1">
      <c r="A227" s="423" t="s">
        <v>74</v>
      </c>
      <c r="B227" s="182">
        <v>132349</v>
      </c>
      <c r="C227" s="216">
        <v>451</v>
      </c>
    </row>
    <row r="228" spans="1:3" ht="13.5" customHeight="1">
      <c r="A228" s="424" t="s">
        <v>775</v>
      </c>
      <c r="B228" s="182">
        <v>76588</v>
      </c>
      <c r="C228" s="216">
        <v>16819</v>
      </c>
    </row>
    <row r="229" spans="1:3" ht="13.5" customHeight="1">
      <c r="A229" s="425" t="s">
        <v>749</v>
      </c>
      <c r="B229" s="185">
        <v>57245</v>
      </c>
      <c r="C229" s="206">
        <v>6550</v>
      </c>
    </row>
    <row r="230" spans="1:3" ht="13.5" customHeight="1">
      <c r="A230" s="259" t="s">
        <v>927</v>
      </c>
      <c r="B230" s="185">
        <v>57245</v>
      </c>
      <c r="C230" s="206">
        <v>6550</v>
      </c>
    </row>
    <row r="231" spans="1:3" ht="13.5" customHeight="1">
      <c r="A231" s="407" t="s">
        <v>64</v>
      </c>
      <c r="B231" s="185">
        <v>9096</v>
      </c>
      <c r="C231" s="206">
        <v>835</v>
      </c>
    </row>
    <row r="232" spans="1:3" ht="13.5" customHeight="1">
      <c r="A232" s="407" t="s">
        <v>65</v>
      </c>
      <c r="B232" s="185">
        <v>48149</v>
      </c>
      <c r="C232" s="206">
        <v>5715</v>
      </c>
    </row>
    <row r="233" spans="1:3" ht="13.5" customHeight="1" hidden="1">
      <c r="A233" s="407" t="s">
        <v>930</v>
      </c>
      <c r="B233" s="185"/>
      <c r="C233" s="206">
        <v>0</v>
      </c>
    </row>
    <row r="234" spans="1:3" ht="13.5" customHeight="1" hidden="1">
      <c r="A234" s="407" t="s">
        <v>33</v>
      </c>
      <c r="B234" s="185">
        <v>0</v>
      </c>
      <c r="C234" s="206">
        <v>0</v>
      </c>
    </row>
    <row r="235" spans="1:3" ht="13.5" customHeight="1" hidden="1">
      <c r="A235" s="407" t="s">
        <v>67</v>
      </c>
      <c r="B235" s="185"/>
      <c r="C235" s="206">
        <v>0</v>
      </c>
    </row>
    <row r="236" spans="1:3" ht="13.5" customHeight="1" hidden="1">
      <c r="A236" s="407" t="s">
        <v>68</v>
      </c>
      <c r="B236" s="185"/>
      <c r="C236" s="206">
        <v>0</v>
      </c>
    </row>
    <row r="237" spans="1:3" ht="13.5" customHeight="1" hidden="1">
      <c r="A237" s="407" t="s">
        <v>69</v>
      </c>
      <c r="B237" s="185"/>
      <c r="C237" s="206">
        <v>0</v>
      </c>
    </row>
    <row r="238" spans="1:3" ht="13.5" customHeight="1" hidden="1">
      <c r="A238" s="407" t="s">
        <v>70</v>
      </c>
      <c r="B238" s="185"/>
      <c r="C238" s="206">
        <v>0</v>
      </c>
    </row>
    <row r="239" spans="1:3" ht="13.5" customHeight="1">
      <c r="A239" s="425" t="s">
        <v>71</v>
      </c>
      <c r="B239" s="185">
        <v>19343</v>
      </c>
      <c r="C239" s="206">
        <v>10269</v>
      </c>
    </row>
    <row r="240" spans="1:3" ht="13.5" customHeight="1">
      <c r="A240" s="407" t="s">
        <v>760</v>
      </c>
      <c r="B240" s="185">
        <v>19343</v>
      </c>
      <c r="C240" s="206">
        <v>10269</v>
      </c>
    </row>
    <row r="241" spans="1:3" ht="13.5" customHeight="1" hidden="1">
      <c r="A241" s="407" t="s">
        <v>761</v>
      </c>
      <c r="B241" s="185">
        <v>0</v>
      </c>
      <c r="C241" s="206">
        <v>0</v>
      </c>
    </row>
    <row r="242" spans="1:3" ht="13.5" customHeight="1">
      <c r="A242" s="407" t="s">
        <v>763</v>
      </c>
      <c r="B242" s="185">
        <v>55761</v>
      </c>
      <c r="C242" s="206">
        <v>-16368</v>
      </c>
    </row>
    <row r="243" spans="1:3" ht="12.75">
      <c r="A243" s="407" t="s">
        <v>72</v>
      </c>
      <c r="B243" s="206">
        <v>-55761</v>
      </c>
      <c r="C243" s="206">
        <v>16368</v>
      </c>
    </row>
    <row r="244" spans="1:3" ht="13.5" customHeight="1">
      <c r="A244" s="426" t="s">
        <v>85</v>
      </c>
      <c r="B244" s="182"/>
      <c r="C244" s="216"/>
    </row>
    <row r="245" spans="1:3" ht="13.5" customHeight="1">
      <c r="A245" s="423" t="s">
        <v>74</v>
      </c>
      <c r="B245" s="182">
        <v>6624</v>
      </c>
      <c r="C245" s="216">
        <v>-13775</v>
      </c>
    </row>
    <row r="246" spans="1:3" ht="13.5" customHeight="1">
      <c r="A246" s="424" t="s">
        <v>775</v>
      </c>
      <c r="B246" s="182">
        <v>98250</v>
      </c>
      <c r="C246" s="216">
        <v>7145</v>
      </c>
    </row>
    <row r="247" spans="1:3" ht="13.5" customHeight="1">
      <c r="A247" s="425" t="s">
        <v>749</v>
      </c>
      <c r="B247" s="185">
        <v>95136</v>
      </c>
      <c r="C247" s="206">
        <v>7145</v>
      </c>
    </row>
    <row r="248" spans="1:3" ht="13.5" customHeight="1">
      <c r="A248" s="259" t="s">
        <v>927</v>
      </c>
      <c r="B248" s="185">
        <v>92908</v>
      </c>
      <c r="C248" s="206">
        <v>6781</v>
      </c>
    </row>
    <row r="249" spans="1:3" ht="13.5" customHeight="1">
      <c r="A249" s="407" t="s">
        <v>64</v>
      </c>
      <c r="B249" s="185">
        <v>6452</v>
      </c>
      <c r="C249" s="206">
        <v>291</v>
      </c>
    </row>
    <row r="250" spans="1:3" ht="13.5" customHeight="1">
      <c r="A250" s="407" t="s">
        <v>65</v>
      </c>
      <c r="B250" s="185">
        <v>86456</v>
      </c>
      <c r="C250" s="206">
        <v>6490</v>
      </c>
    </row>
    <row r="251" spans="1:3" ht="13.5" customHeight="1" hidden="1">
      <c r="A251" s="407" t="s">
        <v>930</v>
      </c>
      <c r="B251" s="185"/>
      <c r="C251" s="206">
        <v>0</v>
      </c>
    </row>
    <row r="252" spans="1:3" ht="13.5" customHeight="1">
      <c r="A252" s="407" t="s">
        <v>33</v>
      </c>
      <c r="B252" s="185">
        <v>2228</v>
      </c>
      <c r="C252" s="206">
        <v>364</v>
      </c>
    </row>
    <row r="253" spans="1:3" ht="12.75">
      <c r="A253" s="407" t="s">
        <v>67</v>
      </c>
      <c r="B253" s="185">
        <v>2228</v>
      </c>
      <c r="C253" s="206">
        <v>364</v>
      </c>
    </row>
    <row r="254" spans="1:3" ht="15" customHeight="1" hidden="1">
      <c r="A254" s="407" t="s">
        <v>68</v>
      </c>
      <c r="B254" s="185"/>
      <c r="C254" s="206">
        <v>0</v>
      </c>
    </row>
    <row r="255" spans="1:3" ht="15" customHeight="1" hidden="1">
      <c r="A255" s="407" t="s">
        <v>69</v>
      </c>
      <c r="B255" s="185"/>
      <c r="C255" s="206">
        <v>0</v>
      </c>
    </row>
    <row r="256" spans="1:3" ht="15" customHeight="1" hidden="1">
      <c r="A256" s="407" t="s">
        <v>70</v>
      </c>
      <c r="B256" s="185"/>
      <c r="C256" s="206">
        <v>0</v>
      </c>
    </row>
    <row r="257" spans="1:3" ht="13.5" customHeight="1">
      <c r="A257" s="425" t="s">
        <v>71</v>
      </c>
      <c r="B257" s="185">
        <v>3114</v>
      </c>
      <c r="C257" s="206">
        <v>0</v>
      </c>
    </row>
    <row r="258" spans="1:3" ht="13.5" customHeight="1">
      <c r="A258" s="407" t="s">
        <v>760</v>
      </c>
      <c r="B258" s="185">
        <v>3114</v>
      </c>
      <c r="C258" s="206">
        <v>0</v>
      </c>
    </row>
    <row r="259" spans="1:3" ht="13.5" customHeight="1">
      <c r="A259" s="407" t="s">
        <v>761</v>
      </c>
      <c r="B259" s="185">
        <v>0</v>
      </c>
      <c r="C259" s="206">
        <v>0</v>
      </c>
    </row>
    <row r="260" spans="1:3" ht="13.5" customHeight="1">
      <c r="A260" s="407" t="s">
        <v>763</v>
      </c>
      <c r="B260" s="185">
        <v>-91626</v>
      </c>
      <c r="C260" s="206">
        <v>-20920</v>
      </c>
    </row>
    <row r="261" spans="1:3" ht="12.75">
      <c r="A261" s="407" t="s">
        <v>72</v>
      </c>
      <c r="B261" s="185">
        <v>91626</v>
      </c>
      <c r="C261" s="206">
        <v>20920</v>
      </c>
    </row>
    <row r="262" spans="1:3" ht="13.5" customHeight="1">
      <c r="A262" s="426" t="s">
        <v>86</v>
      </c>
      <c r="B262" s="185"/>
      <c r="C262" s="216"/>
    </row>
    <row r="263" spans="1:3" ht="13.5" customHeight="1">
      <c r="A263" s="423" t="s">
        <v>74</v>
      </c>
      <c r="B263" s="182">
        <v>80890</v>
      </c>
      <c r="C263" s="216">
        <v>19774</v>
      </c>
    </row>
    <row r="264" spans="1:3" ht="13.5" customHeight="1">
      <c r="A264" s="424" t="s">
        <v>775</v>
      </c>
      <c r="B264" s="182">
        <v>90232</v>
      </c>
      <c r="C264" s="216">
        <v>14069</v>
      </c>
    </row>
    <row r="265" spans="1:3" ht="13.5" customHeight="1">
      <c r="A265" s="425" t="s">
        <v>749</v>
      </c>
      <c r="B265" s="185">
        <v>72466</v>
      </c>
      <c r="C265" s="206">
        <v>13229</v>
      </c>
    </row>
    <row r="266" spans="1:3" ht="13.5" customHeight="1">
      <c r="A266" s="259" t="s">
        <v>927</v>
      </c>
      <c r="B266" s="185">
        <v>72466</v>
      </c>
      <c r="C266" s="206">
        <v>13229</v>
      </c>
    </row>
    <row r="267" spans="1:3" ht="13.5" customHeight="1">
      <c r="A267" s="407" t="s">
        <v>64</v>
      </c>
      <c r="B267" s="185">
        <v>27734</v>
      </c>
      <c r="C267" s="206">
        <v>5582</v>
      </c>
    </row>
    <row r="268" spans="1:3" ht="13.5" customHeight="1">
      <c r="A268" s="407" t="s">
        <v>65</v>
      </c>
      <c r="B268" s="185">
        <v>44732</v>
      </c>
      <c r="C268" s="206">
        <v>7647</v>
      </c>
    </row>
    <row r="269" spans="1:3" ht="15" customHeight="1" hidden="1">
      <c r="A269" s="407" t="s">
        <v>930</v>
      </c>
      <c r="B269" s="185"/>
      <c r="C269" s="206">
        <v>0</v>
      </c>
    </row>
    <row r="270" spans="1:3" ht="15" customHeight="1" hidden="1">
      <c r="A270" s="407" t="s">
        <v>33</v>
      </c>
      <c r="B270" s="185">
        <v>0</v>
      </c>
      <c r="C270" s="206">
        <v>0</v>
      </c>
    </row>
    <row r="271" spans="1:3" ht="12.75" hidden="1">
      <c r="A271" s="407" t="s">
        <v>67</v>
      </c>
      <c r="B271" s="185"/>
      <c r="C271" s="206">
        <v>0</v>
      </c>
    </row>
    <row r="272" spans="1:3" ht="15" customHeight="1" hidden="1">
      <c r="A272" s="407" t="s">
        <v>68</v>
      </c>
      <c r="B272" s="185"/>
      <c r="C272" s="206">
        <v>0</v>
      </c>
    </row>
    <row r="273" spans="1:3" ht="15" customHeight="1" hidden="1">
      <c r="A273" s="407" t="s">
        <v>69</v>
      </c>
      <c r="B273" s="185"/>
      <c r="C273" s="206">
        <v>0</v>
      </c>
    </row>
    <row r="274" spans="1:3" ht="15" customHeight="1" hidden="1">
      <c r="A274" s="407" t="s">
        <v>70</v>
      </c>
      <c r="B274" s="185"/>
      <c r="C274" s="206">
        <v>0</v>
      </c>
    </row>
    <row r="275" spans="1:3" ht="13.5" customHeight="1">
      <c r="A275" s="425" t="s">
        <v>71</v>
      </c>
      <c r="B275" s="185">
        <v>17766</v>
      </c>
      <c r="C275" s="206">
        <v>840</v>
      </c>
    </row>
    <row r="276" spans="1:3" ht="13.5" customHeight="1">
      <c r="A276" s="407" t="s">
        <v>760</v>
      </c>
      <c r="B276" s="185">
        <v>17766</v>
      </c>
      <c r="C276" s="206">
        <v>840</v>
      </c>
    </row>
    <row r="277" spans="1:3" ht="13.5" customHeight="1" hidden="1">
      <c r="A277" s="407" t="s">
        <v>761</v>
      </c>
      <c r="B277" s="185">
        <v>0</v>
      </c>
      <c r="C277" s="206">
        <v>0</v>
      </c>
    </row>
    <row r="278" spans="1:3" ht="13.5" customHeight="1">
      <c r="A278" s="407" t="s">
        <v>763</v>
      </c>
      <c r="B278" s="185">
        <v>-9342</v>
      </c>
      <c r="C278" s="206">
        <v>5705</v>
      </c>
    </row>
    <row r="279" spans="1:3" ht="12.75">
      <c r="A279" s="407" t="s">
        <v>72</v>
      </c>
      <c r="B279" s="206">
        <v>9342</v>
      </c>
      <c r="C279" s="206">
        <v>-5705</v>
      </c>
    </row>
    <row r="280" spans="1:3" ht="13.5" customHeight="1">
      <c r="A280" s="426" t="s">
        <v>87</v>
      </c>
      <c r="B280" s="185"/>
      <c r="C280" s="216"/>
    </row>
    <row r="281" spans="1:3" ht="13.5" customHeight="1">
      <c r="A281" s="423" t="s">
        <v>88</v>
      </c>
      <c r="B281" s="182">
        <v>253747</v>
      </c>
      <c r="C281" s="216">
        <v>43031</v>
      </c>
    </row>
    <row r="282" spans="1:3" ht="13.5" customHeight="1">
      <c r="A282" s="424" t="s">
        <v>775</v>
      </c>
      <c r="B282" s="182">
        <v>261334</v>
      </c>
      <c r="C282" s="216">
        <v>72295</v>
      </c>
    </row>
    <row r="283" spans="1:3" ht="13.5" customHeight="1">
      <c r="A283" s="425" t="s">
        <v>749</v>
      </c>
      <c r="B283" s="185">
        <v>247001</v>
      </c>
      <c r="C283" s="206">
        <v>71795</v>
      </c>
    </row>
    <row r="284" spans="1:3" ht="13.5" customHeight="1">
      <c r="A284" s="259" t="s">
        <v>927</v>
      </c>
      <c r="B284" s="185">
        <v>227792</v>
      </c>
      <c r="C284" s="206">
        <v>70067</v>
      </c>
    </row>
    <row r="285" spans="1:3" ht="13.5" customHeight="1">
      <c r="A285" s="407" t="s">
        <v>64</v>
      </c>
      <c r="B285" s="185">
        <v>40084</v>
      </c>
      <c r="C285" s="206">
        <v>7308</v>
      </c>
    </row>
    <row r="286" spans="1:3" ht="13.5" customHeight="1">
      <c r="A286" s="407" t="s">
        <v>65</v>
      </c>
      <c r="B286" s="185">
        <v>187708</v>
      </c>
      <c r="C286" s="206">
        <v>62759</v>
      </c>
    </row>
    <row r="287" spans="1:3" ht="13.5" customHeight="1" hidden="1">
      <c r="A287" s="407" t="s">
        <v>930</v>
      </c>
      <c r="B287" s="185"/>
      <c r="C287" s="206">
        <v>0</v>
      </c>
    </row>
    <row r="288" spans="1:3" ht="13.5" customHeight="1">
      <c r="A288" s="407" t="s">
        <v>33</v>
      </c>
      <c r="B288" s="185">
        <v>19209</v>
      </c>
      <c r="C288" s="206">
        <v>1728</v>
      </c>
    </row>
    <row r="289" spans="1:3" ht="12.75">
      <c r="A289" s="407" t="s">
        <v>67</v>
      </c>
      <c r="B289" s="185">
        <v>583</v>
      </c>
      <c r="C289" s="206">
        <v>583</v>
      </c>
    </row>
    <row r="290" spans="1:3" ht="13.5" customHeight="1">
      <c r="A290" s="407" t="s">
        <v>68</v>
      </c>
      <c r="B290" s="185">
        <v>18626</v>
      </c>
      <c r="C290" s="206">
        <v>1145</v>
      </c>
    </row>
    <row r="291" spans="1:3" ht="13.5" customHeight="1" hidden="1">
      <c r="A291" s="407" t="s">
        <v>69</v>
      </c>
      <c r="B291" s="182"/>
      <c r="C291" s="206">
        <v>0</v>
      </c>
    </row>
    <row r="292" spans="1:3" ht="13.5" customHeight="1" hidden="1">
      <c r="A292" s="407" t="s">
        <v>70</v>
      </c>
      <c r="B292" s="182"/>
      <c r="C292" s="206">
        <v>0</v>
      </c>
    </row>
    <row r="293" spans="1:3" ht="13.5" customHeight="1">
      <c r="A293" s="425" t="s">
        <v>71</v>
      </c>
      <c r="B293" s="185">
        <v>14333</v>
      </c>
      <c r="C293" s="206">
        <v>500</v>
      </c>
    </row>
    <row r="294" spans="1:3" ht="13.5" customHeight="1">
      <c r="A294" s="407" t="s">
        <v>760</v>
      </c>
      <c r="B294" s="185">
        <v>14333</v>
      </c>
      <c r="C294" s="206">
        <v>500</v>
      </c>
    </row>
    <row r="295" spans="1:3" ht="13.5" customHeight="1" hidden="1">
      <c r="A295" s="407" t="s">
        <v>761</v>
      </c>
      <c r="B295" s="185">
        <v>0</v>
      </c>
      <c r="C295" s="206">
        <v>0</v>
      </c>
    </row>
    <row r="296" spans="1:3" ht="13.5" customHeight="1">
      <c r="A296" s="407" t="s">
        <v>763</v>
      </c>
      <c r="B296" s="185">
        <v>-7587</v>
      </c>
      <c r="C296" s="206">
        <v>-29264</v>
      </c>
    </row>
    <row r="297" spans="1:3" ht="12.75">
      <c r="A297" s="407" t="s">
        <v>72</v>
      </c>
      <c r="B297" s="206">
        <v>7587</v>
      </c>
      <c r="C297" s="206">
        <v>29264</v>
      </c>
    </row>
    <row r="298" spans="1:3" ht="15" customHeight="1" hidden="1">
      <c r="A298" s="426" t="s">
        <v>89</v>
      </c>
      <c r="B298" s="185"/>
      <c r="C298" s="216">
        <v>0</v>
      </c>
    </row>
    <row r="299" spans="1:3" ht="15" customHeight="1" hidden="1">
      <c r="A299" s="423" t="s">
        <v>74</v>
      </c>
      <c r="B299" s="182"/>
      <c r="C299" s="216">
        <v>0</v>
      </c>
    </row>
    <row r="300" spans="1:3" ht="15" customHeight="1" hidden="1">
      <c r="A300" s="424" t="s">
        <v>775</v>
      </c>
      <c r="B300" s="182">
        <v>0</v>
      </c>
      <c r="C300" s="216">
        <v>0</v>
      </c>
    </row>
    <row r="301" spans="1:3" ht="15" customHeight="1" hidden="1">
      <c r="A301" s="425" t="s">
        <v>749</v>
      </c>
      <c r="B301" s="185">
        <v>0</v>
      </c>
      <c r="C301" s="206">
        <v>0</v>
      </c>
    </row>
    <row r="302" spans="1:3" ht="15" customHeight="1" hidden="1">
      <c r="A302" s="259" t="s">
        <v>927</v>
      </c>
      <c r="B302" s="185">
        <v>0</v>
      </c>
      <c r="C302" s="206">
        <v>0</v>
      </c>
    </row>
    <row r="303" spans="1:3" ht="15" customHeight="1" hidden="1">
      <c r="A303" s="407" t="s">
        <v>64</v>
      </c>
      <c r="B303" s="185"/>
      <c r="C303" s="206">
        <v>0</v>
      </c>
    </row>
    <row r="304" spans="1:3" ht="15" customHeight="1" hidden="1">
      <c r="A304" s="407" t="s">
        <v>65</v>
      </c>
      <c r="B304" s="185"/>
      <c r="C304" s="206">
        <v>0</v>
      </c>
    </row>
    <row r="305" spans="1:3" ht="15" customHeight="1" hidden="1">
      <c r="A305" s="407" t="s">
        <v>930</v>
      </c>
      <c r="B305" s="185"/>
      <c r="C305" s="206">
        <v>0</v>
      </c>
    </row>
    <row r="306" spans="1:3" ht="15" customHeight="1" hidden="1">
      <c r="A306" s="407" t="s">
        <v>33</v>
      </c>
      <c r="B306" s="185">
        <v>0</v>
      </c>
      <c r="C306" s="206">
        <v>0</v>
      </c>
    </row>
    <row r="307" spans="1:3" ht="12.75" hidden="1">
      <c r="A307" s="407" t="s">
        <v>67</v>
      </c>
      <c r="B307" s="185"/>
      <c r="C307" s="206">
        <v>0</v>
      </c>
    </row>
    <row r="308" spans="1:3" ht="15" customHeight="1" hidden="1">
      <c r="A308" s="407" t="s">
        <v>68</v>
      </c>
      <c r="B308" s="185"/>
      <c r="C308" s="206">
        <v>0</v>
      </c>
    </row>
    <row r="309" spans="1:3" ht="15" customHeight="1" hidden="1">
      <c r="A309" s="407" t="s">
        <v>69</v>
      </c>
      <c r="B309" s="185"/>
      <c r="C309" s="206">
        <v>0</v>
      </c>
    </row>
    <row r="310" spans="1:3" ht="15" customHeight="1" hidden="1">
      <c r="A310" s="407" t="s">
        <v>70</v>
      </c>
      <c r="B310" s="185"/>
      <c r="C310" s="206">
        <v>0</v>
      </c>
    </row>
    <row r="311" spans="1:3" ht="15" customHeight="1" hidden="1">
      <c r="A311" s="425" t="s">
        <v>71</v>
      </c>
      <c r="B311" s="185">
        <v>0</v>
      </c>
      <c r="C311" s="206">
        <v>0</v>
      </c>
    </row>
    <row r="312" spans="1:3" ht="15" customHeight="1" hidden="1">
      <c r="A312" s="407" t="s">
        <v>760</v>
      </c>
      <c r="B312" s="185"/>
      <c r="C312" s="206">
        <v>0</v>
      </c>
    </row>
    <row r="313" spans="1:3" ht="15" customHeight="1" hidden="1">
      <c r="A313" s="407" t="s">
        <v>761</v>
      </c>
      <c r="B313" s="185"/>
      <c r="C313" s="206">
        <v>0</v>
      </c>
    </row>
    <row r="314" spans="1:3" ht="15" customHeight="1" hidden="1">
      <c r="A314" s="407" t="s">
        <v>763</v>
      </c>
      <c r="B314" s="185">
        <v>0</v>
      </c>
      <c r="C314" s="206">
        <v>0</v>
      </c>
    </row>
    <row r="315" spans="1:3" ht="12.75" hidden="1">
      <c r="A315" s="407" t="s">
        <v>72</v>
      </c>
      <c r="B315" s="185">
        <v>0</v>
      </c>
      <c r="C315" s="206">
        <v>0</v>
      </c>
    </row>
    <row r="316" spans="1:3" ht="15" customHeight="1" hidden="1">
      <c r="A316" s="426" t="s">
        <v>90</v>
      </c>
      <c r="B316" s="185"/>
      <c r="C316" s="216">
        <v>0</v>
      </c>
    </row>
    <row r="317" spans="1:3" ht="15" customHeight="1" hidden="1">
      <c r="A317" s="423" t="s">
        <v>74</v>
      </c>
      <c r="B317" s="182"/>
      <c r="C317" s="216">
        <v>0</v>
      </c>
    </row>
    <row r="318" spans="1:3" ht="15" customHeight="1" hidden="1">
      <c r="A318" s="424" t="s">
        <v>775</v>
      </c>
      <c r="B318" s="182">
        <v>0</v>
      </c>
      <c r="C318" s="216">
        <v>0</v>
      </c>
    </row>
    <row r="319" spans="1:3" ht="15" customHeight="1" hidden="1">
      <c r="A319" s="425" t="s">
        <v>749</v>
      </c>
      <c r="B319" s="185">
        <v>0</v>
      </c>
      <c r="C319" s="206">
        <v>0</v>
      </c>
    </row>
    <row r="320" spans="1:3" ht="15" customHeight="1" hidden="1">
      <c r="A320" s="259" t="s">
        <v>927</v>
      </c>
      <c r="B320" s="185">
        <v>0</v>
      </c>
      <c r="C320" s="206">
        <v>0</v>
      </c>
    </row>
    <row r="321" spans="1:3" ht="15" customHeight="1" hidden="1">
      <c r="A321" s="407" t="s">
        <v>64</v>
      </c>
      <c r="B321" s="185"/>
      <c r="C321" s="206">
        <v>0</v>
      </c>
    </row>
    <row r="322" spans="1:3" ht="15" customHeight="1" hidden="1">
      <c r="A322" s="407" t="s">
        <v>65</v>
      </c>
      <c r="B322" s="185"/>
      <c r="C322" s="206">
        <v>0</v>
      </c>
    </row>
    <row r="323" spans="1:3" ht="15" customHeight="1" hidden="1">
      <c r="A323" s="407" t="s">
        <v>930</v>
      </c>
      <c r="B323" s="185"/>
      <c r="C323" s="206">
        <v>0</v>
      </c>
    </row>
    <row r="324" spans="1:3" ht="15" customHeight="1" hidden="1">
      <c r="A324" s="407" t="s">
        <v>33</v>
      </c>
      <c r="B324" s="185">
        <v>0</v>
      </c>
      <c r="C324" s="206">
        <v>0</v>
      </c>
    </row>
    <row r="325" spans="1:3" ht="12.75" hidden="1">
      <c r="A325" s="407" t="s">
        <v>67</v>
      </c>
      <c r="B325" s="185"/>
      <c r="C325" s="206">
        <v>0</v>
      </c>
    </row>
    <row r="326" spans="1:3" ht="15" customHeight="1" hidden="1">
      <c r="A326" s="407" t="s">
        <v>68</v>
      </c>
      <c r="B326" s="185"/>
      <c r="C326" s="206">
        <v>0</v>
      </c>
    </row>
    <row r="327" spans="1:3" ht="15" customHeight="1" hidden="1">
      <c r="A327" s="407" t="s">
        <v>69</v>
      </c>
      <c r="B327" s="185"/>
      <c r="C327" s="206">
        <v>0</v>
      </c>
    </row>
    <row r="328" spans="1:3" ht="15" customHeight="1" hidden="1">
      <c r="A328" s="407" t="s">
        <v>70</v>
      </c>
      <c r="B328" s="185"/>
      <c r="C328" s="206">
        <v>0</v>
      </c>
    </row>
    <row r="329" spans="1:3" ht="15" customHeight="1" hidden="1">
      <c r="A329" s="425" t="s">
        <v>71</v>
      </c>
      <c r="B329" s="185">
        <v>0</v>
      </c>
      <c r="C329" s="206">
        <v>0</v>
      </c>
    </row>
    <row r="330" spans="1:3" ht="15" customHeight="1" hidden="1">
      <c r="A330" s="407" t="s">
        <v>760</v>
      </c>
      <c r="B330" s="185"/>
      <c r="C330" s="206">
        <v>0</v>
      </c>
    </row>
    <row r="331" spans="1:3" ht="15" customHeight="1" hidden="1">
      <c r="A331" s="407" t="s">
        <v>761</v>
      </c>
      <c r="B331" s="185"/>
      <c r="C331" s="206">
        <v>0</v>
      </c>
    </row>
    <row r="332" spans="1:3" ht="15" customHeight="1" hidden="1">
      <c r="A332" s="407" t="s">
        <v>763</v>
      </c>
      <c r="B332" s="185">
        <v>0</v>
      </c>
      <c r="C332" s="206">
        <v>0</v>
      </c>
    </row>
    <row r="333" spans="1:3" ht="12.75" hidden="1">
      <c r="A333" s="407" t="s">
        <v>72</v>
      </c>
      <c r="B333" s="185">
        <v>0</v>
      </c>
      <c r="C333" s="206">
        <v>0</v>
      </c>
    </row>
    <row r="334" spans="1:3" ht="13.5" customHeight="1">
      <c r="A334" s="426" t="s">
        <v>91</v>
      </c>
      <c r="B334" s="185"/>
      <c r="C334" s="216"/>
    </row>
    <row r="335" spans="1:3" ht="13.5" customHeight="1">
      <c r="A335" s="423" t="s">
        <v>74</v>
      </c>
      <c r="B335" s="182">
        <v>37204</v>
      </c>
      <c r="C335" s="216">
        <v>12101</v>
      </c>
    </row>
    <row r="336" spans="1:3" ht="13.5" customHeight="1">
      <c r="A336" s="424" t="s">
        <v>775</v>
      </c>
      <c r="B336" s="182">
        <v>-15246</v>
      </c>
      <c r="C336" s="216">
        <v>13794</v>
      </c>
    </row>
    <row r="337" spans="1:3" ht="13.5" customHeight="1">
      <c r="A337" s="425" t="s">
        <v>749</v>
      </c>
      <c r="B337" s="185">
        <v>26491</v>
      </c>
      <c r="C337" s="206">
        <v>13794</v>
      </c>
    </row>
    <row r="338" spans="1:3" ht="13.5" customHeight="1">
      <c r="A338" s="259" t="s">
        <v>927</v>
      </c>
      <c r="B338" s="185">
        <v>26491</v>
      </c>
      <c r="C338" s="206">
        <v>13794</v>
      </c>
    </row>
    <row r="339" spans="1:3" ht="13.5" customHeight="1">
      <c r="A339" s="407" t="s">
        <v>64</v>
      </c>
      <c r="B339" s="185">
        <v>8554</v>
      </c>
      <c r="C339" s="206">
        <v>3631</v>
      </c>
    </row>
    <row r="340" spans="1:3" ht="13.5" customHeight="1">
      <c r="A340" s="407" t="s">
        <v>65</v>
      </c>
      <c r="B340" s="185">
        <v>17937</v>
      </c>
      <c r="C340" s="206">
        <v>10163</v>
      </c>
    </row>
    <row r="341" spans="1:3" ht="13.5" customHeight="1" hidden="1">
      <c r="A341" s="407" t="s">
        <v>930</v>
      </c>
      <c r="B341" s="185"/>
      <c r="C341" s="206">
        <v>0</v>
      </c>
    </row>
    <row r="342" spans="1:3" ht="13.5" customHeight="1" hidden="1">
      <c r="A342" s="407" t="s">
        <v>33</v>
      </c>
      <c r="B342" s="185">
        <v>0</v>
      </c>
      <c r="C342" s="206">
        <v>0</v>
      </c>
    </row>
    <row r="343" spans="1:3" ht="13.5" customHeight="1" hidden="1">
      <c r="A343" s="407" t="s">
        <v>67</v>
      </c>
      <c r="B343" s="182"/>
      <c r="C343" s="206">
        <v>0</v>
      </c>
    </row>
    <row r="344" spans="1:3" ht="13.5" customHeight="1" hidden="1">
      <c r="A344" s="407" t="s">
        <v>68</v>
      </c>
      <c r="B344" s="182"/>
      <c r="C344" s="206">
        <v>0</v>
      </c>
    </row>
    <row r="345" spans="1:3" ht="13.5" customHeight="1" hidden="1">
      <c r="A345" s="407" t="s">
        <v>69</v>
      </c>
      <c r="B345" s="185"/>
      <c r="C345" s="206">
        <v>0</v>
      </c>
    </row>
    <row r="346" spans="1:3" ht="13.5" customHeight="1" hidden="1">
      <c r="A346" s="407" t="s">
        <v>70</v>
      </c>
      <c r="B346" s="185"/>
      <c r="C346" s="206">
        <v>0</v>
      </c>
    </row>
    <row r="347" spans="1:3" ht="13.5" customHeight="1">
      <c r="A347" s="425" t="s">
        <v>71</v>
      </c>
      <c r="B347" s="185">
        <v>-41737</v>
      </c>
      <c r="C347" s="206">
        <v>0</v>
      </c>
    </row>
    <row r="348" spans="1:3" ht="13.5" customHeight="1">
      <c r="A348" s="407" t="s">
        <v>760</v>
      </c>
      <c r="B348" s="185">
        <v>-41737</v>
      </c>
      <c r="C348" s="206">
        <v>0</v>
      </c>
    </row>
    <row r="349" spans="1:3" ht="13.5" customHeight="1" hidden="1">
      <c r="A349" s="407" t="s">
        <v>761</v>
      </c>
      <c r="B349" s="185"/>
      <c r="C349" s="206">
        <v>0</v>
      </c>
    </row>
    <row r="350" spans="1:3" ht="13.5" customHeight="1">
      <c r="A350" s="407" t="s">
        <v>763</v>
      </c>
      <c r="B350" s="185">
        <v>52450</v>
      </c>
      <c r="C350" s="206">
        <v>-1693</v>
      </c>
    </row>
    <row r="351" spans="1:3" ht="12.75">
      <c r="A351" s="407" t="s">
        <v>72</v>
      </c>
      <c r="B351" s="206">
        <v>-52450</v>
      </c>
      <c r="C351" s="206">
        <v>1693</v>
      </c>
    </row>
    <row r="352" spans="1:3" ht="15" customHeight="1" hidden="1">
      <c r="A352" s="426" t="s">
        <v>92</v>
      </c>
      <c r="B352" s="185"/>
      <c r="C352" s="216">
        <v>0</v>
      </c>
    </row>
    <row r="353" spans="1:3" ht="15" customHeight="1" hidden="1">
      <c r="A353" s="423" t="s">
        <v>74</v>
      </c>
      <c r="B353" s="182"/>
      <c r="C353" s="216">
        <v>0</v>
      </c>
    </row>
    <row r="354" spans="1:3" ht="15" customHeight="1" hidden="1">
      <c r="A354" s="424" t="s">
        <v>775</v>
      </c>
      <c r="B354" s="182">
        <v>0</v>
      </c>
      <c r="C354" s="216">
        <v>0</v>
      </c>
    </row>
    <row r="355" spans="1:3" ht="15" customHeight="1" hidden="1">
      <c r="A355" s="425" t="s">
        <v>749</v>
      </c>
      <c r="B355" s="185">
        <v>0</v>
      </c>
      <c r="C355" s="206">
        <v>0</v>
      </c>
    </row>
    <row r="356" spans="1:3" ht="15" customHeight="1" hidden="1">
      <c r="A356" s="259" t="s">
        <v>927</v>
      </c>
      <c r="B356" s="185">
        <v>0</v>
      </c>
      <c r="C356" s="206">
        <v>0</v>
      </c>
    </row>
    <row r="357" spans="1:3" ht="15" customHeight="1" hidden="1">
      <c r="A357" s="407" t="s">
        <v>64</v>
      </c>
      <c r="B357" s="185"/>
      <c r="C357" s="206">
        <v>0</v>
      </c>
    </row>
    <row r="358" spans="1:3" ht="15" customHeight="1" hidden="1">
      <c r="A358" s="407" t="s">
        <v>65</v>
      </c>
      <c r="B358" s="185"/>
      <c r="C358" s="206">
        <v>0</v>
      </c>
    </row>
    <row r="359" spans="1:3" ht="15" customHeight="1" hidden="1">
      <c r="A359" s="407" t="s">
        <v>930</v>
      </c>
      <c r="B359" s="185"/>
      <c r="C359" s="206">
        <v>0</v>
      </c>
    </row>
    <row r="360" spans="1:3" ht="15" customHeight="1" hidden="1">
      <c r="A360" s="407" t="s">
        <v>33</v>
      </c>
      <c r="B360" s="185">
        <v>0</v>
      </c>
      <c r="C360" s="206">
        <v>0</v>
      </c>
    </row>
    <row r="361" spans="1:3" ht="12.75" hidden="1">
      <c r="A361" s="407" t="s">
        <v>67</v>
      </c>
      <c r="B361" s="185"/>
      <c r="C361" s="206">
        <v>0</v>
      </c>
    </row>
    <row r="362" spans="1:3" ht="15" customHeight="1" hidden="1">
      <c r="A362" s="407" t="s">
        <v>68</v>
      </c>
      <c r="B362" s="185"/>
      <c r="C362" s="206">
        <v>0</v>
      </c>
    </row>
    <row r="363" spans="1:3" ht="15" customHeight="1" hidden="1">
      <c r="A363" s="407" t="s">
        <v>69</v>
      </c>
      <c r="B363" s="185"/>
      <c r="C363" s="206">
        <v>0</v>
      </c>
    </row>
    <row r="364" spans="1:3" ht="15" customHeight="1" hidden="1">
      <c r="A364" s="407" t="s">
        <v>70</v>
      </c>
      <c r="B364" s="185"/>
      <c r="C364" s="206">
        <v>0</v>
      </c>
    </row>
    <row r="365" spans="1:3" ht="15" customHeight="1" hidden="1">
      <c r="A365" s="425" t="s">
        <v>71</v>
      </c>
      <c r="B365" s="185">
        <v>0</v>
      </c>
      <c r="C365" s="206">
        <v>0</v>
      </c>
    </row>
    <row r="366" spans="1:3" ht="15" customHeight="1" hidden="1">
      <c r="A366" s="407" t="s">
        <v>760</v>
      </c>
      <c r="B366" s="185"/>
      <c r="C366" s="206">
        <v>0</v>
      </c>
    </row>
    <row r="367" spans="1:3" ht="15" customHeight="1" hidden="1">
      <c r="A367" s="407" t="s">
        <v>761</v>
      </c>
      <c r="B367" s="185"/>
      <c r="C367" s="206">
        <v>0</v>
      </c>
    </row>
    <row r="368" spans="1:3" ht="15" customHeight="1" hidden="1">
      <c r="A368" s="407" t="s">
        <v>763</v>
      </c>
      <c r="B368" s="185">
        <v>0</v>
      </c>
      <c r="C368" s="206">
        <v>0</v>
      </c>
    </row>
    <row r="369" spans="1:3" ht="12.75" hidden="1">
      <c r="A369" s="407" t="s">
        <v>72</v>
      </c>
      <c r="B369" s="185">
        <v>0</v>
      </c>
      <c r="C369" s="206">
        <v>0</v>
      </c>
    </row>
    <row r="370" spans="1:3" ht="15" customHeight="1" hidden="1">
      <c r="A370" s="426" t="s">
        <v>93</v>
      </c>
      <c r="B370" s="185"/>
      <c r="C370" s="216">
        <v>0</v>
      </c>
    </row>
    <row r="371" spans="1:3" ht="15" customHeight="1" hidden="1">
      <c r="A371" s="423" t="s">
        <v>74</v>
      </c>
      <c r="B371" s="182"/>
      <c r="C371" s="216">
        <v>0</v>
      </c>
    </row>
    <row r="372" spans="1:3" ht="15" customHeight="1" hidden="1">
      <c r="A372" s="424" t="s">
        <v>775</v>
      </c>
      <c r="B372" s="182">
        <v>0</v>
      </c>
      <c r="C372" s="216">
        <v>0</v>
      </c>
    </row>
    <row r="373" spans="1:3" ht="15" customHeight="1" hidden="1">
      <c r="A373" s="425" t="s">
        <v>749</v>
      </c>
      <c r="B373" s="185">
        <v>0</v>
      </c>
      <c r="C373" s="206">
        <v>0</v>
      </c>
    </row>
    <row r="374" spans="1:3" ht="15" customHeight="1" hidden="1">
      <c r="A374" s="259" t="s">
        <v>927</v>
      </c>
      <c r="B374" s="185">
        <v>0</v>
      </c>
      <c r="C374" s="206">
        <v>0</v>
      </c>
    </row>
    <row r="375" spans="1:3" ht="15" customHeight="1" hidden="1">
      <c r="A375" s="407" t="s">
        <v>64</v>
      </c>
      <c r="B375" s="185"/>
      <c r="C375" s="206">
        <v>0</v>
      </c>
    </row>
    <row r="376" spans="1:3" ht="15" customHeight="1" hidden="1">
      <c r="A376" s="407" t="s">
        <v>65</v>
      </c>
      <c r="B376" s="185"/>
      <c r="C376" s="206">
        <v>0</v>
      </c>
    </row>
    <row r="377" spans="1:3" ht="15" customHeight="1" hidden="1">
      <c r="A377" s="407" t="s">
        <v>930</v>
      </c>
      <c r="B377" s="185"/>
      <c r="C377" s="206">
        <v>0</v>
      </c>
    </row>
    <row r="378" spans="1:3" ht="15" customHeight="1" hidden="1">
      <c r="A378" s="407" t="s">
        <v>33</v>
      </c>
      <c r="B378" s="185">
        <v>0</v>
      </c>
      <c r="C378" s="206">
        <v>0</v>
      </c>
    </row>
    <row r="379" spans="1:3" ht="12.75" hidden="1">
      <c r="A379" s="407" t="s">
        <v>67</v>
      </c>
      <c r="B379" s="185"/>
      <c r="C379" s="206">
        <v>0</v>
      </c>
    </row>
    <row r="380" spans="1:3" ht="15" customHeight="1" hidden="1">
      <c r="A380" s="407" t="s">
        <v>68</v>
      </c>
      <c r="B380" s="185"/>
      <c r="C380" s="206">
        <v>0</v>
      </c>
    </row>
    <row r="381" spans="1:3" ht="15" customHeight="1" hidden="1">
      <c r="A381" s="407" t="s">
        <v>69</v>
      </c>
      <c r="B381" s="185"/>
      <c r="C381" s="206">
        <v>0</v>
      </c>
    </row>
    <row r="382" spans="1:3" ht="15" customHeight="1" hidden="1">
      <c r="A382" s="407" t="s">
        <v>70</v>
      </c>
      <c r="B382" s="185"/>
      <c r="C382" s="206">
        <v>0</v>
      </c>
    </row>
    <row r="383" spans="1:3" ht="15" customHeight="1" hidden="1">
      <c r="A383" s="425" t="s">
        <v>71</v>
      </c>
      <c r="B383" s="185">
        <v>0</v>
      </c>
      <c r="C383" s="206">
        <v>0</v>
      </c>
    </row>
    <row r="384" spans="1:3" ht="15" customHeight="1" hidden="1">
      <c r="A384" s="407" t="s">
        <v>760</v>
      </c>
      <c r="B384" s="185"/>
      <c r="C384" s="206">
        <v>0</v>
      </c>
    </row>
    <row r="385" spans="1:3" ht="15" customHeight="1" hidden="1">
      <c r="A385" s="407" t="s">
        <v>761</v>
      </c>
      <c r="B385" s="185"/>
      <c r="C385" s="206">
        <v>0</v>
      </c>
    </row>
    <row r="386" spans="1:3" ht="15" customHeight="1" hidden="1">
      <c r="A386" s="407" t="s">
        <v>763</v>
      </c>
      <c r="B386" s="185">
        <v>0</v>
      </c>
      <c r="C386" s="206">
        <v>0</v>
      </c>
    </row>
    <row r="387" spans="1:3" ht="12.75" hidden="1">
      <c r="A387" s="407" t="s">
        <v>72</v>
      </c>
      <c r="B387" s="185">
        <v>0</v>
      </c>
      <c r="C387" s="206">
        <v>0</v>
      </c>
    </row>
    <row r="388" spans="1:3" ht="15" customHeight="1" hidden="1">
      <c r="A388" s="426" t="s">
        <v>94</v>
      </c>
      <c r="B388" s="185"/>
      <c r="C388" s="216">
        <v>0</v>
      </c>
    </row>
    <row r="389" spans="1:3" ht="15" customHeight="1" hidden="1">
      <c r="A389" s="423" t="s">
        <v>74</v>
      </c>
      <c r="B389" s="182"/>
      <c r="C389" s="216">
        <v>0</v>
      </c>
    </row>
    <row r="390" spans="1:3" ht="15" customHeight="1" hidden="1">
      <c r="A390" s="424" t="s">
        <v>775</v>
      </c>
      <c r="B390" s="182">
        <v>0</v>
      </c>
      <c r="C390" s="216">
        <v>0</v>
      </c>
    </row>
    <row r="391" spans="1:3" ht="15" customHeight="1" hidden="1">
      <c r="A391" s="425" t="s">
        <v>749</v>
      </c>
      <c r="B391" s="185">
        <v>0</v>
      </c>
      <c r="C391" s="206">
        <v>0</v>
      </c>
    </row>
    <row r="392" spans="1:3" ht="15" customHeight="1" hidden="1">
      <c r="A392" s="259" t="s">
        <v>927</v>
      </c>
      <c r="B392" s="185">
        <v>0</v>
      </c>
      <c r="C392" s="206">
        <v>0</v>
      </c>
    </row>
    <row r="393" spans="1:3" ht="15" customHeight="1" hidden="1">
      <c r="A393" s="407" t="s">
        <v>64</v>
      </c>
      <c r="B393" s="185"/>
      <c r="C393" s="206">
        <v>0</v>
      </c>
    </row>
    <row r="394" spans="1:3" ht="15" customHeight="1" hidden="1">
      <c r="A394" s="407" t="s">
        <v>65</v>
      </c>
      <c r="B394" s="185"/>
      <c r="C394" s="206">
        <v>0</v>
      </c>
    </row>
    <row r="395" spans="1:3" ht="15" customHeight="1" hidden="1">
      <c r="A395" s="407" t="s">
        <v>930</v>
      </c>
      <c r="B395" s="185"/>
      <c r="C395" s="206">
        <v>0</v>
      </c>
    </row>
    <row r="396" spans="1:3" ht="15" customHeight="1" hidden="1">
      <c r="A396" s="407" t="s">
        <v>33</v>
      </c>
      <c r="B396" s="185">
        <v>0</v>
      </c>
      <c r="C396" s="206">
        <v>0</v>
      </c>
    </row>
    <row r="397" spans="1:3" ht="12.75" hidden="1">
      <c r="A397" s="407" t="s">
        <v>67</v>
      </c>
      <c r="B397" s="185"/>
      <c r="C397" s="206">
        <v>0</v>
      </c>
    </row>
    <row r="398" spans="1:3" ht="15" customHeight="1" hidden="1">
      <c r="A398" s="407" t="s">
        <v>68</v>
      </c>
      <c r="B398" s="185"/>
      <c r="C398" s="206">
        <v>0</v>
      </c>
    </row>
    <row r="399" spans="1:3" ht="15" customHeight="1" hidden="1">
      <c r="A399" s="407" t="s">
        <v>69</v>
      </c>
      <c r="B399" s="185"/>
      <c r="C399" s="206">
        <v>0</v>
      </c>
    </row>
    <row r="400" spans="1:3" ht="15" customHeight="1" hidden="1">
      <c r="A400" s="407" t="s">
        <v>70</v>
      </c>
      <c r="B400" s="185"/>
      <c r="C400" s="206">
        <v>0</v>
      </c>
    </row>
    <row r="401" spans="1:3" ht="15" customHeight="1" hidden="1">
      <c r="A401" s="425" t="s">
        <v>71</v>
      </c>
      <c r="B401" s="185">
        <v>0</v>
      </c>
      <c r="C401" s="206">
        <v>0</v>
      </c>
    </row>
    <row r="402" spans="1:3" ht="15" customHeight="1" hidden="1">
      <c r="A402" s="407" t="s">
        <v>760</v>
      </c>
      <c r="B402" s="185"/>
      <c r="C402" s="206">
        <v>0</v>
      </c>
    </row>
    <row r="403" spans="1:3" ht="15" customHeight="1" hidden="1">
      <c r="A403" s="407" t="s">
        <v>761</v>
      </c>
      <c r="B403" s="185"/>
      <c r="C403" s="206">
        <v>0</v>
      </c>
    </row>
    <row r="404" spans="1:3" ht="15" customHeight="1" hidden="1">
      <c r="A404" s="407" t="s">
        <v>763</v>
      </c>
      <c r="B404" s="185">
        <v>0</v>
      </c>
      <c r="C404" s="206">
        <v>0</v>
      </c>
    </row>
    <row r="405" spans="1:3" ht="12.75" hidden="1">
      <c r="A405" s="407" t="s">
        <v>72</v>
      </c>
      <c r="B405" s="185">
        <v>0</v>
      </c>
      <c r="C405" s="206">
        <v>0</v>
      </c>
    </row>
    <row r="406" spans="1:3" ht="15" customHeight="1">
      <c r="A406" s="426" t="s">
        <v>95</v>
      </c>
      <c r="B406" s="185"/>
      <c r="C406" s="216"/>
    </row>
    <row r="407" spans="1:3" ht="15" customHeight="1">
      <c r="A407" s="423" t="s">
        <v>74</v>
      </c>
      <c r="B407" s="182">
        <v>-6683</v>
      </c>
      <c r="C407" s="216">
        <v>-6683</v>
      </c>
    </row>
    <row r="408" spans="1:3" ht="15" customHeight="1">
      <c r="A408" s="424" t="s">
        <v>775</v>
      </c>
      <c r="B408" s="182">
        <v>1651</v>
      </c>
      <c r="C408" s="216">
        <v>0</v>
      </c>
    </row>
    <row r="409" spans="1:3" ht="15" customHeight="1">
      <c r="A409" s="425" t="s">
        <v>749</v>
      </c>
      <c r="B409" s="185">
        <v>1651</v>
      </c>
      <c r="C409" s="206">
        <v>0</v>
      </c>
    </row>
    <row r="410" spans="1:3" ht="15" customHeight="1">
      <c r="A410" s="259" t="s">
        <v>927</v>
      </c>
      <c r="B410" s="185">
        <v>1651</v>
      </c>
      <c r="C410" s="206">
        <v>0</v>
      </c>
    </row>
    <row r="411" spans="1:3" ht="15" customHeight="1">
      <c r="A411" s="407" t="s">
        <v>64</v>
      </c>
      <c r="B411" s="185">
        <v>0</v>
      </c>
      <c r="C411" s="206">
        <v>0</v>
      </c>
    </row>
    <row r="412" spans="1:3" ht="15" customHeight="1">
      <c r="A412" s="407" t="s">
        <v>65</v>
      </c>
      <c r="B412" s="185">
        <v>1651</v>
      </c>
      <c r="C412" s="206">
        <v>0</v>
      </c>
    </row>
    <row r="413" spans="1:3" ht="15" customHeight="1" hidden="1">
      <c r="A413" s="407" t="s">
        <v>930</v>
      </c>
      <c r="B413" s="182"/>
      <c r="C413" s="206">
        <v>0</v>
      </c>
    </row>
    <row r="414" spans="1:3" ht="15" customHeight="1" hidden="1">
      <c r="A414" s="407" t="s">
        <v>33</v>
      </c>
      <c r="B414" s="185">
        <v>0</v>
      </c>
      <c r="C414" s="206">
        <v>0</v>
      </c>
    </row>
    <row r="415" spans="1:3" ht="12.75" hidden="1">
      <c r="A415" s="407" t="s">
        <v>67</v>
      </c>
      <c r="B415" s="185"/>
      <c r="C415" s="206">
        <v>0</v>
      </c>
    </row>
    <row r="416" spans="1:3" ht="15" customHeight="1" hidden="1">
      <c r="A416" s="407" t="s">
        <v>68</v>
      </c>
      <c r="B416" s="185"/>
      <c r="C416" s="206">
        <v>0</v>
      </c>
    </row>
    <row r="417" spans="1:3" ht="15" customHeight="1" hidden="1">
      <c r="A417" s="407" t="s">
        <v>69</v>
      </c>
      <c r="B417" s="185"/>
      <c r="C417" s="206">
        <v>0</v>
      </c>
    </row>
    <row r="418" spans="1:3" ht="15" customHeight="1" hidden="1">
      <c r="A418" s="407" t="s">
        <v>70</v>
      </c>
      <c r="B418" s="185"/>
      <c r="C418" s="206">
        <v>0</v>
      </c>
    </row>
    <row r="419" spans="1:3" ht="15" customHeight="1" hidden="1">
      <c r="A419" s="425" t="s">
        <v>71</v>
      </c>
      <c r="B419" s="185">
        <v>0</v>
      </c>
      <c r="C419" s="206">
        <v>0</v>
      </c>
    </row>
    <row r="420" spans="1:3" ht="15" customHeight="1" hidden="1">
      <c r="A420" s="407" t="s">
        <v>760</v>
      </c>
      <c r="B420" s="185"/>
      <c r="C420" s="206">
        <v>0</v>
      </c>
    </row>
    <row r="421" spans="1:3" ht="15" customHeight="1" hidden="1">
      <c r="A421" s="407" t="s">
        <v>761</v>
      </c>
      <c r="B421" s="185"/>
      <c r="C421" s="206">
        <v>0</v>
      </c>
    </row>
    <row r="422" spans="1:3" ht="15" customHeight="1">
      <c r="A422" s="407" t="s">
        <v>763</v>
      </c>
      <c r="B422" s="185">
        <v>-8334</v>
      </c>
      <c r="C422" s="206">
        <v>-6683</v>
      </c>
    </row>
    <row r="423" spans="1:3" ht="12.75">
      <c r="A423" s="407" t="s">
        <v>72</v>
      </c>
      <c r="B423" s="185">
        <v>8334</v>
      </c>
      <c r="C423" s="206">
        <v>6683</v>
      </c>
    </row>
    <row r="424" spans="1:3" ht="15" customHeight="1" hidden="1">
      <c r="A424" s="426" t="s">
        <v>96</v>
      </c>
      <c r="B424" s="185"/>
      <c r="C424" s="216">
        <v>0</v>
      </c>
    </row>
    <row r="425" spans="1:3" ht="15" customHeight="1" hidden="1">
      <c r="A425" s="423" t="s">
        <v>74</v>
      </c>
      <c r="B425" s="182"/>
      <c r="C425" s="216">
        <v>0</v>
      </c>
    </row>
    <row r="426" spans="1:3" ht="15" customHeight="1" hidden="1">
      <c r="A426" s="424" t="s">
        <v>775</v>
      </c>
      <c r="B426" s="182">
        <v>0</v>
      </c>
      <c r="C426" s="216">
        <v>0</v>
      </c>
    </row>
    <row r="427" spans="1:3" ht="15" customHeight="1" hidden="1">
      <c r="A427" s="425" t="s">
        <v>749</v>
      </c>
      <c r="B427" s="185">
        <v>0</v>
      </c>
      <c r="C427" s="206">
        <v>0</v>
      </c>
    </row>
    <row r="428" spans="1:3" ht="15" customHeight="1" hidden="1">
      <c r="A428" s="259" t="s">
        <v>927</v>
      </c>
      <c r="B428" s="185">
        <v>0</v>
      </c>
      <c r="C428" s="206">
        <v>0</v>
      </c>
    </row>
    <row r="429" spans="1:3" ht="15" customHeight="1" hidden="1">
      <c r="A429" s="407" t="s">
        <v>64</v>
      </c>
      <c r="B429" s="185"/>
      <c r="C429" s="206">
        <v>0</v>
      </c>
    </row>
    <row r="430" spans="1:3" ht="15" customHeight="1" hidden="1">
      <c r="A430" s="407" t="s">
        <v>65</v>
      </c>
      <c r="B430" s="185"/>
      <c r="C430" s="206">
        <v>0</v>
      </c>
    </row>
    <row r="431" spans="1:3" ht="15" customHeight="1" hidden="1">
      <c r="A431" s="407" t="s">
        <v>930</v>
      </c>
      <c r="B431" s="185"/>
      <c r="C431" s="206">
        <v>0</v>
      </c>
    </row>
    <row r="432" spans="1:3" ht="15" customHeight="1" hidden="1">
      <c r="A432" s="407" t="s">
        <v>33</v>
      </c>
      <c r="B432" s="185">
        <v>0</v>
      </c>
      <c r="C432" s="206">
        <v>0</v>
      </c>
    </row>
    <row r="433" spans="1:3" ht="12.75" customHeight="1" hidden="1">
      <c r="A433" s="407" t="s">
        <v>67</v>
      </c>
      <c r="B433" s="185"/>
      <c r="C433" s="206">
        <v>0</v>
      </c>
    </row>
    <row r="434" spans="1:3" ht="15" customHeight="1" hidden="1">
      <c r="A434" s="407" t="s">
        <v>68</v>
      </c>
      <c r="B434" s="185"/>
      <c r="C434" s="206">
        <v>0</v>
      </c>
    </row>
    <row r="435" spans="1:3" ht="15" customHeight="1" hidden="1">
      <c r="A435" s="407" t="s">
        <v>69</v>
      </c>
      <c r="B435" s="185"/>
      <c r="C435" s="206">
        <v>0</v>
      </c>
    </row>
    <row r="436" spans="1:3" ht="15" customHeight="1" hidden="1">
      <c r="A436" s="407" t="s">
        <v>70</v>
      </c>
      <c r="B436" s="185"/>
      <c r="C436" s="206">
        <v>0</v>
      </c>
    </row>
    <row r="437" spans="1:3" ht="15" customHeight="1" hidden="1">
      <c r="A437" s="425" t="s">
        <v>71</v>
      </c>
      <c r="B437" s="185">
        <v>0</v>
      </c>
      <c r="C437" s="206">
        <v>0</v>
      </c>
    </row>
    <row r="438" spans="1:3" ht="15" customHeight="1" hidden="1">
      <c r="A438" s="407" t="s">
        <v>760</v>
      </c>
      <c r="B438" s="185"/>
      <c r="C438" s="206">
        <v>0</v>
      </c>
    </row>
    <row r="439" spans="1:3" ht="15" customHeight="1" hidden="1">
      <c r="A439" s="407" t="s">
        <v>761</v>
      </c>
      <c r="B439" s="185"/>
      <c r="C439" s="206">
        <v>0</v>
      </c>
    </row>
    <row r="440" spans="1:3" ht="15" customHeight="1" hidden="1">
      <c r="A440" s="407" t="s">
        <v>763</v>
      </c>
      <c r="B440" s="185">
        <v>0</v>
      </c>
      <c r="C440" s="206">
        <v>0</v>
      </c>
    </row>
    <row r="441" spans="1:3" ht="12.75" customHeight="1" hidden="1">
      <c r="A441" s="407" t="s">
        <v>72</v>
      </c>
      <c r="B441" s="185">
        <v>0</v>
      </c>
      <c r="C441" s="206">
        <v>0</v>
      </c>
    </row>
    <row r="442" spans="1:3" ht="12.75">
      <c r="A442" s="426" t="s">
        <v>97</v>
      </c>
      <c r="B442" s="185"/>
      <c r="C442" s="216"/>
    </row>
    <row r="443" spans="1:3" ht="13.5" customHeight="1">
      <c r="A443" s="423" t="s">
        <v>74</v>
      </c>
      <c r="B443" s="182">
        <v>409</v>
      </c>
      <c r="C443" s="216">
        <v>135</v>
      </c>
    </row>
    <row r="444" spans="1:3" ht="13.5" customHeight="1">
      <c r="A444" s="424" t="s">
        <v>775</v>
      </c>
      <c r="B444" s="182">
        <v>161</v>
      </c>
      <c r="C444" s="216">
        <v>0</v>
      </c>
    </row>
    <row r="445" spans="1:3" ht="13.5" customHeight="1">
      <c r="A445" s="425" t="s">
        <v>749</v>
      </c>
      <c r="B445" s="185">
        <v>161</v>
      </c>
      <c r="C445" s="206">
        <v>0</v>
      </c>
    </row>
    <row r="446" spans="1:3" ht="13.5" customHeight="1">
      <c r="A446" s="259" t="s">
        <v>927</v>
      </c>
      <c r="B446" s="185">
        <v>161</v>
      </c>
      <c r="C446" s="206">
        <v>0</v>
      </c>
    </row>
    <row r="447" spans="1:3" ht="13.5" customHeight="1">
      <c r="A447" s="407" t="s">
        <v>64</v>
      </c>
      <c r="B447" s="185">
        <v>0</v>
      </c>
      <c r="C447" s="206">
        <v>0</v>
      </c>
    </row>
    <row r="448" spans="1:3" ht="13.5" customHeight="1">
      <c r="A448" s="407" t="s">
        <v>65</v>
      </c>
      <c r="B448" s="189">
        <v>161</v>
      </c>
      <c r="C448" s="206">
        <v>0</v>
      </c>
    </row>
    <row r="449" spans="1:3" ht="13.5" customHeight="1" hidden="1">
      <c r="A449" s="407" t="s">
        <v>930</v>
      </c>
      <c r="B449" s="185"/>
      <c r="C449" s="206">
        <v>0</v>
      </c>
    </row>
    <row r="450" spans="1:3" ht="13.5" customHeight="1" hidden="1">
      <c r="A450" s="407" t="s">
        <v>33</v>
      </c>
      <c r="B450" s="185">
        <v>0</v>
      </c>
      <c r="C450" s="206">
        <v>0</v>
      </c>
    </row>
    <row r="451" spans="1:3" ht="13.5" customHeight="1" hidden="1">
      <c r="A451" s="407" t="s">
        <v>67</v>
      </c>
      <c r="B451" s="185"/>
      <c r="C451" s="206">
        <v>0</v>
      </c>
    </row>
    <row r="452" spans="1:3" ht="13.5" customHeight="1" hidden="1">
      <c r="A452" s="407" t="s">
        <v>68</v>
      </c>
      <c r="B452" s="185"/>
      <c r="C452" s="206">
        <v>0</v>
      </c>
    </row>
    <row r="453" spans="1:3" ht="13.5" customHeight="1" hidden="1">
      <c r="A453" s="407" t="s">
        <v>69</v>
      </c>
      <c r="B453" s="185"/>
      <c r="C453" s="206">
        <v>0</v>
      </c>
    </row>
    <row r="454" spans="1:3" ht="13.5" customHeight="1" hidden="1">
      <c r="A454" s="407" t="s">
        <v>70</v>
      </c>
      <c r="B454" s="185"/>
      <c r="C454" s="206">
        <v>0</v>
      </c>
    </row>
    <row r="455" spans="1:3" ht="13.5" customHeight="1" hidden="1">
      <c r="A455" s="425" t="s">
        <v>71</v>
      </c>
      <c r="B455" s="185">
        <v>0</v>
      </c>
      <c r="C455" s="206">
        <v>0</v>
      </c>
    </row>
    <row r="456" spans="1:3" ht="13.5" customHeight="1" hidden="1">
      <c r="A456" s="407" t="s">
        <v>760</v>
      </c>
      <c r="B456" s="185"/>
      <c r="C456" s="206">
        <v>0</v>
      </c>
    </row>
    <row r="457" spans="1:3" ht="13.5" customHeight="1" hidden="1">
      <c r="A457" s="407" t="s">
        <v>761</v>
      </c>
      <c r="B457" s="185"/>
      <c r="C457" s="206">
        <v>0</v>
      </c>
    </row>
    <row r="458" spans="1:3" ht="13.5" customHeight="1">
      <c r="A458" s="407" t="s">
        <v>763</v>
      </c>
      <c r="B458" s="185">
        <v>248</v>
      </c>
      <c r="C458" s="206">
        <v>135</v>
      </c>
    </row>
    <row r="459" spans="1:3" ht="12.75">
      <c r="A459" s="407" t="s">
        <v>72</v>
      </c>
      <c r="B459" s="206">
        <v>-248</v>
      </c>
      <c r="C459" s="206">
        <v>-135</v>
      </c>
    </row>
    <row r="460" spans="1:3" ht="15" customHeight="1" hidden="1">
      <c r="A460" s="426" t="s">
        <v>98</v>
      </c>
      <c r="B460" s="185"/>
      <c r="C460" s="216">
        <v>0</v>
      </c>
    </row>
    <row r="461" spans="1:3" ht="15" customHeight="1" hidden="1">
      <c r="A461" s="423" t="s">
        <v>74</v>
      </c>
      <c r="B461" s="182"/>
      <c r="C461" s="216">
        <v>0</v>
      </c>
    </row>
    <row r="462" spans="1:3" ht="15" customHeight="1" hidden="1">
      <c r="A462" s="424" t="s">
        <v>775</v>
      </c>
      <c r="B462" s="182">
        <v>0</v>
      </c>
      <c r="C462" s="216">
        <v>0</v>
      </c>
    </row>
    <row r="463" spans="1:3" ht="15" customHeight="1" hidden="1">
      <c r="A463" s="425" t="s">
        <v>749</v>
      </c>
      <c r="B463" s="185">
        <v>0</v>
      </c>
      <c r="C463" s="206">
        <v>0</v>
      </c>
    </row>
    <row r="464" spans="1:3" ht="15" customHeight="1" hidden="1">
      <c r="A464" s="259" t="s">
        <v>927</v>
      </c>
      <c r="B464" s="185">
        <v>0</v>
      </c>
      <c r="C464" s="206">
        <v>0</v>
      </c>
    </row>
    <row r="465" spans="1:3" ht="15" customHeight="1" hidden="1">
      <c r="A465" s="407" t="s">
        <v>64</v>
      </c>
      <c r="B465" s="185"/>
      <c r="C465" s="206">
        <v>0</v>
      </c>
    </row>
    <row r="466" spans="1:3" ht="15" customHeight="1" hidden="1">
      <c r="A466" s="407" t="s">
        <v>65</v>
      </c>
      <c r="B466" s="185"/>
      <c r="C466" s="206">
        <v>0</v>
      </c>
    </row>
    <row r="467" spans="1:3" ht="15" customHeight="1" hidden="1">
      <c r="A467" s="407" t="s">
        <v>930</v>
      </c>
      <c r="B467" s="185"/>
      <c r="C467" s="206">
        <v>0</v>
      </c>
    </row>
    <row r="468" spans="1:3" ht="15" customHeight="1" hidden="1">
      <c r="A468" s="407" t="s">
        <v>33</v>
      </c>
      <c r="B468" s="185">
        <v>0</v>
      </c>
      <c r="C468" s="206">
        <v>0</v>
      </c>
    </row>
    <row r="469" spans="1:3" ht="12.75" hidden="1">
      <c r="A469" s="407" t="s">
        <v>67</v>
      </c>
      <c r="B469" s="185"/>
      <c r="C469" s="206">
        <v>0</v>
      </c>
    </row>
    <row r="470" spans="1:3" ht="15" customHeight="1" hidden="1">
      <c r="A470" s="407" t="s">
        <v>68</v>
      </c>
      <c r="B470" s="430"/>
      <c r="C470" s="206">
        <v>0</v>
      </c>
    </row>
    <row r="471" spans="1:3" ht="15" customHeight="1" hidden="1">
      <c r="A471" s="407" t="s">
        <v>69</v>
      </c>
      <c r="B471" s="430"/>
      <c r="C471" s="206">
        <v>0</v>
      </c>
    </row>
    <row r="472" spans="1:3" ht="15" customHeight="1" hidden="1">
      <c r="A472" s="407" t="s">
        <v>70</v>
      </c>
      <c r="B472" s="185"/>
      <c r="C472" s="206">
        <v>0</v>
      </c>
    </row>
    <row r="473" spans="1:3" ht="15" customHeight="1" hidden="1">
      <c r="A473" s="425" t="s">
        <v>71</v>
      </c>
      <c r="B473" s="187">
        <v>0</v>
      </c>
      <c r="C473" s="206">
        <v>0</v>
      </c>
    </row>
    <row r="474" spans="1:3" ht="15" customHeight="1" hidden="1">
      <c r="A474" s="407" t="s">
        <v>760</v>
      </c>
      <c r="B474" s="187"/>
      <c r="C474" s="206">
        <v>0</v>
      </c>
    </row>
    <row r="475" spans="1:3" ht="15" customHeight="1" hidden="1">
      <c r="A475" s="407" t="s">
        <v>761</v>
      </c>
      <c r="B475" s="187"/>
      <c r="C475" s="206">
        <v>0</v>
      </c>
    </row>
    <row r="476" spans="1:3" ht="15" customHeight="1" hidden="1">
      <c r="A476" s="407" t="s">
        <v>763</v>
      </c>
      <c r="B476" s="187">
        <v>0</v>
      </c>
      <c r="C476" s="206">
        <v>0</v>
      </c>
    </row>
    <row r="477" spans="1:3" ht="12.75" hidden="1">
      <c r="A477" s="407" t="s">
        <v>72</v>
      </c>
      <c r="B477" s="187">
        <v>0</v>
      </c>
      <c r="C477" s="206">
        <v>0</v>
      </c>
    </row>
    <row r="478" spans="1:3" ht="15" customHeight="1" hidden="1">
      <c r="A478" s="426" t="s">
        <v>99</v>
      </c>
      <c r="B478" s="187"/>
      <c r="C478" s="216">
        <v>0</v>
      </c>
    </row>
    <row r="479" spans="1:3" ht="15" customHeight="1" hidden="1">
      <c r="A479" s="423" t="s">
        <v>74</v>
      </c>
      <c r="B479" s="139"/>
      <c r="C479" s="216">
        <v>0</v>
      </c>
    </row>
    <row r="480" spans="1:3" ht="15" customHeight="1" hidden="1">
      <c r="A480" s="424" t="s">
        <v>775</v>
      </c>
      <c r="B480" s="139">
        <v>0</v>
      </c>
      <c r="C480" s="216">
        <v>0</v>
      </c>
    </row>
    <row r="481" spans="1:3" ht="15" customHeight="1" hidden="1">
      <c r="A481" s="425" t="s">
        <v>749</v>
      </c>
      <c r="B481" s="187">
        <v>0</v>
      </c>
      <c r="C481" s="206">
        <v>0</v>
      </c>
    </row>
    <row r="482" spans="1:3" ht="15" customHeight="1" hidden="1">
      <c r="A482" s="259" t="s">
        <v>927</v>
      </c>
      <c r="B482" s="187">
        <v>0</v>
      </c>
      <c r="C482" s="206">
        <v>0</v>
      </c>
    </row>
    <row r="483" spans="1:3" ht="15" customHeight="1" hidden="1">
      <c r="A483" s="407" t="s">
        <v>64</v>
      </c>
      <c r="B483" s="187"/>
      <c r="C483" s="206">
        <v>0</v>
      </c>
    </row>
    <row r="484" spans="1:3" ht="15" customHeight="1" hidden="1">
      <c r="A484" s="407" t="s">
        <v>65</v>
      </c>
      <c r="B484" s="187"/>
      <c r="C484" s="206">
        <v>0</v>
      </c>
    </row>
    <row r="485" spans="1:3" ht="15" customHeight="1" hidden="1">
      <c r="A485" s="407" t="s">
        <v>930</v>
      </c>
      <c r="B485" s="187"/>
      <c r="C485" s="206">
        <v>0</v>
      </c>
    </row>
    <row r="486" spans="1:3" ht="15" customHeight="1" hidden="1">
      <c r="A486" s="407" t="s">
        <v>33</v>
      </c>
      <c r="B486" s="187">
        <v>0</v>
      </c>
      <c r="C486" s="206">
        <v>0</v>
      </c>
    </row>
    <row r="487" spans="1:3" ht="12.75" hidden="1">
      <c r="A487" s="407" t="s">
        <v>67</v>
      </c>
      <c r="B487" s="187"/>
      <c r="C487" s="206">
        <v>0</v>
      </c>
    </row>
    <row r="488" spans="1:3" ht="15" customHeight="1" hidden="1">
      <c r="A488" s="407" t="s">
        <v>68</v>
      </c>
      <c r="B488" s="187"/>
      <c r="C488" s="206">
        <v>0</v>
      </c>
    </row>
    <row r="489" spans="1:3" ht="15" customHeight="1" hidden="1">
      <c r="A489" s="407" t="s">
        <v>69</v>
      </c>
      <c r="B489" s="187"/>
      <c r="C489" s="206">
        <v>0</v>
      </c>
    </row>
    <row r="490" spans="1:3" ht="15" customHeight="1" hidden="1">
      <c r="A490" s="407" t="s">
        <v>70</v>
      </c>
      <c r="B490" s="187"/>
      <c r="C490" s="206">
        <v>0</v>
      </c>
    </row>
    <row r="491" spans="1:3" ht="15" customHeight="1" hidden="1">
      <c r="A491" s="425" t="s">
        <v>71</v>
      </c>
      <c r="B491" s="187">
        <v>0</v>
      </c>
      <c r="C491" s="206">
        <v>0</v>
      </c>
    </row>
    <row r="492" spans="1:3" ht="15" customHeight="1" hidden="1">
      <c r="A492" s="407" t="s">
        <v>760</v>
      </c>
      <c r="B492" s="187"/>
      <c r="C492" s="206">
        <v>0</v>
      </c>
    </row>
    <row r="493" spans="1:3" ht="15" customHeight="1" hidden="1">
      <c r="A493" s="407" t="s">
        <v>761</v>
      </c>
      <c r="B493" s="187"/>
      <c r="C493" s="206">
        <v>0</v>
      </c>
    </row>
    <row r="494" spans="1:3" ht="15" customHeight="1" hidden="1">
      <c r="A494" s="407" t="s">
        <v>763</v>
      </c>
      <c r="B494" s="187">
        <v>0</v>
      </c>
      <c r="C494" s="206">
        <v>0</v>
      </c>
    </row>
    <row r="495" spans="1:3" ht="12.75" hidden="1">
      <c r="A495" s="407" t="s">
        <v>72</v>
      </c>
      <c r="B495" s="187">
        <v>0</v>
      </c>
      <c r="C495" s="206">
        <v>0</v>
      </c>
    </row>
    <row r="496" spans="1:3" ht="12.75" hidden="1">
      <c r="A496" s="426" t="s">
        <v>100</v>
      </c>
      <c r="B496" s="187"/>
      <c r="C496" s="216">
        <v>0</v>
      </c>
    </row>
    <row r="497" spans="1:3" ht="15" customHeight="1" hidden="1">
      <c r="A497" s="423" t="s">
        <v>74</v>
      </c>
      <c r="B497" s="139"/>
      <c r="C497" s="216">
        <v>0</v>
      </c>
    </row>
    <row r="498" spans="1:3" ht="15" customHeight="1" hidden="1">
      <c r="A498" s="424" t="s">
        <v>775</v>
      </c>
      <c r="B498" s="139">
        <v>0</v>
      </c>
      <c r="C498" s="216">
        <v>0</v>
      </c>
    </row>
    <row r="499" spans="1:3" ht="15" customHeight="1" hidden="1">
      <c r="A499" s="425" t="s">
        <v>749</v>
      </c>
      <c r="B499" s="187">
        <v>0</v>
      </c>
      <c r="C499" s="206">
        <v>0</v>
      </c>
    </row>
    <row r="500" spans="1:3" ht="15" customHeight="1" hidden="1">
      <c r="A500" s="259" t="s">
        <v>927</v>
      </c>
      <c r="B500" s="187">
        <v>0</v>
      </c>
      <c r="C500" s="206">
        <v>0</v>
      </c>
    </row>
    <row r="501" spans="1:3" ht="15" customHeight="1" hidden="1">
      <c r="A501" s="407" t="s">
        <v>64</v>
      </c>
      <c r="B501" s="187"/>
      <c r="C501" s="206">
        <v>0</v>
      </c>
    </row>
    <row r="502" spans="1:3" ht="15" customHeight="1" hidden="1">
      <c r="A502" s="407" t="s">
        <v>65</v>
      </c>
      <c r="B502" s="187"/>
      <c r="C502" s="206">
        <v>0</v>
      </c>
    </row>
    <row r="503" spans="1:3" ht="15" customHeight="1" hidden="1">
      <c r="A503" s="407" t="s">
        <v>930</v>
      </c>
      <c r="B503" s="187"/>
      <c r="C503" s="206">
        <v>0</v>
      </c>
    </row>
    <row r="504" spans="1:3" ht="15" customHeight="1" hidden="1">
      <c r="A504" s="407" t="s">
        <v>33</v>
      </c>
      <c r="B504" s="187">
        <v>0</v>
      </c>
      <c r="C504" s="206">
        <v>0</v>
      </c>
    </row>
    <row r="505" spans="1:3" ht="12.75" hidden="1">
      <c r="A505" s="407" t="s">
        <v>67</v>
      </c>
      <c r="B505" s="187"/>
      <c r="C505" s="206">
        <v>0</v>
      </c>
    </row>
    <row r="506" spans="1:3" ht="15" customHeight="1" hidden="1">
      <c r="A506" s="407" t="s">
        <v>68</v>
      </c>
      <c r="B506" s="187"/>
      <c r="C506" s="206">
        <v>0</v>
      </c>
    </row>
    <row r="507" spans="1:3" ht="15" customHeight="1" hidden="1">
      <c r="A507" s="407" t="s">
        <v>69</v>
      </c>
      <c r="B507" s="187"/>
      <c r="C507" s="206">
        <v>0</v>
      </c>
    </row>
    <row r="508" spans="1:3" ht="15" customHeight="1" hidden="1">
      <c r="A508" s="407" t="s">
        <v>70</v>
      </c>
      <c r="B508" s="187"/>
      <c r="C508" s="206">
        <v>0</v>
      </c>
    </row>
    <row r="509" spans="1:3" ht="15" customHeight="1" hidden="1">
      <c r="A509" s="425" t="s">
        <v>71</v>
      </c>
      <c r="B509" s="187">
        <v>0</v>
      </c>
      <c r="C509" s="206">
        <v>0</v>
      </c>
    </row>
    <row r="510" spans="1:3" ht="15" customHeight="1" hidden="1">
      <c r="A510" s="407" t="s">
        <v>760</v>
      </c>
      <c r="B510" s="187"/>
      <c r="C510" s="206">
        <v>0</v>
      </c>
    </row>
    <row r="511" spans="1:3" ht="15" customHeight="1" hidden="1">
      <c r="A511" s="407" t="s">
        <v>761</v>
      </c>
      <c r="B511" s="187"/>
      <c r="C511" s="206">
        <v>0</v>
      </c>
    </row>
    <row r="512" spans="1:3" ht="15" customHeight="1" hidden="1">
      <c r="A512" s="407" t="s">
        <v>763</v>
      </c>
      <c r="B512" s="187">
        <v>0</v>
      </c>
      <c r="C512" s="206">
        <v>0</v>
      </c>
    </row>
    <row r="513" spans="1:3" ht="12.75" hidden="1">
      <c r="A513" s="407" t="s">
        <v>72</v>
      </c>
      <c r="B513" s="187">
        <v>0</v>
      </c>
      <c r="C513" s="206">
        <v>0</v>
      </c>
    </row>
    <row r="514" spans="1:3" ht="12.75">
      <c r="A514" s="426" t="s">
        <v>101</v>
      </c>
      <c r="B514" s="187"/>
      <c r="C514" s="216"/>
    </row>
    <row r="515" spans="1:3" ht="13.5" customHeight="1">
      <c r="A515" s="423" t="s">
        <v>74</v>
      </c>
      <c r="B515" s="139">
        <v>88525</v>
      </c>
      <c r="C515" s="216">
        <v>54</v>
      </c>
    </row>
    <row r="516" spans="1:3" ht="13.5" customHeight="1">
      <c r="A516" s="424" t="s">
        <v>775</v>
      </c>
      <c r="B516" s="139">
        <v>81856</v>
      </c>
      <c r="C516" s="216">
        <v>13864</v>
      </c>
    </row>
    <row r="517" spans="1:3" ht="13.5" customHeight="1">
      <c r="A517" s="425" t="s">
        <v>749</v>
      </c>
      <c r="B517" s="187">
        <v>81856</v>
      </c>
      <c r="C517" s="206">
        <v>13864</v>
      </c>
    </row>
    <row r="518" spans="1:3" ht="13.5" customHeight="1">
      <c r="A518" s="259" t="s">
        <v>927</v>
      </c>
      <c r="B518" s="187">
        <v>81856</v>
      </c>
      <c r="C518" s="206">
        <v>13864</v>
      </c>
    </row>
    <row r="519" spans="1:3" ht="13.5" customHeight="1">
      <c r="A519" s="407" t="s">
        <v>64</v>
      </c>
      <c r="B519" s="187">
        <v>0</v>
      </c>
      <c r="C519" s="206">
        <v>0</v>
      </c>
    </row>
    <row r="520" spans="1:3" ht="13.5" customHeight="1">
      <c r="A520" s="407" t="s">
        <v>65</v>
      </c>
      <c r="B520" s="187">
        <v>81856</v>
      </c>
      <c r="C520" s="206">
        <v>13864</v>
      </c>
    </row>
    <row r="521" spans="1:3" ht="13.5" customHeight="1" hidden="1">
      <c r="A521" s="407" t="s">
        <v>930</v>
      </c>
      <c r="B521" s="187"/>
      <c r="C521" s="206">
        <v>0</v>
      </c>
    </row>
    <row r="522" spans="1:3" ht="13.5" customHeight="1" hidden="1">
      <c r="A522" s="407" t="s">
        <v>33</v>
      </c>
      <c r="B522" s="187">
        <v>0</v>
      </c>
      <c r="C522" s="206">
        <v>0</v>
      </c>
    </row>
    <row r="523" spans="1:3" ht="13.5" customHeight="1" hidden="1">
      <c r="A523" s="407" t="s">
        <v>67</v>
      </c>
      <c r="B523" s="187"/>
      <c r="C523" s="206">
        <v>0</v>
      </c>
    </row>
    <row r="524" spans="1:3" ht="13.5" customHeight="1" hidden="1">
      <c r="A524" s="407" t="s">
        <v>68</v>
      </c>
      <c r="B524" s="187"/>
      <c r="C524" s="206">
        <v>0</v>
      </c>
    </row>
    <row r="525" spans="1:3" ht="13.5" customHeight="1" hidden="1">
      <c r="A525" s="407" t="s">
        <v>69</v>
      </c>
      <c r="B525" s="187"/>
      <c r="C525" s="206">
        <v>0</v>
      </c>
    </row>
    <row r="526" spans="1:3" ht="13.5" customHeight="1" hidden="1">
      <c r="A526" s="407" t="s">
        <v>70</v>
      </c>
      <c r="B526" s="187"/>
      <c r="C526" s="206">
        <v>0</v>
      </c>
    </row>
    <row r="527" spans="1:3" ht="13.5" customHeight="1" hidden="1">
      <c r="A527" s="425" t="s">
        <v>71</v>
      </c>
      <c r="B527" s="187">
        <v>0</v>
      </c>
      <c r="C527" s="206">
        <v>0</v>
      </c>
    </row>
    <row r="528" spans="1:3" ht="13.5" customHeight="1" hidden="1">
      <c r="A528" s="407" t="s">
        <v>760</v>
      </c>
      <c r="B528" s="187"/>
      <c r="C528" s="206">
        <v>0</v>
      </c>
    </row>
    <row r="529" spans="1:3" ht="13.5" customHeight="1" hidden="1">
      <c r="A529" s="407" t="s">
        <v>761</v>
      </c>
      <c r="B529" s="187"/>
      <c r="C529" s="206">
        <v>0</v>
      </c>
    </row>
    <row r="530" spans="1:3" ht="13.5" customHeight="1">
      <c r="A530" s="407" t="s">
        <v>763</v>
      </c>
      <c r="B530" s="187">
        <v>6669</v>
      </c>
      <c r="C530" s="206">
        <v>-13810</v>
      </c>
    </row>
    <row r="531" spans="1:3" ht="12.75">
      <c r="A531" s="407" t="s">
        <v>72</v>
      </c>
      <c r="B531" s="206">
        <v>-6669</v>
      </c>
      <c r="C531" s="206">
        <v>13810</v>
      </c>
    </row>
    <row r="532" spans="1:3" ht="15" customHeight="1" hidden="1">
      <c r="A532" s="426" t="s">
        <v>102</v>
      </c>
      <c r="B532" s="187"/>
      <c r="C532" s="216">
        <f>B532-'[1]Aprilis'!B532</f>
        <v>0</v>
      </c>
    </row>
    <row r="533" spans="1:3" ht="15" customHeight="1" hidden="1">
      <c r="A533" s="423" t="s">
        <v>74</v>
      </c>
      <c r="B533" s="139"/>
      <c r="C533" s="216">
        <f>B533-'[1]Aprilis'!B533</f>
        <v>0</v>
      </c>
    </row>
    <row r="534" spans="1:3" ht="15" customHeight="1" hidden="1">
      <c r="A534" s="424" t="s">
        <v>775</v>
      </c>
      <c r="B534" s="139">
        <f>SUM(B535,B545)</f>
        <v>0</v>
      </c>
      <c r="C534" s="216">
        <f>B534-'[1]Aprilis'!B534</f>
        <v>0</v>
      </c>
    </row>
    <row r="535" spans="1:3" ht="15" customHeight="1" hidden="1">
      <c r="A535" s="425" t="s">
        <v>749</v>
      </c>
      <c r="B535" s="187">
        <f>SUM(B536,B539:B540)</f>
        <v>0</v>
      </c>
      <c r="C535" s="206">
        <f>B535-'[1]Aprilis'!B535</f>
        <v>0</v>
      </c>
    </row>
    <row r="536" spans="1:3" ht="15" customHeight="1" hidden="1">
      <c r="A536" s="259" t="s">
        <v>927</v>
      </c>
      <c r="B536" s="187">
        <f>SUM(B537:B538)</f>
        <v>0</v>
      </c>
      <c r="C536" s="206">
        <f>B536-'[1]Aprilis'!B536</f>
        <v>0</v>
      </c>
    </row>
    <row r="537" spans="1:3" ht="15" customHeight="1" hidden="1">
      <c r="A537" s="407" t="s">
        <v>64</v>
      </c>
      <c r="B537" s="187"/>
      <c r="C537" s="206">
        <f>B537-'[1]Aprilis'!B537</f>
        <v>0</v>
      </c>
    </row>
    <row r="538" spans="1:3" ht="15" customHeight="1" hidden="1">
      <c r="A538" s="407" t="s">
        <v>65</v>
      </c>
      <c r="B538" s="187"/>
      <c r="C538" s="206">
        <f>B538-'[1]Aprilis'!B538</f>
        <v>0</v>
      </c>
    </row>
    <row r="539" spans="1:3" ht="15" customHeight="1" hidden="1">
      <c r="A539" s="407" t="s">
        <v>930</v>
      </c>
      <c r="B539" s="187"/>
      <c r="C539" s="206">
        <f>B539-'[1]Aprilis'!B539</f>
        <v>0</v>
      </c>
    </row>
    <row r="540" spans="1:3" ht="15" customHeight="1" hidden="1">
      <c r="A540" s="407" t="s">
        <v>33</v>
      </c>
      <c r="B540" s="187">
        <f>SUM(B541:B544)</f>
        <v>0</v>
      </c>
      <c r="C540" s="206">
        <f>B540-'[1]Aprilis'!B540</f>
        <v>0</v>
      </c>
    </row>
    <row r="541" spans="1:3" ht="12.75" hidden="1">
      <c r="A541" s="407" t="s">
        <v>67</v>
      </c>
      <c r="B541" s="187"/>
      <c r="C541" s="206">
        <f>B541-'[1]Aprilis'!B541</f>
        <v>0</v>
      </c>
    </row>
    <row r="542" spans="1:3" ht="15" customHeight="1" hidden="1">
      <c r="A542" s="407" t="s">
        <v>68</v>
      </c>
      <c r="B542" s="187"/>
      <c r="C542" s="206">
        <f>B542-'[1]Aprilis'!B542</f>
        <v>0</v>
      </c>
    </row>
    <row r="543" spans="1:3" ht="15" customHeight="1" hidden="1">
      <c r="A543" s="407" t="s">
        <v>69</v>
      </c>
      <c r="B543" s="187"/>
      <c r="C543" s="206">
        <f>B543-'[1]Aprilis'!B543</f>
        <v>0</v>
      </c>
    </row>
    <row r="544" spans="1:3" ht="15" customHeight="1" hidden="1">
      <c r="A544" s="407" t="s">
        <v>70</v>
      </c>
      <c r="B544" s="187"/>
      <c r="C544" s="206">
        <f>B544-'[1]Aprilis'!B544</f>
        <v>0</v>
      </c>
    </row>
    <row r="545" spans="1:3" ht="15" customHeight="1" hidden="1">
      <c r="A545" s="425" t="s">
        <v>71</v>
      </c>
      <c r="B545" s="187">
        <f>SUM(B546:B547)</f>
        <v>0</v>
      </c>
      <c r="C545" s="206">
        <f>B545-'[1]Aprilis'!B545</f>
        <v>0</v>
      </c>
    </row>
    <row r="546" spans="1:3" ht="15" customHeight="1" hidden="1">
      <c r="A546" s="407" t="s">
        <v>760</v>
      </c>
      <c r="B546" s="187"/>
      <c r="C546" s="206">
        <f>B546-'[1]Aprilis'!B546</f>
        <v>0</v>
      </c>
    </row>
    <row r="547" spans="1:3" ht="15" customHeight="1" hidden="1">
      <c r="A547" s="407" t="s">
        <v>761</v>
      </c>
      <c r="B547" s="187"/>
      <c r="C547" s="206">
        <f>B547-'[1]Aprilis'!B547</f>
        <v>0</v>
      </c>
    </row>
    <row r="548" spans="1:3" ht="15" customHeight="1" hidden="1">
      <c r="A548" s="407" t="s">
        <v>763</v>
      </c>
      <c r="B548" s="187">
        <f>B533-B534</f>
        <v>0</v>
      </c>
      <c r="C548" s="206">
        <f>B548-'[1]Aprilis'!B548</f>
        <v>0</v>
      </c>
    </row>
    <row r="549" spans="1:3" ht="12.75" hidden="1">
      <c r="A549" s="407" t="s">
        <v>72</v>
      </c>
      <c r="B549" s="187">
        <f>1-(1+B533-B534)</f>
        <v>0</v>
      </c>
      <c r="C549" s="206">
        <f>B549-'[1]Aprilis'!B549</f>
        <v>0</v>
      </c>
    </row>
    <row r="550" spans="1:3" ht="15" customHeight="1" hidden="1">
      <c r="A550" s="426" t="s">
        <v>103</v>
      </c>
      <c r="B550" s="187"/>
      <c r="C550" s="216">
        <f>B550-'[1]Aprilis'!B550</f>
        <v>0</v>
      </c>
    </row>
    <row r="551" spans="1:3" ht="15" customHeight="1" hidden="1">
      <c r="A551" s="423" t="s">
        <v>74</v>
      </c>
      <c r="B551" s="139"/>
      <c r="C551" s="216">
        <f>B551-'[1]Aprilis'!B551</f>
        <v>0</v>
      </c>
    </row>
    <row r="552" spans="1:3" ht="15" customHeight="1" hidden="1">
      <c r="A552" s="424" t="s">
        <v>775</v>
      </c>
      <c r="B552" s="139">
        <f>SUM(B553,B563)</f>
        <v>0</v>
      </c>
      <c r="C552" s="216">
        <f>B552-'[1]Aprilis'!B552</f>
        <v>0</v>
      </c>
    </row>
    <row r="553" spans="1:3" ht="15" customHeight="1" hidden="1">
      <c r="A553" s="425" t="s">
        <v>749</v>
      </c>
      <c r="B553" s="187">
        <f>SUM(B554,B557:B558)</f>
        <v>0</v>
      </c>
      <c r="C553" s="206">
        <f>B553-'[1]Aprilis'!B553</f>
        <v>0</v>
      </c>
    </row>
    <row r="554" spans="1:3" ht="15" customHeight="1" hidden="1">
      <c r="A554" s="259" t="s">
        <v>927</v>
      </c>
      <c r="B554" s="187">
        <f>SUM(B555:B556)</f>
        <v>0</v>
      </c>
      <c r="C554" s="206">
        <f>B554-'[1]Aprilis'!B554</f>
        <v>0</v>
      </c>
    </row>
    <row r="555" spans="1:3" ht="15" customHeight="1" hidden="1">
      <c r="A555" s="407" t="s">
        <v>64</v>
      </c>
      <c r="B555" s="187"/>
      <c r="C555" s="206">
        <f>B555-'[1]Aprilis'!B555</f>
        <v>0</v>
      </c>
    </row>
    <row r="556" spans="1:3" ht="15" customHeight="1" hidden="1">
      <c r="A556" s="407" t="s">
        <v>65</v>
      </c>
      <c r="B556" s="187"/>
      <c r="C556" s="206">
        <f>B556-'[1]Aprilis'!B556</f>
        <v>0</v>
      </c>
    </row>
    <row r="557" spans="1:3" ht="15" customHeight="1" hidden="1">
      <c r="A557" s="407" t="s">
        <v>930</v>
      </c>
      <c r="B557" s="187"/>
      <c r="C557" s="206">
        <f>B557-'[1]Aprilis'!B557</f>
        <v>0</v>
      </c>
    </row>
    <row r="558" spans="1:3" ht="15" customHeight="1" hidden="1">
      <c r="A558" s="407" t="s">
        <v>33</v>
      </c>
      <c r="B558" s="187">
        <f>SUM(B559:B562)</f>
        <v>0</v>
      </c>
      <c r="C558" s="206">
        <f>B558-'[1]Aprilis'!B558</f>
        <v>0</v>
      </c>
    </row>
    <row r="559" spans="1:3" ht="12.75" hidden="1">
      <c r="A559" s="407" t="s">
        <v>67</v>
      </c>
      <c r="B559" s="187"/>
      <c r="C559" s="206">
        <f>B559-'[1]Aprilis'!B559</f>
        <v>0</v>
      </c>
    </row>
    <row r="560" spans="1:3" ht="15" customHeight="1" hidden="1">
      <c r="A560" s="407" t="s">
        <v>68</v>
      </c>
      <c r="B560" s="187"/>
      <c r="C560" s="206">
        <f>B560-'[1]Aprilis'!B560</f>
        <v>0</v>
      </c>
    </row>
    <row r="561" spans="1:3" ht="15" customHeight="1" hidden="1">
      <c r="A561" s="407" t="s">
        <v>69</v>
      </c>
      <c r="B561" s="187"/>
      <c r="C561" s="206">
        <f>B561-'[1]Aprilis'!B561</f>
        <v>0</v>
      </c>
    </row>
    <row r="562" spans="1:3" ht="15" customHeight="1" hidden="1">
      <c r="A562" s="407" t="s">
        <v>70</v>
      </c>
      <c r="B562" s="187"/>
      <c r="C562" s="206">
        <f>B562-'[1]Aprilis'!B562</f>
        <v>0</v>
      </c>
    </row>
    <row r="563" spans="1:3" ht="15" customHeight="1" hidden="1">
      <c r="A563" s="425" t="s">
        <v>71</v>
      </c>
      <c r="B563" s="187">
        <f>SUM(B564:B565)</f>
        <v>0</v>
      </c>
      <c r="C563" s="206">
        <f>B563-'[1]Aprilis'!B563</f>
        <v>0</v>
      </c>
    </row>
    <row r="564" spans="1:3" ht="15" customHeight="1" hidden="1">
      <c r="A564" s="407" t="s">
        <v>760</v>
      </c>
      <c r="B564" s="187"/>
      <c r="C564" s="206">
        <f>B564-'[1]Aprilis'!B564</f>
        <v>0</v>
      </c>
    </row>
    <row r="565" spans="1:3" ht="15" customHeight="1" hidden="1">
      <c r="A565" s="407" t="s">
        <v>761</v>
      </c>
      <c r="B565" s="187"/>
      <c r="C565" s="206">
        <f>B565-'[1]Aprilis'!B565</f>
        <v>0</v>
      </c>
    </row>
    <row r="566" spans="1:3" ht="15" customHeight="1" hidden="1">
      <c r="A566" s="407" t="s">
        <v>763</v>
      </c>
      <c r="B566" s="187">
        <f>B551-B552</f>
        <v>0</v>
      </c>
      <c r="C566" s="206">
        <f>B566-'[1]Aprilis'!B566</f>
        <v>0</v>
      </c>
    </row>
    <row r="567" spans="1:3" ht="12.75" hidden="1">
      <c r="A567" s="407" t="s">
        <v>72</v>
      </c>
      <c r="B567" s="187">
        <f>1-(1+B551-B552)</f>
        <v>0</v>
      </c>
      <c r="C567" s="206">
        <f>B567-'[1]Aprilis'!B567</f>
        <v>0</v>
      </c>
    </row>
    <row r="568" spans="1:3" ht="27.75" customHeight="1" hidden="1">
      <c r="A568" s="426" t="s">
        <v>104</v>
      </c>
      <c r="B568" s="187"/>
      <c r="C568" s="216">
        <f>B568-'[1]Aprilis'!B568</f>
        <v>0</v>
      </c>
    </row>
    <row r="569" spans="1:3" ht="15" customHeight="1" hidden="1">
      <c r="A569" s="423" t="s">
        <v>74</v>
      </c>
      <c r="B569" s="139"/>
      <c r="C569" s="216">
        <f>B569-'[1]Aprilis'!B569</f>
        <v>0</v>
      </c>
    </row>
    <row r="570" spans="1:3" ht="15" customHeight="1" hidden="1">
      <c r="A570" s="424" t="s">
        <v>775</v>
      </c>
      <c r="B570" s="139">
        <f>SUM(B571,B581)</f>
        <v>0</v>
      </c>
      <c r="C570" s="216">
        <f>B570-'[1]Aprilis'!B570</f>
        <v>0</v>
      </c>
    </row>
    <row r="571" spans="1:3" ht="15" customHeight="1" hidden="1">
      <c r="A571" s="425" t="s">
        <v>749</v>
      </c>
      <c r="B571" s="187">
        <f>SUM(B572,B575:B576)</f>
        <v>0</v>
      </c>
      <c r="C571" s="206">
        <f>B571-'[1]Aprilis'!B571</f>
        <v>0</v>
      </c>
    </row>
    <row r="572" spans="1:3" ht="15" customHeight="1" hidden="1">
      <c r="A572" s="259" t="s">
        <v>927</v>
      </c>
      <c r="B572" s="187">
        <f>SUM(B573:B574)</f>
        <v>0</v>
      </c>
      <c r="C572" s="206">
        <f>B572-'[1]Aprilis'!B572</f>
        <v>0</v>
      </c>
    </row>
    <row r="573" spans="1:3" ht="15" customHeight="1" hidden="1">
      <c r="A573" s="407" t="s">
        <v>64</v>
      </c>
      <c r="B573" s="187"/>
      <c r="C573" s="206">
        <f>B573-'[1]Aprilis'!B573</f>
        <v>0</v>
      </c>
    </row>
    <row r="574" spans="1:3" ht="15" customHeight="1" hidden="1">
      <c r="A574" s="407" t="s">
        <v>65</v>
      </c>
      <c r="B574" s="187"/>
      <c r="C574" s="206">
        <f>B574-'[1]Aprilis'!B574</f>
        <v>0</v>
      </c>
    </row>
    <row r="575" spans="1:3" ht="15" customHeight="1" hidden="1">
      <c r="A575" s="407" t="s">
        <v>930</v>
      </c>
      <c r="B575" s="187"/>
      <c r="C575" s="206">
        <f>B575-'[1]Aprilis'!B575</f>
        <v>0</v>
      </c>
    </row>
    <row r="576" spans="1:3" ht="15" customHeight="1" hidden="1">
      <c r="A576" s="407" t="s">
        <v>33</v>
      </c>
      <c r="B576" s="187">
        <f>SUM(B577:B580)</f>
        <v>0</v>
      </c>
      <c r="C576" s="206">
        <f>B576-'[1]Aprilis'!B576</f>
        <v>0</v>
      </c>
    </row>
    <row r="577" spans="1:3" ht="12.75" hidden="1">
      <c r="A577" s="407" t="s">
        <v>67</v>
      </c>
      <c r="B577" s="187"/>
      <c r="C577" s="206">
        <f>B577-'[1]Aprilis'!B577</f>
        <v>0</v>
      </c>
    </row>
    <row r="578" spans="1:3" ht="15" customHeight="1" hidden="1">
      <c r="A578" s="407" t="s">
        <v>68</v>
      </c>
      <c r="B578" s="187"/>
      <c r="C578" s="206">
        <f>B578-'[1]Aprilis'!B578</f>
        <v>0</v>
      </c>
    </row>
    <row r="579" spans="1:3" ht="15" customHeight="1" hidden="1">
      <c r="A579" s="407" t="s">
        <v>69</v>
      </c>
      <c r="B579" s="187"/>
      <c r="C579" s="206">
        <f>B579-'[1]Aprilis'!B579</f>
        <v>0</v>
      </c>
    </row>
    <row r="580" spans="1:3" ht="15" customHeight="1" hidden="1">
      <c r="A580" s="407" t="s">
        <v>70</v>
      </c>
      <c r="B580" s="187"/>
      <c r="C580" s="206">
        <f>B580-'[1]Aprilis'!B580</f>
        <v>0</v>
      </c>
    </row>
    <row r="581" spans="1:3" ht="15" customHeight="1" hidden="1">
      <c r="A581" s="425" t="s">
        <v>71</v>
      </c>
      <c r="B581" s="187">
        <f>SUM(B582:B583)</f>
        <v>0</v>
      </c>
      <c r="C581" s="206">
        <f>B581-'[1]Aprilis'!B581</f>
        <v>0</v>
      </c>
    </row>
    <row r="582" spans="1:3" ht="15" customHeight="1" hidden="1">
      <c r="A582" s="407" t="s">
        <v>760</v>
      </c>
      <c r="B582" s="187"/>
      <c r="C582" s="206">
        <f>B582-'[1]Aprilis'!B582</f>
        <v>0</v>
      </c>
    </row>
    <row r="583" spans="1:3" ht="15" customHeight="1" hidden="1">
      <c r="A583" s="407" t="s">
        <v>761</v>
      </c>
      <c r="B583" s="187"/>
      <c r="C583" s="206">
        <f>B583-'[1]Aprilis'!B583</f>
        <v>0</v>
      </c>
    </row>
    <row r="584" spans="1:3" ht="15" customHeight="1" hidden="1">
      <c r="A584" s="407" t="s">
        <v>763</v>
      </c>
      <c r="B584" s="187">
        <f>B569-B570</f>
        <v>0</v>
      </c>
      <c r="C584" s="206">
        <f>B584-'[1]Aprilis'!B584</f>
        <v>0</v>
      </c>
    </row>
    <row r="585" spans="1:3" ht="12.75" hidden="1">
      <c r="A585" s="407" t="s">
        <v>72</v>
      </c>
      <c r="B585" s="187">
        <f>1-(1+B569-B570)</f>
        <v>0</v>
      </c>
      <c r="C585" s="206">
        <f>B585-'[1]Aprilis'!B585</f>
        <v>0</v>
      </c>
    </row>
    <row r="586" spans="1:3" ht="7.5" customHeight="1">
      <c r="A586" s="431"/>
      <c r="B586" s="354"/>
      <c r="C586" s="354"/>
    </row>
    <row r="587" spans="1:3" ht="12.75">
      <c r="A587" s="760" t="s">
        <v>105</v>
      </c>
      <c r="B587" s="760"/>
      <c r="C587" s="760"/>
    </row>
    <row r="588" spans="1:3" ht="24.75" customHeight="1">
      <c r="A588" s="760"/>
      <c r="B588" s="760"/>
      <c r="C588" s="760"/>
    </row>
    <row r="589" spans="1:3" ht="9" customHeight="1">
      <c r="A589" s="431"/>
      <c r="B589" s="354"/>
      <c r="C589" s="354"/>
    </row>
    <row r="590" spans="1:3" ht="9" customHeight="1">
      <c r="A590" s="191"/>
      <c r="B590" s="38"/>
      <c r="C590" s="38"/>
    </row>
    <row r="591" spans="1:3" ht="15" customHeight="1">
      <c r="A591" s="36" t="s">
        <v>58</v>
      </c>
      <c r="B591" s="3"/>
      <c r="C591" s="338" t="s">
        <v>437</v>
      </c>
    </row>
    <row r="592" spans="1:3" ht="9.75" customHeight="1">
      <c r="A592" s="36"/>
      <c r="B592" s="3"/>
      <c r="C592" s="432"/>
    </row>
    <row r="593" spans="1:3" ht="15" customHeight="1">
      <c r="A593" s="203" t="s">
        <v>540</v>
      </c>
      <c r="B593" s="433"/>
      <c r="C593" s="170"/>
    </row>
    <row r="594" spans="1:3" ht="15" customHeight="1">
      <c r="A594" s="203" t="s">
        <v>439</v>
      </c>
      <c r="B594" s="433"/>
      <c r="C594" s="170"/>
    </row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</sheetData>
  <mergeCells count="5">
    <mergeCell ref="A587:C588"/>
    <mergeCell ref="A2:C2"/>
    <mergeCell ref="A4:C4"/>
    <mergeCell ref="A5:C5"/>
    <mergeCell ref="A6:C6"/>
  </mergeCells>
  <printOptions/>
  <pageMargins left="0.9448818897637796" right="0.7480314960629921" top="0.7874015748031497" bottom="0.7874015748031497" header="0.5118110236220472" footer="0.5118110236220472"/>
  <pageSetup firstPageNumber="27" useFirstPageNumber="1" horizontalDpi="600" verticalDpi="600" orientation="portrait" paperSize="9" scale="68" r:id="rId1"/>
  <headerFooter alignWithMargins="0">
    <oddFooter>&amp;R&amp;P</oddFooter>
  </headerFooter>
  <rowBreaks count="2" manualBreakCount="2">
    <brk id="161" max="2" man="1"/>
    <brk id="25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2005-06-15T07:33:56Z</cp:lastPrinted>
  <dcterms:created xsi:type="dcterms:W3CDTF">2005-06-15T07:04:35Z</dcterms:created>
  <dcterms:modified xsi:type="dcterms:W3CDTF">2005-06-16T06:03:34Z</dcterms:modified>
  <cp:category/>
  <cp:version/>
  <cp:contentType/>
  <cp:contentStatus/>
</cp:coreProperties>
</file>