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Titles" localSheetId="0">'01'!$3:$9</definedName>
    <definedName name="_xlnm.Print_Titles" localSheetId="1">'02'!$3:$9</definedName>
    <definedName name="_xlnm.Print_Titles" localSheetId="2">'03'!$3:$9</definedName>
    <definedName name="_xlnm.Print_Titles" localSheetId="3">'04'!$6:$12</definedName>
  </definedNames>
  <calcPr fullCalcOnLoad="1"/>
</workbook>
</file>

<file path=xl/sharedStrings.xml><?xml version="1.0" encoding="utf-8"?>
<sst xmlns="http://schemas.openxmlformats.org/spreadsheetml/2006/main" count="531" uniqueCount="133">
  <si>
    <t>Valsts kases oficiālais ceturkšņa pārskats par valsts izsniegtajiem galvojumiem</t>
  </si>
  <si>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</si>
  <si>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</si>
  <si>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</si>
  <si>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</si>
  <si>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</si>
  <si>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</si>
  <si>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</si>
  <si>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</si>
  <si>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 perioda</t>
  </si>
  <si>
    <t>pārskata</t>
  </si>
  <si>
    <t>Valūtas</t>
  </si>
  <si>
    <t>neizmaksātā</t>
  </si>
  <si>
    <t>juma</t>
  </si>
  <si>
    <t>(Aizdevējs)</t>
  </si>
  <si>
    <t>beigās</t>
  </si>
  <si>
    <t>perioda</t>
  </si>
  <si>
    <t>izmaksātā</t>
  </si>
  <si>
    <t>atmaksātā</t>
  </si>
  <si>
    <t>kursa</t>
  </si>
  <si>
    <t>apkalpošanas</t>
  </si>
  <si>
    <t>daļa pārskata</t>
  </si>
  <si>
    <t>atmaksājamā</t>
  </si>
  <si>
    <t>kods</t>
  </si>
  <si>
    <t>ārvalstu</t>
  </si>
  <si>
    <t>(7+8-9+10)</t>
  </si>
  <si>
    <t>sākumā</t>
  </si>
  <si>
    <t>daļa</t>
  </si>
  <si>
    <t>izmaiņas</t>
  </si>
  <si>
    <t>izdevumi</t>
  </si>
  <si>
    <t>perioda beigās</t>
  </si>
  <si>
    <t>valūtā</t>
  </si>
  <si>
    <t>latos</t>
  </si>
  <si>
    <t>Galvojumi Šveices frankos (CHF)</t>
  </si>
  <si>
    <t>VPA/s ''Latvenergo'' (Credit Suisse)</t>
  </si>
  <si>
    <t xml:space="preserve">Kopā   CHF </t>
  </si>
  <si>
    <t>Galvojumi Eiropas vienotā valūtā (EUR)</t>
  </si>
  <si>
    <t>A/s ''Rīgas Miesnieks'' (AKA)</t>
  </si>
  <si>
    <t>A/s ''Preses nams'' (KFW)</t>
  </si>
  <si>
    <t>Latvijas Investīciju banka (EIB)</t>
  </si>
  <si>
    <t>Rīgas Dome ūdensapgādei (EIB)</t>
  </si>
  <si>
    <t>VPA/s ''Latvenergo'' (EIB)</t>
  </si>
  <si>
    <t>VPA/s ''Latvenergo'' (Societe Generale)</t>
  </si>
  <si>
    <t>VA/S ''Latvijas Dzelzceļš'' (EIB)</t>
  </si>
  <si>
    <t>RJA ēkas rekonstrukcijai (ZIB)</t>
  </si>
  <si>
    <t xml:space="preserve">Kopā   EUR </t>
  </si>
  <si>
    <t>Galvojumi Japānas jēnās (JPY)</t>
  </si>
  <si>
    <t>A/s ''Tolaram Fibers'' (''Marubeni Corporation'')</t>
  </si>
  <si>
    <t xml:space="preserve">Kopā   JPY </t>
  </si>
  <si>
    <t>Galvojumi Latvijas latos (LVL)</t>
  </si>
  <si>
    <t>Liepājas SEZ (A/s Rīgas Komercbanka)</t>
  </si>
  <si>
    <t xml:space="preserve">Kopā   LVL </t>
  </si>
  <si>
    <t>Galvojumi ASV dolāros (USD)</t>
  </si>
  <si>
    <t>Mērsraga osta (A/s Latvijas Unibanka)</t>
  </si>
  <si>
    <t>Lidosta ''Rīga'' (ERAB)</t>
  </si>
  <si>
    <t>VPA/s ''Latvenergo'' (SEK)</t>
  </si>
  <si>
    <t>VPA/s ''Latvenergo'' (ERAB)</t>
  </si>
  <si>
    <t>Rīgas Dome ūdensapgādei (ERAB)</t>
  </si>
  <si>
    <t>Latvijas Jūras administrācija (A/s Parekss Banka)</t>
  </si>
  <si>
    <t>Ventspils Brīvostas pārvalde (EIB)</t>
  </si>
  <si>
    <t>Ventspils Brīvostas pārvalde (VABB)</t>
  </si>
  <si>
    <t>Rīgas tirdzniecības osta (A/s Latvijas Unibanka)</t>
  </si>
  <si>
    <t>Rīgas tirdzniecības osta (A/s Vereinsbank)</t>
  </si>
  <si>
    <t>VA/S ''Latvijas Dzelzceļš'' (ERAB)</t>
  </si>
  <si>
    <t>Liepājas SEZ (A/s Vereinsbank)</t>
  </si>
  <si>
    <t>Rīgas Ostas pārvalde (A/s Latvijas Unibanka)</t>
  </si>
  <si>
    <t xml:space="preserve">Kopā   USD </t>
  </si>
  <si>
    <t xml:space="preserve">Kopā pārskata periodā: </t>
  </si>
  <si>
    <t>X</t>
  </si>
  <si>
    <t xml:space="preserve">Kopā gadā: </t>
  </si>
  <si>
    <t>Pārvaldnieks</t>
  </si>
  <si>
    <t>A. Veiss</t>
  </si>
  <si>
    <t>Valsts kase / Pārskatu departaments</t>
  </si>
  <si>
    <t>(2000. gada 1. ceturksnis)</t>
  </si>
  <si>
    <t>2000. gada 15. maijs</t>
  </si>
  <si>
    <t>47 *</t>
  </si>
  <si>
    <t>6 *</t>
  </si>
  <si>
    <t xml:space="preserve">  saskaņā ar uzņēmuma maksātnespēju, galvojuma atmaksu veica Finansu ministrija</t>
  </si>
  <si>
    <t xml:space="preserve">  parāds par 1999.g. precizēts saskaņā ar gada pārskatu </t>
  </si>
  <si>
    <t>(2000. gada 2. ceturksnis)</t>
  </si>
  <si>
    <t>Pārvaldnieka v.i.</t>
  </si>
  <si>
    <t>V. Lindemanis</t>
  </si>
  <si>
    <t xml:space="preserve">Kopā 1. ceturksnī: </t>
  </si>
  <si>
    <t>2000. gada 15. augusts</t>
  </si>
  <si>
    <t>68 *</t>
  </si>
  <si>
    <t>54 *</t>
  </si>
  <si>
    <t>80 *</t>
  </si>
  <si>
    <t>t.sk. 37 tūkst. latu izmaksāts 2000.g. 1.cet.</t>
  </si>
  <si>
    <t>t.sk. 1 tūkst.latu samaksāts procentos 2000.g. 1.cet.</t>
  </si>
  <si>
    <t>t.sk. 82 tūkst.latu samaksāts procentos 2000.g. 1.cet.</t>
  </si>
  <si>
    <t>(2000. gada 3. ceturksnis)</t>
  </si>
  <si>
    <t xml:space="preserve">Kopā 2. ceturksnī: </t>
  </si>
  <si>
    <t>2000. gada 15. novembris</t>
  </si>
  <si>
    <t>Rīgas Starptautiskā lidosta (EIB)</t>
  </si>
  <si>
    <t>56 *</t>
  </si>
  <si>
    <t>t.sk. 1 144 tūkst.latu izmaksāti iepriekšējos gados</t>
  </si>
  <si>
    <t>73 *</t>
  </si>
  <si>
    <t>t.sk. 88 tūkst.latu izmaksāja un 12 tūkst.latu samaksāja procentos 2000.g. iepriekšējos periodos</t>
  </si>
  <si>
    <t>faktiski 903 tūkst.latu atmaksāja un 361 tūkst.latu samaksāja procentos 2000.g. iepriekšējos periodos</t>
  </si>
  <si>
    <t>(2000. gada 4. ceturksnis)</t>
  </si>
  <si>
    <t>2001. gada 15. februāris</t>
  </si>
  <si>
    <t xml:space="preserve">Kopā 3. ceturksnī: </t>
  </si>
  <si>
    <t>VA/S "Latvijas hipotēku banka" (KFW)</t>
  </si>
  <si>
    <t>Ventspils brīvostas pārvaldei (EIB)</t>
  </si>
  <si>
    <t>VA/S ''Latvijas Dzelzceļš'' (A/S Latvijas Unibanka)</t>
  </si>
  <si>
    <t>Salacgrīvas ostas pārvalde (Pirmā Latvijas k/b)</t>
  </si>
  <si>
    <t>Ventspils brīvostas pārvaldei (Pirmā Latvijas k/b)</t>
  </si>
  <si>
    <t>t.sk. 27 tūkst.latu samaksāts procentos 2000.g. 2.cet.</t>
  </si>
  <si>
    <t>45 *</t>
  </si>
  <si>
    <t>t.sk. 123 tūkst.latu atmaksāts un 7 tūkst.latu samaksāts procentos 2000.g. 2.cet.</t>
  </si>
  <si>
    <t>51 *</t>
  </si>
  <si>
    <t>t.sk. 126 tūkst.latu atmaksāts un procenti samaksāti 2000.g. 2.cet.</t>
  </si>
  <si>
    <t>56 **</t>
  </si>
  <si>
    <t>dati koriģēti saskaņā ar datu bāzes inventarizāciju</t>
  </si>
  <si>
    <t>88 *</t>
  </si>
  <si>
    <t>t.sk. 6 tūkst.latu samaksāts procentos 2000.g. 2.cet.</t>
  </si>
  <si>
    <t>46 *</t>
  </si>
  <si>
    <t>t.sk. 242 tūkst.latu atmaksāts un 137 tūkst.latu samaksāts procentos 2000.g. 2.cet.</t>
  </si>
  <si>
    <t>51 **</t>
  </si>
  <si>
    <t>t.sk. 135 tūkst.latu atmaksāts un 72 tūkst.latu samaksāts procentos 2000.g. 2.cet.</t>
  </si>
  <si>
    <t>74 *</t>
  </si>
  <si>
    <t>t.sk. 561 tūkst.latu atmaksāts un 419 tūkst.latu samaksāts procentos 2000.g. 2.cet.</t>
  </si>
  <si>
    <t>75 *</t>
  </si>
  <si>
    <t>faktiski atmaksāts 2000.g. 3.cet. un t.sk. samaksāts procentos 2. un 3. cet.</t>
  </si>
  <si>
    <t>122 *</t>
  </si>
  <si>
    <t>t.sk. samaksāts procentos 2000.g. 2. un 3. cet.</t>
  </si>
  <si>
    <t>t.sk. 20 tūkst.latu atmaksāts un 3 tūkst.latu samaksāts procentos 2000.g. 1. un 2.cet.</t>
  </si>
  <si>
    <t>67 *</t>
  </si>
  <si>
    <t>faktiski atmaksāts 2000.g. 3.cet.</t>
  </si>
  <si>
    <t>4.pielikums</t>
  </si>
  <si>
    <t>Valsts kases oficiālais ceturkšņa pārskats</t>
  </si>
  <si>
    <t>Valsts kases pārvaldnieks</t>
  </si>
  <si>
    <t>Valsts izsniegtie galvojumi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</si>
</sst>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3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3" fontId="3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31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3" sqref="C23"/>
    </sheetView>
  </sheetViews>
  <sheetFormatPr defaultColWidth="9.140625" defaultRowHeight="12.75"/>
  <cols>
    <col min="1" max="1" width="5.57421875" style="63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0.5742187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60" s="2" customFormat="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14" ht="15.75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60" s="1" customFormat="1" ht="12.75">
      <c r="A3" s="4"/>
      <c r="B3" s="4"/>
      <c r="C3" s="4"/>
      <c r="D3" s="4"/>
      <c r="G3" s="4"/>
      <c r="H3" s="4"/>
      <c r="K3" s="4"/>
      <c r="N3" s="5" t="s">
        <v>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7" customFormat="1" ht="12.75">
      <c r="A4" s="6"/>
      <c r="C4" s="8" t="s">
        <v>2</v>
      </c>
      <c r="D4" s="8"/>
      <c r="E4" s="9" t="s">
        <v>3</v>
      </c>
      <c r="F4" s="10"/>
      <c r="G4" s="11" t="s">
        <v>3</v>
      </c>
      <c r="H4" s="12" t="s">
        <v>4</v>
      </c>
      <c r="I4" s="13"/>
      <c r="J4" s="13"/>
      <c r="K4" s="12"/>
      <c r="L4" s="14" t="s">
        <v>2</v>
      </c>
      <c r="M4" s="13" t="s">
        <v>5</v>
      </c>
      <c r="N4" s="1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7" customFormat="1" ht="12.75">
      <c r="A5" s="15" t="s">
        <v>6</v>
      </c>
      <c r="B5" s="15" t="s">
        <v>7</v>
      </c>
      <c r="C5" s="16" t="s">
        <v>8</v>
      </c>
      <c r="D5" s="17"/>
      <c r="E5" s="16" t="s">
        <v>9</v>
      </c>
      <c r="F5" s="17"/>
      <c r="G5" s="8" t="s">
        <v>10</v>
      </c>
      <c r="H5" s="8" t="s">
        <v>2</v>
      </c>
      <c r="I5" s="8" t="s">
        <v>2</v>
      </c>
      <c r="J5" s="14" t="s">
        <v>11</v>
      </c>
      <c r="K5" s="8" t="s">
        <v>2</v>
      </c>
      <c r="L5" s="15" t="s">
        <v>12</v>
      </c>
      <c r="M5" s="14" t="s">
        <v>2</v>
      </c>
      <c r="N5" s="14" t="s">
        <v>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7" customFormat="1" ht="12.75">
      <c r="A6" s="15" t="s">
        <v>13</v>
      </c>
      <c r="B6" s="15" t="s">
        <v>14</v>
      </c>
      <c r="C6" s="18"/>
      <c r="D6" s="18"/>
      <c r="E6" s="19" t="s">
        <v>15</v>
      </c>
      <c r="F6" s="17"/>
      <c r="G6" s="8" t="s">
        <v>16</v>
      </c>
      <c r="H6" s="8" t="s">
        <v>17</v>
      </c>
      <c r="I6" s="8" t="s">
        <v>18</v>
      </c>
      <c r="J6" s="15" t="s">
        <v>19</v>
      </c>
      <c r="K6" s="8" t="s">
        <v>20</v>
      </c>
      <c r="L6" s="15" t="s">
        <v>21</v>
      </c>
      <c r="M6" s="15" t="s">
        <v>22</v>
      </c>
      <c r="N6" s="15" t="s">
        <v>20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15" t="s">
        <v>23</v>
      </c>
      <c r="B7" s="15"/>
      <c r="C7" s="15" t="s">
        <v>24</v>
      </c>
      <c r="D7" s="20"/>
      <c r="E7" s="15" t="s">
        <v>24</v>
      </c>
      <c r="F7" s="21" t="s">
        <v>25</v>
      </c>
      <c r="G7" s="8" t="s">
        <v>26</v>
      </c>
      <c r="H7" s="8" t="s">
        <v>27</v>
      </c>
      <c r="I7" s="8" t="s">
        <v>27</v>
      </c>
      <c r="J7" s="15" t="s">
        <v>28</v>
      </c>
      <c r="K7" s="8" t="s">
        <v>29</v>
      </c>
      <c r="L7" s="15" t="s">
        <v>30</v>
      </c>
      <c r="M7" s="15" t="s">
        <v>27</v>
      </c>
      <c r="N7" s="15" t="s">
        <v>29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/>
      <c r="B8" s="15"/>
      <c r="C8" s="22" t="s">
        <v>31</v>
      </c>
      <c r="D8" s="22" t="s">
        <v>32</v>
      </c>
      <c r="E8" s="22" t="s">
        <v>31</v>
      </c>
      <c r="F8" s="23" t="s">
        <v>32</v>
      </c>
      <c r="G8" s="24" t="s">
        <v>32</v>
      </c>
      <c r="H8" s="24" t="s">
        <v>32</v>
      </c>
      <c r="I8" s="24" t="s">
        <v>32</v>
      </c>
      <c r="J8" s="15" t="s">
        <v>32</v>
      </c>
      <c r="K8" s="24" t="s">
        <v>32</v>
      </c>
      <c r="L8" s="22" t="s">
        <v>32</v>
      </c>
      <c r="M8" s="22" t="s">
        <v>32</v>
      </c>
      <c r="N8" s="15" t="s">
        <v>32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1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5">
        <v>7</v>
      </c>
      <c r="H9" s="25">
        <v>8</v>
      </c>
      <c r="I9" s="25">
        <v>9</v>
      </c>
      <c r="J9" s="23">
        <v>10</v>
      </c>
      <c r="K9" s="25">
        <v>11</v>
      </c>
      <c r="L9" s="23">
        <v>12</v>
      </c>
      <c r="M9" s="23">
        <v>13</v>
      </c>
      <c r="N9" s="23">
        <v>14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26" t="s">
        <v>33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30">
        <v>71</v>
      </c>
      <c r="B11" s="31" t="s">
        <v>34</v>
      </c>
      <c r="C11" s="32">
        <v>6137</v>
      </c>
      <c r="D11" s="32">
        <v>2185</v>
      </c>
      <c r="E11" s="32">
        <v>4892</v>
      </c>
      <c r="F11" s="32">
        <f>G11+H11-I11+J11</f>
        <v>1742</v>
      </c>
      <c r="G11" s="33">
        <v>1872</v>
      </c>
      <c r="H11" s="33">
        <v>0</v>
      </c>
      <c r="I11" s="33">
        <v>80</v>
      </c>
      <c r="J11" s="32">
        <v>-50</v>
      </c>
      <c r="K11" s="33">
        <v>10</v>
      </c>
      <c r="L11" s="32">
        <v>4</v>
      </c>
      <c r="M11" s="32">
        <v>127</v>
      </c>
      <c r="N11" s="34">
        <v>22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7" customFormat="1" ht="12.75">
      <c r="A12" s="35"/>
      <c r="B12" s="36" t="s">
        <v>35</v>
      </c>
      <c r="C12" s="37">
        <f aca="true" t="shared" si="0" ref="C12:N12">SUM(C11)</f>
        <v>6137</v>
      </c>
      <c r="D12" s="37">
        <f t="shared" si="0"/>
        <v>2185</v>
      </c>
      <c r="E12" s="37">
        <f t="shared" si="0"/>
        <v>4892</v>
      </c>
      <c r="F12" s="37">
        <f t="shared" si="0"/>
        <v>1742</v>
      </c>
      <c r="G12" s="37">
        <v>1872</v>
      </c>
      <c r="H12" s="38">
        <f t="shared" si="0"/>
        <v>0</v>
      </c>
      <c r="I12" s="38">
        <f t="shared" si="0"/>
        <v>80</v>
      </c>
      <c r="J12" s="37">
        <f t="shared" si="0"/>
        <v>-50</v>
      </c>
      <c r="K12" s="38">
        <f t="shared" si="0"/>
        <v>10</v>
      </c>
      <c r="L12" s="37">
        <f t="shared" si="0"/>
        <v>4</v>
      </c>
      <c r="M12" s="37">
        <f t="shared" si="0"/>
        <v>127</v>
      </c>
      <c r="N12" s="37">
        <f t="shared" si="0"/>
        <v>22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9" t="s">
        <v>36</v>
      </c>
      <c r="B13" s="40"/>
      <c r="C13" s="28"/>
      <c r="D13" s="28"/>
      <c r="E13" s="28"/>
      <c r="F13" s="28"/>
      <c r="G13" s="41"/>
      <c r="H13" s="41"/>
      <c r="I13" s="41"/>
      <c r="J13" s="28"/>
      <c r="K13" s="41"/>
      <c r="L13" s="28"/>
      <c r="M13" s="28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42">
        <v>45</v>
      </c>
      <c r="B14" s="43" t="s">
        <v>37</v>
      </c>
      <c r="C14" s="32">
        <v>2236</v>
      </c>
      <c r="D14" s="32">
        <v>1270</v>
      </c>
      <c r="E14" s="32">
        <v>447</v>
      </c>
      <c r="F14" s="32">
        <f aca="true" t="shared" si="1" ref="F14:F21">G14+H14-I14+J14</f>
        <v>254</v>
      </c>
      <c r="G14" s="33">
        <v>263</v>
      </c>
      <c r="H14" s="33">
        <v>0</v>
      </c>
      <c r="I14" s="33">
        <v>0</v>
      </c>
      <c r="J14" s="32">
        <v>-9</v>
      </c>
      <c r="K14" s="33">
        <v>0</v>
      </c>
      <c r="L14" s="32">
        <v>0</v>
      </c>
      <c r="M14" s="32">
        <v>0</v>
      </c>
      <c r="N14" s="34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42">
        <v>49</v>
      </c>
      <c r="B15" s="43" t="s">
        <v>38</v>
      </c>
      <c r="C15" s="32">
        <v>1738</v>
      </c>
      <c r="D15" s="32">
        <v>988</v>
      </c>
      <c r="E15" s="32">
        <v>348</v>
      </c>
      <c r="F15" s="32">
        <f t="shared" si="1"/>
        <v>198</v>
      </c>
      <c r="G15" s="33">
        <v>204</v>
      </c>
      <c r="H15" s="33">
        <v>0</v>
      </c>
      <c r="I15" s="33">
        <v>0</v>
      </c>
      <c r="J15" s="32">
        <v>-6</v>
      </c>
      <c r="K15" s="33">
        <v>0</v>
      </c>
      <c r="L15" s="32">
        <v>0</v>
      </c>
      <c r="M15" s="32">
        <v>0</v>
      </c>
      <c r="N15" s="34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42">
        <v>51</v>
      </c>
      <c r="B16" s="43" t="s">
        <v>39</v>
      </c>
      <c r="C16" s="32">
        <v>5000</v>
      </c>
      <c r="D16" s="32">
        <v>2841</v>
      </c>
      <c r="E16" s="32">
        <v>4688</v>
      </c>
      <c r="F16" s="32">
        <f t="shared" si="1"/>
        <v>2663</v>
      </c>
      <c r="G16" s="33">
        <v>2754</v>
      </c>
      <c r="H16" s="33">
        <v>0</v>
      </c>
      <c r="I16" s="33">
        <v>0</v>
      </c>
      <c r="J16" s="32">
        <v>-91</v>
      </c>
      <c r="K16" s="33">
        <v>0</v>
      </c>
      <c r="L16" s="32">
        <v>0</v>
      </c>
      <c r="M16" s="32">
        <v>64</v>
      </c>
      <c r="N16" s="34">
        <v>28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42">
        <v>56</v>
      </c>
      <c r="B17" s="43" t="s">
        <v>40</v>
      </c>
      <c r="C17" s="32">
        <v>15000</v>
      </c>
      <c r="D17" s="32">
        <v>8522</v>
      </c>
      <c r="E17" s="32">
        <v>8680</v>
      </c>
      <c r="F17" s="32">
        <f t="shared" si="1"/>
        <v>4931</v>
      </c>
      <c r="G17" s="33">
        <v>5100</v>
      </c>
      <c r="H17" s="33">
        <v>0</v>
      </c>
      <c r="I17" s="33">
        <v>0</v>
      </c>
      <c r="J17" s="32">
        <v>-169</v>
      </c>
      <c r="K17" s="33">
        <v>0</v>
      </c>
      <c r="L17" s="32">
        <v>3591</v>
      </c>
      <c r="M17" s="32">
        <v>0</v>
      </c>
      <c r="N17" s="34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42">
        <v>57</v>
      </c>
      <c r="B18" s="43" t="s">
        <v>41</v>
      </c>
      <c r="C18" s="32">
        <v>6000</v>
      </c>
      <c r="D18" s="32">
        <v>3409</v>
      </c>
      <c r="E18" s="32">
        <v>1482</v>
      </c>
      <c r="F18" s="32">
        <f t="shared" si="1"/>
        <v>842</v>
      </c>
      <c r="G18" s="33">
        <v>871</v>
      </c>
      <c r="H18" s="33">
        <v>0</v>
      </c>
      <c r="I18" s="33">
        <v>0</v>
      </c>
      <c r="J18" s="32">
        <v>-29</v>
      </c>
      <c r="K18" s="33">
        <v>0</v>
      </c>
      <c r="L18" s="32">
        <v>2567</v>
      </c>
      <c r="M18" s="32">
        <v>0</v>
      </c>
      <c r="N18" s="34">
        <v>30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44">
        <v>73</v>
      </c>
      <c r="B19" s="45" t="s">
        <v>42</v>
      </c>
      <c r="C19" s="32">
        <v>7840</v>
      </c>
      <c r="D19" s="32">
        <v>4454</v>
      </c>
      <c r="E19" s="32">
        <v>2844</v>
      </c>
      <c r="F19" s="32">
        <f t="shared" si="1"/>
        <v>1616</v>
      </c>
      <c r="G19" s="33">
        <v>1389</v>
      </c>
      <c r="H19" s="33">
        <v>285</v>
      </c>
      <c r="I19" s="33">
        <v>0</v>
      </c>
      <c r="J19" s="32">
        <v>-58</v>
      </c>
      <c r="K19" s="33">
        <v>84</v>
      </c>
      <c r="L19" s="32">
        <v>2838</v>
      </c>
      <c r="M19" s="32">
        <v>0</v>
      </c>
      <c r="N19" s="34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42">
        <v>82</v>
      </c>
      <c r="B20" s="43" t="s">
        <v>43</v>
      </c>
      <c r="C20" s="32">
        <v>34000</v>
      </c>
      <c r="D20" s="32">
        <v>19317</v>
      </c>
      <c r="E20" s="32">
        <v>0</v>
      </c>
      <c r="F20" s="32">
        <f t="shared" si="1"/>
        <v>0</v>
      </c>
      <c r="G20" s="33">
        <v>0</v>
      </c>
      <c r="H20" s="33">
        <v>0</v>
      </c>
      <c r="I20" s="33">
        <v>0</v>
      </c>
      <c r="J20" s="32">
        <v>0</v>
      </c>
      <c r="K20" s="33">
        <v>0</v>
      </c>
      <c r="L20" s="32">
        <v>19317</v>
      </c>
      <c r="M20" s="32">
        <v>0</v>
      </c>
      <c r="N20" s="34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4">
        <v>88</v>
      </c>
      <c r="B21" s="45" t="s">
        <v>44</v>
      </c>
      <c r="C21" s="32">
        <v>4287</v>
      </c>
      <c r="D21" s="32">
        <v>2435</v>
      </c>
      <c r="E21" s="32">
        <v>0</v>
      </c>
      <c r="F21" s="32">
        <f t="shared" si="1"/>
        <v>0</v>
      </c>
      <c r="G21" s="33">
        <v>0</v>
      </c>
      <c r="H21" s="33">
        <v>0</v>
      </c>
      <c r="I21" s="33">
        <v>0</v>
      </c>
      <c r="J21" s="32">
        <v>0</v>
      </c>
      <c r="K21" s="33">
        <v>0</v>
      </c>
      <c r="L21" s="32">
        <v>2435</v>
      </c>
      <c r="M21" s="32">
        <v>0</v>
      </c>
      <c r="N21" s="34">
        <v>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5"/>
      <c r="B22" s="36" t="s">
        <v>45</v>
      </c>
      <c r="C22" s="37">
        <f>SUM(C14:C21)</f>
        <v>76101</v>
      </c>
      <c r="D22" s="37">
        <f aca="true" t="shared" si="2" ref="D22:N22">SUM(D14:D21)</f>
        <v>43236</v>
      </c>
      <c r="E22" s="37">
        <f t="shared" si="2"/>
        <v>18489</v>
      </c>
      <c r="F22" s="37">
        <f t="shared" si="2"/>
        <v>10504</v>
      </c>
      <c r="G22" s="37">
        <v>10581</v>
      </c>
      <c r="H22" s="37">
        <f t="shared" si="2"/>
        <v>285</v>
      </c>
      <c r="I22" s="37">
        <f t="shared" si="2"/>
        <v>0</v>
      </c>
      <c r="J22" s="37">
        <f t="shared" si="2"/>
        <v>-362</v>
      </c>
      <c r="K22" s="37">
        <f t="shared" si="2"/>
        <v>84</v>
      </c>
      <c r="L22" s="37">
        <f t="shared" si="2"/>
        <v>30748</v>
      </c>
      <c r="M22" s="37">
        <f t="shared" si="2"/>
        <v>64</v>
      </c>
      <c r="N22" s="37">
        <f t="shared" si="2"/>
        <v>63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39" t="s">
        <v>46</v>
      </c>
      <c r="B23" s="4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2" customFormat="1" ht="12.75">
      <c r="A24" s="67" t="s">
        <v>75</v>
      </c>
      <c r="B24" s="68" t="s">
        <v>47</v>
      </c>
      <c r="C24" s="69">
        <v>800643</v>
      </c>
      <c r="D24" s="69">
        <v>4516</v>
      </c>
      <c r="E24" s="69">
        <v>80064</v>
      </c>
      <c r="F24" s="69">
        <f>G24+H24-I24+J24</f>
        <v>452</v>
      </c>
      <c r="G24" s="70">
        <v>911</v>
      </c>
      <c r="H24" s="70">
        <v>0</v>
      </c>
      <c r="I24" s="70">
        <v>438</v>
      </c>
      <c r="J24" s="69">
        <v>-21</v>
      </c>
      <c r="K24" s="70">
        <v>21</v>
      </c>
      <c r="L24" s="69">
        <v>0</v>
      </c>
      <c r="M24" s="69">
        <v>0</v>
      </c>
      <c r="N24" s="71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35"/>
      <c r="B25" s="36" t="s">
        <v>48</v>
      </c>
      <c r="C25" s="37">
        <f aca="true" t="shared" si="3" ref="C25:N25">SUM(C24:C24)</f>
        <v>800643</v>
      </c>
      <c r="D25" s="37">
        <f t="shared" si="3"/>
        <v>4516</v>
      </c>
      <c r="E25" s="37">
        <f t="shared" si="3"/>
        <v>80064</v>
      </c>
      <c r="F25" s="37">
        <f t="shared" si="3"/>
        <v>452</v>
      </c>
      <c r="G25" s="37">
        <v>911</v>
      </c>
      <c r="H25" s="38">
        <f t="shared" si="3"/>
        <v>0</v>
      </c>
      <c r="I25" s="38">
        <f t="shared" si="3"/>
        <v>438</v>
      </c>
      <c r="J25" s="37">
        <f t="shared" si="3"/>
        <v>-21</v>
      </c>
      <c r="K25" s="38">
        <f t="shared" si="3"/>
        <v>21</v>
      </c>
      <c r="L25" s="37">
        <f t="shared" si="3"/>
        <v>0</v>
      </c>
      <c r="M25" s="37">
        <f t="shared" si="3"/>
        <v>0</v>
      </c>
      <c r="N25" s="37">
        <f t="shared" si="3"/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9" t="s">
        <v>49</v>
      </c>
      <c r="B26" s="4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44">
        <v>68</v>
      </c>
      <c r="B27" s="45" t="s">
        <v>50</v>
      </c>
      <c r="C27" s="32">
        <v>400</v>
      </c>
      <c r="D27" s="32">
        <v>400</v>
      </c>
      <c r="E27" s="32">
        <v>232</v>
      </c>
      <c r="F27" s="32">
        <f>G27+H27-I27+J27</f>
        <v>232</v>
      </c>
      <c r="G27" s="33">
        <v>232</v>
      </c>
      <c r="H27" s="33">
        <v>0</v>
      </c>
      <c r="I27" s="33">
        <v>0</v>
      </c>
      <c r="J27" s="32">
        <v>0</v>
      </c>
      <c r="K27" s="33">
        <v>0</v>
      </c>
      <c r="L27" s="32">
        <v>0</v>
      </c>
      <c r="M27" s="32">
        <v>0</v>
      </c>
      <c r="N27" s="34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35"/>
      <c r="B28" s="36" t="s">
        <v>51</v>
      </c>
      <c r="C28" s="37">
        <f aca="true" t="shared" si="4" ref="C28:N28">SUM(C27)</f>
        <v>400</v>
      </c>
      <c r="D28" s="37">
        <f t="shared" si="4"/>
        <v>400</v>
      </c>
      <c r="E28" s="37">
        <f t="shared" si="4"/>
        <v>232</v>
      </c>
      <c r="F28" s="37">
        <f t="shared" si="4"/>
        <v>232</v>
      </c>
      <c r="G28" s="37">
        <v>232</v>
      </c>
      <c r="H28" s="38">
        <f t="shared" si="4"/>
        <v>0</v>
      </c>
      <c r="I28" s="38">
        <f t="shared" si="4"/>
        <v>0</v>
      </c>
      <c r="J28" s="37">
        <f t="shared" si="4"/>
        <v>0</v>
      </c>
      <c r="K28" s="38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39" t="s">
        <v>52</v>
      </c>
      <c r="B29" s="4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42" t="s">
        <v>76</v>
      </c>
      <c r="B30" s="43" t="s">
        <v>53</v>
      </c>
      <c r="C30" s="32">
        <v>1269</v>
      </c>
      <c r="D30" s="32">
        <v>756</v>
      </c>
      <c r="E30" s="32">
        <v>1269</v>
      </c>
      <c r="F30" s="32">
        <f aca="true" t="shared" si="5" ref="F30:F43">G30+H30-I30+J30</f>
        <v>756</v>
      </c>
      <c r="G30" s="33">
        <v>740</v>
      </c>
      <c r="H30" s="33">
        <v>0</v>
      </c>
      <c r="I30" s="33">
        <v>0</v>
      </c>
      <c r="J30" s="32">
        <v>16</v>
      </c>
      <c r="K30" s="33">
        <v>15</v>
      </c>
      <c r="L30" s="32">
        <v>0</v>
      </c>
      <c r="M30" s="32">
        <v>0</v>
      </c>
      <c r="N30" s="34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42">
        <v>46</v>
      </c>
      <c r="B31" s="43" t="s">
        <v>54</v>
      </c>
      <c r="C31" s="32">
        <v>10446</v>
      </c>
      <c r="D31" s="32">
        <v>6226</v>
      </c>
      <c r="E31" s="32">
        <v>6241</v>
      </c>
      <c r="F31" s="32">
        <f t="shared" si="5"/>
        <v>3719</v>
      </c>
      <c r="G31" s="33">
        <v>3638</v>
      </c>
      <c r="H31" s="33">
        <v>0</v>
      </c>
      <c r="I31" s="33">
        <v>0</v>
      </c>
      <c r="J31" s="32">
        <v>81</v>
      </c>
      <c r="K31" s="33">
        <v>0</v>
      </c>
      <c r="L31" s="32">
        <v>0</v>
      </c>
      <c r="M31" s="32">
        <v>0</v>
      </c>
      <c r="N31" s="3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42">
        <v>53</v>
      </c>
      <c r="B32" s="43" t="s">
        <v>55</v>
      </c>
      <c r="C32" s="32">
        <v>5519</v>
      </c>
      <c r="D32" s="32">
        <v>3289</v>
      </c>
      <c r="E32" s="32">
        <v>3311</v>
      </c>
      <c r="F32" s="32">
        <f t="shared" si="5"/>
        <v>1974</v>
      </c>
      <c r="G32" s="33">
        <v>2252</v>
      </c>
      <c r="H32" s="33">
        <v>0</v>
      </c>
      <c r="I32" s="33">
        <v>323</v>
      </c>
      <c r="J32" s="32">
        <v>45</v>
      </c>
      <c r="K32" s="33">
        <v>92</v>
      </c>
      <c r="L32" s="32">
        <v>0</v>
      </c>
      <c r="M32" s="32">
        <v>0</v>
      </c>
      <c r="N32" s="34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42">
        <v>54</v>
      </c>
      <c r="B33" s="43" t="s">
        <v>56</v>
      </c>
      <c r="C33" s="32">
        <v>34100</v>
      </c>
      <c r="D33" s="32">
        <v>20324</v>
      </c>
      <c r="E33" s="32">
        <v>15038</v>
      </c>
      <c r="F33" s="32">
        <f t="shared" si="5"/>
        <v>8962</v>
      </c>
      <c r="G33" s="33">
        <v>7662</v>
      </c>
      <c r="H33" s="33">
        <v>1122</v>
      </c>
      <c r="I33" s="33">
        <v>0</v>
      </c>
      <c r="J33" s="32">
        <v>178</v>
      </c>
      <c r="K33" s="33">
        <v>0</v>
      </c>
      <c r="L33" s="32">
        <v>11362</v>
      </c>
      <c r="M33" s="32">
        <v>0</v>
      </c>
      <c r="N33" s="34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42">
        <v>55</v>
      </c>
      <c r="B34" s="43" t="s">
        <v>57</v>
      </c>
      <c r="C34" s="32">
        <v>22500</v>
      </c>
      <c r="D34" s="32">
        <v>13410</v>
      </c>
      <c r="E34" s="32">
        <v>7133</v>
      </c>
      <c r="F34" s="32">
        <f t="shared" si="5"/>
        <v>4251</v>
      </c>
      <c r="G34" s="33">
        <v>3442</v>
      </c>
      <c r="H34" s="33">
        <v>729</v>
      </c>
      <c r="I34" s="33">
        <v>0</v>
      </c>
      <c r="J34" s="32">
        <v>80</v>
      </c>
      <c r="K34" s="33">
        <v>138</v>
      </c>
      <c r="L34" s="32">
        <v>9159</v>
      </c>
      <c r="M34" s="32">
        <v>0</v>
      </c>
      <c r="N34" s="34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46">
        <v>67</v>
      </c>
      <c r="B35" s="47" t="s">
        <v>58</v>
      </c>
      <c r="C35" s="48">
        <v>3473</v>
      </c>
      <c r="D35" s="48">
        <v>2070</v>
      </c>
      <c r="E35" s="48">
        <v>2223</v>
      </c>
      <c r="F35" s="48">
        <f t="shared" si="5"/>
        <v>1325</v>
      </c>
      <c r="G35" s="49">
        <v>1442</v>
      </c>
      <c r="H35" s="49">
        <v>0</v>
      </c>
      <c r="I35" s="49">
        <v>146</v>
      </c>
      <c r="J35" s="48">
        <v>29</v>
      </c>
      <c r="K35" s="49">
        <v>56</v>
      </c>
      <c r="L35" s="48">
        <v>0</v>
      </c>
      <c r="M35" s="48">
        <v>0</v>
      </c>
      <c r="N35" s="50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51">
        <v>74</v>
      </c>
      <c r="B36" s="52" t="s">
        <v>59</v>
      </c>
      <c r="C36" s="53">
        <v>23500</v>
      </c>
      <c r="D36" s="53">
        <v>14006</v>
      </c>
      <c r="E36" s="53">
        <v>22187</v>
      </c>
      <c r="F36" s="53">
        <f t="shared" si="5"/>
        <v>13224</v>
      </c>
      <c r="G36" s="54">
        <v>12935</v>
      </c>
      <c r="H36" s="54">
        <v>0</v>
      </c>
      <c r="I36" s="54">
        <v>0</v>
      </c>
      <c r="J36" s="53">
        <v>289</v>
      </c>
      <c r="K36" s="54">
        <v>0</v>
      </c>
      <c r="L36" s="53">
        <v>782</v>
      </c>
      <c r="M36" s="53">
        <v>0</v>
      </c>
      <c r="N36" s="55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42">
        <v>75</v>
      </c>
      <c r="B37" s="43" t="s">
        <v>60</v>
      </c>
      <c r="C37" s="32">
        <v>12000</v>
      </c>
      <c r="D37" s="32">
        <v>7152</v>
      </c>
      <c r="E37" s="32">
        <v>9600</v>
      </c>
      <c r="F37" s="32">
        <f t="shared" si="5"/>
        <v>5722</v>
      </c>
      <c r="G37" s="33">
        <v>5597</v>
      </c>
      <c r="H37" s="33">
        <v>0</v>
      </c>
      <c r="I37" s="33">
        <v>0</v>
      </c>
      <c r="J37" s="32">
        <v>125</v>
      </c>
      <c r="K37" s="33">
        <v>0</v>
      </c>
      <c r="L37" s="32">
        <v>0</v>
      </c>
      <c r="M37" s="32">
        <v>0</v>
      </c>
      <c r="N37" s="34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42">
        <v>77</v>
      </c>
      <c r="B38" s="43" t="s">
        <v>61</v>
      </c>
      <c r="C38" s="32">
        <v>2450</v>
      </c>
      <c r="D38" s="32">
        <v>1460</v>
      </c>
      <c r="E38" s="32">
        <v>1960</v>
      </c>
      <c r="F38" s="32">
        <f t="shared" si="5"/>
        <v>1168</v>
      </c>
      <c r="G38" s="33">
        <v>1178</v>
      </c>
      <c r="H38" s="33">
        <v>0</v>
      </c>
      <c r="I38" s="33">
        <v>35</v>
      </c>
      <c r="J38" s="32">
        <v>25</v>
      </c>
      <c r="K38" s="33">
        <v>22</v>
      </c>
      <c r="L38" s="32">
        <v>0</v>
      </c>
      <c r="M38" s="32">
        <v>37</v>
      </c>
      <c r="N38" s="34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2">
        <v>80</v>
      </c>
      <c r="B39" s="43" t="s">
        <v>62</v>
      </c>
      <c r="C39" s="32">
        <v>6700</v>
      </c>
      <c r="D39" s="32">
        <v>3993</v>
      </c>
      <c r="E39" s="32">
        <v>6700</v>
      </c>
      <c r="F39" s="32">
        <f t="shared" si="5"/>
        <v>3938</v>
      </c>
      <c r="G39" s="33">
        <v>3906</v>
      </c>
      <c r="H39" s="33">
        <v>0</v>
      </c>
      <c r="I39" s="33">
        <v>55</v>
      </c>
      <c r="J39" s="32">
        <v>87</v>
      </c>
      <c r="K39" s="33">
        <v>0</v>
      </c>
      <c r="L39" s="32">
        <v>0</v>
      </c>
      <c r="M39" s="32">
        <v>0</v>
      </c>
      <c r="N39" s="34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2">
        <v>81</v>
      </c>
      <c r="B40" s="43" t="s">
        <v>63</v>
      </c>
      <c r="C40" s="32">
        <v>20500</v>
      </c>
      <c r="D40" s="32">
        <v>12218</v>
      </c>
      <c r="E40" s="32">
        <v>0</v>
      </c>
      <c r="F40" s="32">
        <f t="shared" si="5"/>
        <v>0</v>
      </c>
      <c r="G40" s="33">
        <v>0</v>
      </c>
      <c r="H40" s="33">
        <v>0</v>
      </c>
      <c r="I40" s="33">
        <v>0</v>
      </c>
      <c r="J40" s="32">
        <v>0</v>
      </c>
      <c r="K40" s="33">
        <v>0</v>
      </c>
      <c r="L40" s="32">
        <v>12218</v>
      </c>
      <c r="M40" s="32">
        <v>0</v>
      </c>
      <c r="N40" s="34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42">
        <v>83</v>
      </c>
      <c r="B41" s="43" t="s">
        <v>64</v>
      </c>
      <c r="C41" s="32">
        <v>9700</v>
      </c>
      <c r="D41" s="32">
        <v>5781</v>
      </c>
      <c r="E41" s="32">
        <v>9700</v>
      </c>
      <c r="F41" s="32">
        <f t="shared" si="5"/>
        <v>5781</v>
      </c>
      <c r="G41" s="33">
        <v>5655</v>
      </c>
      <c r="H41" s="33">
        <v>0</v>
      </c>
      <c r="I41" s="33">
        <v>0</v>
      </c>
      <c r="J41" s="32">
        <v>126</v>
      </c>
      <c r="K41" s="33">
        <v>0</v>
      </c>
      <c r="L41" s="32">
        <v>0</v>
      </c>
      <c r="M41" s="32">
        <v>0</v>
      </c>
      <c r="N41" s="34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30">
        <v>87</v>
      </c>
      <c r="B42" s="31" t="s">
        <v>65</v>
      </c>
      <c r="C42" s="32">
        <v>1286</v>
      </c>
      <c r="D42" s="32">
        <v>766</v>
      </c>
      <c r="E42" s="32">
        <v>908</v>
      </c>
      <c r="F42" s="32">
        <f t="shared" si="5"/>
        <v>541</v>
      </c>
      <c r="G42" s="33">
        <v>314</v>
      </c>
      <c r="H42" s="33">
        <v>219</v>
      </c>
      <c r="I42" s="33">
        <v>0</v>
      </c>
      <c r="J42" s="32">
        <v>8</v>
      </c>
      <c r="K42" s="33">
        <v>7</v>
      </c>
      <c r="L42" s="32">
        <v>225</v>
      </c>
      <c r="M42" s="32">
        <v>0</v>
      </c>
      <c r="N42" s="34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46">
        <v>122</v>
      </c>
      <c r="B43" s="47" t="s">
        <v>60</v>
      </c>
      <c r="C43" s="48">
        <v>6000</v>
      </c>
      <c r="D43" s="48">
        <v>3576</v>
      </c>
      <c r="E43" s="48">
        <v>6000</v>
      </c>
      <c r="F43" s="32">
        <f t="shared" si="5"/>
        <v>3576</v>
      </c>
      <c r="G43" s="49">
        <v>3498</v>
      </c>
      <c r="H43" s="49">
        <v>0</v>
      </c>
      <c r="I43" s="49">
        <v>0</v>
      </c>
      <c r="J43" s="48">
        <v>78</v>
      </c>
      <c r="K43" s="49">
        <v>0</v>
      </c>
      <c r="L43" s="48">
        <v>0</v>
      </c>
      <c r="M43" s="32">
        <v>0</v>
      </c>
      <c r="N43" s="34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5"/>
      <c r="B44" s="36" t="s">
        <v>66</v>
      </c>
      <c r="C44" s="37">
        <f>SUM(C30:C43)</f>
        <v>159443</v>
      </c>
      <c r="D44" s="37">
        <f aca="true" t="shared" si="6" ref="D44:N44">SUM(D30:D43)</f>
        <v>95027</v>
      </c>
      <c r="E44" s="37">
        <f t="shared" si="6"/>
        <v>92270</v>
      </c>
      <c r="F44" s="37">
        <f t="shared" si="6"/>
        <v>54937</v>
      </c>
      <c r="G44" s="37">
        <f>SUM(G30:G43)</f>
        <v>52259</v>
      </c>
      <c r="H44" s="37">
        <f t="shared" si="6"/>
        <v>2070</v>
      </c>
      <c r="I44" s="37">
        <f t="shared" si="6"/>
        <v>559</v>
      </c>
      <c r="J44" s="37">
        <f t="shared" si="6"/>
        <v>1167</v>
      </c>
      <c r="K44" s="37">
        <f t="shared" si="6"/>
        <v>330</v>
      </c>
      <c r="L44" s="37">
        <f t="shared" si="6"/>
        <v>33746</v>
      </c>
      <c r="M44" s="37">
        <f t="shared" si="6"/>
        <v>37</v>
      </c>
      <c r="N44" s="37">
        <f t="shared" si="6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1.25" customHeight="1">
      <c r="A45" s="35"/>
      <c r="B45" s="36" t="s">
        <v>67</v>
      </c>
      <c r="C45" s="56" t="s">
        <v>68</v>
      </c>
      <c r="D45" s="38">
        <f>SUM(D22+D44+D28+D25+D12)</f>
        <v>145364</v>
      </c>
      <c r="E45" s="56" t="s">
        <v>68</v>
      </c>
      <c r="F45" s="38">
        <f>SUM(F22+F44+F28+F25+F12)</f>
        <v>67867</v>
      </c>
      <c r="G45" s="38">
        <f>G44+G28+G25+G22+G12</f>
        <v>65855</v>
      </c>
      <c r="H45" s="38">
        <f aca="true" t="shared" si="7" ref="H45:N45">SUM(H22+H44+H28+H25+H12)</f>
        <v>2355</v>
      </c>
      <c r="I45" s="38">
        <f t="shared" si="7"/>
        <v>1077</v>
      </c>
      <c r="J45" s="38">
        <f t="shared" si="7"/>
        <v>734</v>
      </c>
      <c r="K45" s="38">
        <f t="shared" si="7"/>
        <v>445</v>
      </c>
      <c r="L45" s="38">
        <f t="shared" si="7"/>
        <v>64498</v>
      </c>
      <c r="M45" s="38">
        <f t="shared" si="7"/>
        <v>228</v>
      </c>
      <c r="N45" s="37">
        <f t="shared" si="7"/>
        <v>85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1.25" customHeight="1">
      <c r="A46" s="35"/>
      <c r="B46" s="36" t="s">
        <v>69</v>
      </c>
      <c r="C46" s="56" t="s">
        <v>68</v>
      </c>
      <c r="D46" s="56" t="s">
        <v>68</v>
      </c>
      <c r="E46" s="56" t="s">
        <v>68</v>
      </c>
      <c r="F46" s="38">
        <f>G46+H46-I46+J46</f>
        <v>67867</v>
      </c>
      <c r="G46" s="38">
        <v>65855</v>
      </c>
      <c r="H46" s="38">
        <f>SUM(H45:H45)</f>
        <v>2355</v>
      </c>
      <c r="I46" s="38">
        <f>SUM(I45:I45)</f>
        <v>1077</v>
      </c>
      <c r="J46" s="38">
        <f>SUM(J45:J45)</f>
        <v>734</v>
      </c>
      <c r="K46" s="38">
        <f>SUM(K45:K45)</f>
        <v>445</v>
      </c>
      <c r="L46" s="57" t="s">
        <v>68</v>
      </c>
      <c r="M46" s="57" t="s">
        <v>68</v>
      </c>
      <c r="N46" s="56" t="s">
        <v>68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0.5" customHeight="1">
      <c r="A47" s="58" t="s">
        <v>76</v>
      </c>
      <c r="B47" s="7" t="s">
        <v>78</v>
      </c>
      <c r="C47"/>
      <c r="D47"/>
      <c r="E47"/>
      <c r="F47" s="59"/>
      <c r="I47" s="5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0.5" customHeight="1">
      <c r="A48" s="73" t="s">
        <v>75</v>
      </c>
      <c r="B48" s="7" t="s">
        <v>77</v>
      </c>
      <c r="C48" s="59"/>
      <c r="D48" s="60"/>
      <c r="E48" s="61"/>
      <c r="F48" s="59"/>
      <c r="G48" s="59"/>
      <c r="H48" s="59"/>
      <c r="I48" s="5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3:60" s="7" customFormat="1" ht="10.5" customHeight="1">
      <c r="C49"/>
      <c r="D49"/>
      <c r="E49"/>
      <c r="F49" s="59"/>
      <c r="I49" s="5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6:60" s="7" customFormat="1" ht="10.5" customHeight="1">
      <c r="F50" s="59"/>
      <c r="I50" s="5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0.5" customHeight="1">
      <c r="A51" s="6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2" ht="10.5" customHeight="1">
      <c r="A52" s="61"/>
      <c r="B52" s="7"/>
    </row>
    <row r="53" spans="2:60" s="1" customFormat="1" ht="12.75">
      <c r="B53" s="6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6" spans="1:60" s="1" customFormat="1" ht="12.75">
      <c r="A56" s="64"/>
      <c r="E56" s="1" t="s">
        <v>70</v>
      </c>
      <c r="M56" s="1" t="s">
        <v>71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60" spans="1:60" s="66" customFormat="1" ht="10.5" customHeight="1">
      <c r="A60" s="65"/>
      <c r="B60" s="65"/>
      <c r="C60" s="65"/>
      <c r="D60" s="65"/>
      <c r="E60" s="65"/>
      <c r="F60" s="65"/>
      <c r="G60" s="65"/>
      <c r="H60" s="65"/>
      <c r="I60" s="6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3" spans="1:60" s="66" customFormat="1" ht="10.5" customHeight="1">
      <c r="A63" s="65"/>
      <c r="B63" s="65" t="s">
        <v>72</v>
      </c>
      <c r="C63" s="65"/>
      <c r="D63" s="65"/>
      <c r="E63" s="65"/>
      <c r="F63" s="65"/>
      <c r="G63" s="65"/>
      <c r="H63" s="65"/>
      <c r="I63" s="6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66" customFormat="1" ht="10.5" customHeight="1">
      <c r="A64" s="65"/>
      <c r="B64" s="65" t="s">
        <v>74</v>
      </c>
      <c r="C64" s="65"/>
      <c r="D64" s="65"/>
      <c r="E64" s="65"/>
      <c r="F64" s="65"/>
      <c r="G64" s="65"/>
      <c r="H64" s="65"/>
      <c r="I64" s="6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</sheetData>
  <sheetProtection/>
  <mergeCells count="2">
    <mergeCell ref="A1:N1"/>
    <mergeCell ref="A2:N2"/>
  </mergeCells>
  <printOptions/>
  <pageMargins left="0.5" right="0.17" top="0.984251968503937" bottom="1.09" header="0.5118110236220472" footer="0.17"/>
  <pageSetup firstPageNumber="44" useFirstPageNumber="1" horizontalDpi="300" verticalDpi="300" orientation="landscape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6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5.57421875" style="63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0.5742187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60" s="2" customFormat="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14" ht="15.75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60" s="1" customFormat="1" ht="12.75">
      <c r="A3" s="4"/>
      <c r="B3" s="4"/>
      <c r="C3" s="4"/>
      <c r="D3" s="4"/>
      <c r="G3" s="4"/>
      <c r="H3" s="4"/>
      <c r="K3" s="4"/>
      <c r="N3" s="5" t="s">
        <v>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7" customFormat="1" ht="12.75">
      <c r="A4" s="6"/>
      <c r="C4" s="8" t="s">
        <v>2</v>
      </c>
      <c r="D4" s="8"/>
      <c r="E4" s="9" t="s">
        <v>3</v>
      </c>
      <c r="F4" s="10"/>
      <c r="G4" s="11" t="s">
        <v>3</v>
      </c>
      <c r="H4" s="12" t="s">
        <v>4</v>
      </c>
      <c r="I4" s="13"/>
      <c r="J4" s="13"/>
      <c r="K4" s="12"/>
      <c r="L4" s="14" t="s">
        <v>2</v>
      </c>
      <c r="M4" s="13" t="s">
        <v>5</v>
      </c>
      <c r="N4" s="1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7" customFormat="1" ht="12.75">
      <c r="A5" s="15" t="s">
        <v>6</v>
      </c>
      <c r="B5" s="15" t="s">
        <v>7</v>
      </c>
      <c r="C5" s="16" t="s">
        <v>8</v>
      </c>
      <c r="D5" s="17"/>
      <c r="E5" s="16" t="s">
        <v>9</v>
      </c>
      <c r="F5" s="17"/>
      <c r="G5" s="8" t="s">
        <v>10</v>
      </c>
      <c r="H5" s="8" t="s">
        <v>2</v>
      </c>
      <c r="I5" s="8" t="s">
        <v>2</v>
      </c>
      <c r="J5" s="14" t="s">
        <v>11</v>
      </c>
      <c r="K5" s="8" t="s">
        <v>2</v>
      </c>
      <c r="L5" s="15" t="s">
        <v>12</v>
      </c>
      <c r="M5" s="14" t="s">
        <v>2</v>
      </c>
      <c r="N5" s="14" t="s">
        <v>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7" customFormat="1" ht="12.75">
      <c r="A6" s="15" t="s">
        <v>13</v>
      </c>
      <c r="B6" s="15" t="s">
        <v>14</v>
      </c>
      <c r="C6" s="18"/>
      <c r="D6" s="18"/>
      <c r="E6" s="19" t="s">
        <v>15</v>
      </c>
      <c r="F6" s="17"/>
      <c r="G6" s="8" t="s">
        <v>16</v>
      </c>
      <c r="H6" s="8" t="s">
        <v>17</v>
      </c>
      <c r="I6" s="8" t="s">
        <v>18</v>
      </c>
      <c r="J6" s="15" t="s">
        <v>19</v>
      </c>
      <c r="K6" s="8" t="s">
        <v>20</v>
      </c>
      <c r="L6" s="15" t="s">
        <v>21</v>
      </c>
      <c r="M6" s="15" t="s">
        <v>22</v>
      </c>
      <c r="N6" s="15" t="s">
        <v>20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15" t="s">
        <v>23</v>
      </c>
      <c r="B7" s="15"/>
      <c r="C7" s="15" t="s">
        <v>24</v>
      </c>
      <c r="D7" s="20"/>
      <c r="E7" s="15" t="s">
        <v>24</v>
      </c>
      <c r="F7" s="21" t="s">
        <v>25</v>
      </c>
      <c r="G7" s="8" t="s">
        <v>26</v>
      </c>
      <c r="H7" s="8" t="s">
        <v>27</v>
      </c>
      <c r="I7" s="8" t="s">
        <v>27</v>
      </c>
      <c r="J7" s="15" t="s">
        <v>28</v>
      </c>
      <c r="K7" s="8" t="s">
        <v>29</v>
      </c>
      <c r="L7" s="15" t="s">
        <v>30</v>
      </c>
      <c r="M7" s="15" t="s">
        <v>27</v>
      </c>
      <c r="N7" s="15" t="s">
        <v>29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/>
      <c r="B8" s="15"/>
      <c r="C8" s="22" t="s">
        <v>31</v>
      </c>
      <c r="D8" s="22" t="s">
        <v>32</v>
      </c>
      <c r="E8" s="22" t="s">
        <v>31</v>
      </c>
      <c r="F8" s="23" t="s">
        <v>32</v>
      </c>
      <c r="G8" s="24" t="s">
        <v>32</v>
      </c>
      <c r="H8" s="24" t="s">
        <v>32</v>
      </c>
      <c r="I8" s="24" t="s">
        <v>32</v>
      </c>
      <c r="J8" s="15" t="s">
        <v>32</v>
      </c>
      <c r="K8" s="24" t="s">
        <v>32</v>
      </c>
      <c r="L8" s="22" t="s">
        <v>32</v>
      </c>
      <c r="M8" s="22" t="s">
        <v>32</v>
      </c>
      <c r="N8" s="15" t="s">
        <v>32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1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5">
        <v>7</v>
      </c>
      <c r="H9" s="25">
        <v>8</v>
      </c>
      <c r="I9" s="25">
        <v>9</v>
      </c>
      <c r="J9" s="23">
        <v>10</v>
      </c>
      <c r="K9" s="25">
        <v>11</v>
      </c>
      <c r="L9" s="23">
        <v>12</v>
      </c>
      <c r="M9" s="23">
        <v>13</v>
      </c>
      <c r="N9" s="23">
        <v>14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26" t="s">
        <v>33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7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30">
        <v>71</v>
      </c>
      <c r="B11" s="31" t="s">
        <v>34</v>
      </c>
      <c r="C11" s="32">
        <v>6137</v>
      </c>
      <c r="D11" s="32">
        <v>2240</v>
      </c>
      <c r="E11" s="32">
        <v>4492</v>
      </c>
      <c r="F11" s="32">
        <f>G11+H11-I11+J11</f>
        <v>1640</v>
      </c>
      <c r="G11" s="33">
        <v>1742</v>
      </c>
      <c r="H11" s="33">
        <v>0</v>
      </c>
      <c r="I11" s="33">
        <v>144</v>
      </c>
      <c r="J11" s="32">
        <v>42</v>
      </c>
      <c r="K11" s="33">
        <v>18</v>
      </c>
      <c r="L11" s="32">
        <v>5</v>
      </c>
      <c r="M11" s="32">
        <v>80</v>
      </c>
      <c r="N11" s="34">
        <v>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7" customFormat="1" ht="12.75">
      <c r="A12" s="35"/>
      <c r="B12" s="36" t="s">
        <v>35</v>
      </c>
      <c r="C12" s="37">
        <f aca="true" t="shared" si="0" ref="C12:N12">SUM(C11)</f>
        <v>6137</v>
      </c>
      <c r="D12" s="37">
        <f t="shared" si="0"/>
        <v>2240</v>
      </c>
      <c r="E12" s="37">
        <f t="shared" si="0"/>
        <v>4492</v>
      </c>
      <c r="F12" s="37">
        <f t="shared" si="0"/>
        <v>1640</v>
      </c>
      <c r="G12" s="37">
        <v>1742</v>
      </c>
      <c r="H12" s="38">
        <f t="shared" si="0"/>
        <v>0</v>
      </c>
      <c r="I12" s="38">
        <f t="shared" si="0"/>
        <v>144</v>
      </c>
      <c r="J12" s="37">
        <f t="shared" si="0"/>
        <v>42</v>
      </c>
      <c r="K12" s="38">
        <f t="shared" si="0"/>
        <v>18</v>
      </c>
      <c r="L12" s="37">
        <f t="shared" si="0"/>
        <v>5</v>
      </c>
      <c r="M12" s="37">
        <f t="shared" si="0"/>
        <v>80</v>
      </c>
      <c r="N12" s="37">
        <f t="shared" si="0"/>
        <v>9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9" t="s">
        <v>36</v>
      </c>
      <c r="B13" s="40"/>
      <c r="C13" s="28"/>
      <c r="D13" s="28"/>
      <c r="E13" s="28"/>
      <c r="F13" s="28"/>
      <c r="G13" s="41"/>
      <c r="H13" s="41"/>
      <c r="I13" s="41"/>
      <c r="J13" s="28"/>
      <c r="K13" s="41"/>
      <c r="L13" s="28"/>
      <c r="M13" s="28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42">
        <v>45</v>
      </c>
      <c r="B14" s="43" t="s">
        <v>37</v>
      </c>
      <c r="C14" s="32">
        <v>2236</v>
      </c>
      <c r="D14" s="32">
        <v>507</v>
      </c>
      <c r="E14" s="32">
        <v>447</v>
      </c>
      <c r="F14" s="32">
        <f aca="true" t="shared" si="1" ref="F14:F21">G14+H14-I14+J14</f>
        <v>253</v>
      </c>
      <c r="G14" s="33">
        <v>254</v>
      </c>
      <c r="H14" s="33">
        <v>0</v>
      </c>
      <c r="I14" s="33">
        <v>0</v>
      </c>
      <c r="J14" s="32">
        <v>-1</v>
      </c>
      <c r="K14" s="33">
        <v>0</v>
      </c>
      <c r="L14" s="32">
        <v>0</v>
      </c>
      <c r="M14" s="32">
        <v>0</v>
      </c>
      <c r="N14" s="34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42">
        <v>49</v>
      </c>
      <c r="B15" s="43" t="s">
        <v>38</v>
      </c>
      <c r="C15" s="32">
        <v>1738</v>
      </c>
      <c r="D15" s="32">
        <v>394</v>
      </c>
      <c r="E15" s="32">
        <v>174</v>
      </c>
      <c r="F15" s="32">
        <f t="shared" si="1"/>
        <v>98</v>
      </c>
      <c r="G15" s="33">
        <v>198</v>
      </c>
      <c r="H15" s="33">
        <v>0</v>
      </c>
      <c r="I15" s="33">
        <v>98</v>
      </c>
      <c r="J15" s="32">
        <v>-2</v>
      </c>
      <c r="K15" s="33">
        <v>6</v>
      </c>
      <c r="L15" s="32">
        <v>0</v>
      </c>
      <c r="M15" s="32">
        <v>0</v>
      </c>
      <c r="N15" s="34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42">
        <v>51</v>
      </c>
      <c r="B16" s="43" t="s">
        <v>39</v>
      </c>
      <c r="C16" s="32">
        <v>5000</v>
      </c>
      <c r="D16" s="32">
        <v>2833</v>
      </c>
      <c r="E16" s="32">
        <v>4688</v>
      </c>
      <c r="F16" s="32">
        <f t="shared" si="1"/>
        <v>2656</v>
      </c>
      <c r="G16" s="33">
        <v>2663</v>
      </c>
      <c r="H16" s="33">
        <v>0</v>
      </c>
      <c r="I16" s="33">
        <v>0</v>
      </c>
      <c r="J16" s="32">
        <v>-7</v>
      </c>
      <c r="K16" s="33">
        <v>0</v>
      </c>
      <c r="L16" s="32">
        <v>0</v>
      </c>
      <c r="M16" s="32">
        <v>0</v>
      </c>
      <c r="N16" s="34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42">
        <v>56</v>
      </c>
      <c r="B17" s="43" t="s">
        <v>40</v>
      </c>
      <c r="C17" s="32">
        <v>15000</v>
      </c>
      <c r="D17" s="32">
        <v>8498</v>
      </c>
      <c r="E17" s="32">
        <v>8676</v>
      </c>
      <c r="F17" s="32">
        <f t="shared" si="1"/>
        <v>4915</v>
      </c>
      <c r="G17" s="33">
        <v>4931</v>
      </c>
      <c r="H17" s="33">
        <v>0</v>
      </c>
      <c r="I17" s="33">
        <v>0</v>
      </c>
      <c r="J17" s="32">
        <v>-16</v>
      </c>
      <c r="K17" s="33">
        <v>116</v>
      </c>
      <c r="L17" s="32">
        <v>3583</v>
      </c>
      <c r="M17" s="32">
        <v>0</v>
      </c>
      <c r="N17" s="34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42">
        <v>57</v>
      </c>
      <c r="B18" s="43" t="s">
        <v>41</v>
      </c>
      <c r="C18" s="32">
        <v>6000</v>
      </c>
      <c r="D18" s="32">
        <v>3399</v>
      </c>
      <c r="E18" s="32">
        <v>3432</v>
      </c>
      <c r="F18" s="32">
        <f t="shared" si="1"/>
        <v>1945</v>
      </c>
      <c r="G18" s="33">
        <v>842</v>
      </c>
      <c r="H18" s="33">
        <v>1097</v>
      </c>
      <c r="I18" s="33">
        <v>0</v>
      </c>
      <c r="J18" s="32">
        <v>6</v>
      </c>
      <c r="K18" s="33">
        <v>27</v>
      </c>
      <c r="L18" s="32">
        <v>1454</v>
      </c>
      <c r="M18" s="32">
        <v>0</v>
      </c>
      <c r="N18" s="34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44">
        <v>73</v>
      </c>
      <c r="B19" s="45" t="s">
        <v>42</v>
      </c>
      <c r="C19" s="32">
        <v>7840</v>
      </c>
      <c r="D19" s="32">
        <v>4442</v>
      </c>
      <c r="E19" s="32">
        <v>2955</v>
      </c>
      <c r="F19" s="32">
        <f t="shared" si="1"/>
        <v>1674</v>
      </c>
      <c r="G19" s="33">
        <v>1616</v>
      </c>
      <c r="H19" s="33">
        <v>63</v>
      </c>
      <c r="I19" s="33">
        <v>0</v>
      </c>
      <c r="J19" s="32">
        <v>-5</v>
      </c>
      <c r="K19" s="33">
        <v>0</v>
      </c>
      <c r="L19" s="32">
        <v>2768</v>
      </c>
      <c r="M19" s="32">
        <v>0</v>
      </c>
      <c r="N19" s="34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42">
        <v>82</v>
      </c>
      <c r="B20" s="43" t="s">
        <v>43</v>
      </c>
      <c r="C20" s="32">
        <v>34000</v>
      </c>
      <c r="D20" s="32">
        <v>19262</v>
      </c>
      <c r="E20" s="32">
        <v>0</v>
      </c>
      <c r="F20" s="32">
        <f t="shared" si="1"/>
        <v>0</v>
      </c>
      <c r="G20" s="33">
        <v>0</v>
      </c>
      <c r="H20" s="33">
        <v>0</v>
      </c>
      <c r="I20" s="33">
        <v>0</v>
      </c>
      <c r="J20" s="32">
        <v>0</v>
      </c>
      <c r="K20" s="33">
        <v>0</v>
      </c>
      <c r="L20" s="32">
        <v>19262</v>
      </c>
      <c r="M20" s="32">
        <v>0</v>
      </c>
      <c r="N20" s="34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4">
        <v>88</v>
      </c>
      <c r="B21" s="45" t="s">
        <v>44</v>
      </c>
      <c r="C21" s="32">
        <v>4287</v>
      </c>
      <c r="D21" s="32">
        <v>2428</v>
      </c>
      <c r="E21" s="32">
        <v>910</v>
      </c>
      <c r="F21" s="32">
        <f t="shared" si="1"/>
        <v>516</v>
      </c>
      <c r="G21" s="33">
        <v>0</v>
      </c>
      <c r="H21" s="33">
        <v>495</v>
      </c>
      <c r="I21" s="33">
        <v>0</v>
      </c>
      <c r="J21" s="32">
        <v>21</v>
      </c>
      <c r="K21" s="33">
        <v>6</v>
      </c>
      <c r="L21" s="32">
        <v>1912</v>
      </c>
      <c r="M21" s="32">
        <v>0</v>
      </c>
      <c r="N21" s="34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5"/>
      <c r="B22" s="36" t="s">
        <v>45</v>
      </c>
      <c r="C22" s="37">
        <f>SUM(C14:C21)</f>
        <v>76101</v>
      </c>
      <c r="D22" s="37">
        <f aca="true" t="shared" si="2" ref="D22:N22">SUM(D14:D21)</f>
        <v>41763</v>
      </c>
      <c r="E22" s="37">
        <f t="shared" si="2"/>
        <v>21282</v>
      </c>
      <c r="F22" s="37">
        <f t="shared" si="2"/>
        <v>12057</v>
      </c>
      <c r="G22" s="37">
        <v>10504</v>
      </c>
      <c r="H22" s="37">
        <f t="shared" si="2"/>
        <v>1655</v>
      </c>
      <c r="I22" s="37">
        <f t="shared" si="2"/>
        <v>98</v>
      </c>
      <c r="J22" s="37">
        <f t="shared" si="2"/>
        <v>-4</v>
      </c>
      <c r="K22" s="37">
        <f t="shared" si="2"/>
        <v>155</v>
      </c>
      <c r="L22" s="37">
        <f t="shared" si="2"/>
        <v>28979</v>
      </c>
      <c r="M22" s="37">
        <f t="shared" si="2"/>
        <v>0</v>
      </c>
      <c r="N22" s="37">
        <f t="shared" si="2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39" t="s">
        <v>46</v>
      </c>
      <c r="B23" s="4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44">
        <v>47</v>
      </c>
      <c r="B24" s="45" t="s">
        <v>47</v>
      </c>
      <c r="C24" s="32">
        <v>800643</v>
      </c>
      <c r="D24" s="32">
        <v>4572</v>
      </c>
      <c r="E24" s="32">
        <v>80064</v>
      </c>
      <c r="F24" s="32">
        <f>G24+H24-I24+J24</f>
        <v>457</v>
      </c>
      <c r="G24" s="33">
        <v>452</v>
      </c>
      <c r="H24" s="33">
        <v>0</v>
      </c>
      <c r="I24" s="33">
        <v>0</v>
      </c>
      <c r="J24" s="32">
        <v>5</v>
      </c>
      <c r="K24" s="33">
        <v>0</v>
      </c>
      <c r="L24" s="32">
        <v>0</v>
      </c>
      <c r="M24" s="32">
        <v>446</v>
      </c>
      <c r="N24" s="34">
        <v>11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35"/>
      <c r="B25" s="36" t="s">
        <v>48</v>
      </c>
      <c r="C25" s="37">
        <f aca="true" t="shared" si="3" ref="C25:N25">SUM(C24:C24)</f>
        <v>800643</v>
      </c>
      <c r="D25" s="37">
        <f t="shared" si="3"/>
        <v>4572</v>
      </c>
      <c r="E25" s="37">
        <f t="shared" si="3"/>
        <v>80064</v>
      </c>
      <c r="F25" s="37">
        <f t="shared" si="3"/>
        <v>457</v>
      </c>
      <c r="G25" s="37">
        <v>452</v>
      </c>
      <c r="H25" s="38">
        <f t="shared" si="3"/>
        <v>0</v>
      </c>
      <c r="I25" s="38">
        <f t="shared" si="3"/>
        <v>0</v>
      </c>
      <c r="J25" s="37">
        <f t="shared" si="3"/>
        <v>5</v>
      </c>
      <c r="K25" s="38">
        <f t="shared" si="3"/>
        <v>0</v>
      </c>
      <c r="L25" s="37">
        <f t="shared" si="3"/>
        <v>0</v>
      </c>
      <c r="M25" s="37">
        <f t="shared" si="3"/>
        <v>446</v>
      </c>
      <c r="N25" s="37">
        <f t="shared" si="3"/>
        <v>11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9" t="s">
        <v>49</v>
      </c>
      <c r="B26" s="4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44" t="s">
        <v>84</v>
      </c>
      <c r="B27" s="45" t="s">
        <v>50</v>
      </c>
      <c r="C27" s="32">
        <v>400</v>
      </c>
      <c r="D27" s="32">
        <v>400</v>
      </c>
      <c r="E27" s="32">
        <v>211</v>
      </c>
      <c r="F27" s="32">
        <f>G27+H27-I27+J27</f>
        <v>211</v>
      </c>
      <c r="G27" s="33">
        <v>232</v>
      </c>
      <c r="H27" s="33">
        <v>0</v>
      </c>
      <c r="I27" s="33">
        <v>21</v>
      </c>
      <c r="J27" s="32">
        <v>0</v>
      </c>
      <c r="K27" s="33">
        <v>4</v>
      </c>
      <c r="L27" s="32">
        <v>0</v>
      </c>
      <c r="M27" s="32">
        <v>0</v>
      </c>
      <c r="N27" s="34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35"/>
      <c r="B28" s="36" t="s">
        <v>51</v>
      </c>
      <c r="C28" s="37">
        <f aca="true" t="shared" si="4" ref="C28:N28">SUM(C27)</f>
        <v>400</v>
      </c>
      <c r="D28" s="37">
        <f t="shared" si="4"/>
        <v>400</v>
      </c>
      <c r="E28" s="37">
        <f t="shared" si="4"/>
        <v>211</v>
      </c>
      <c r="F28" s="37">
        <f t="shared" si="4"/>
        <v>211</v>
      </c>
      <c r="G28" s="37">
        <v>232</v>
      </c>
      <c r="H28" s="38">
        <f t="shared" si="4"/>
        <v>0</v>
      </c>
      <c r="I28" s="38">
        <f t="shared" si="4"/>
        <v>21</v>
      </c>
      <c r="J28" s="37">
        <f t="shared" si="4"/>
        <v>0</v>
      </c>
      <c r="K28" s="38">
        <f t="shared" si="4"/>
        <v>4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39" t="s">
        <v>52</v>
      </c>
      <c r="B29" s="4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42">
        <v>6</v>
      </c>
      <c r="B30" s="43" t="s">
        <v>53</v>
      </c>
      <c r="C30" s="32">
        <v>1269</v>
      </c>
      <c r="D30" s="32">
        <v>761</v>
      </c>
      <c r="E30" s="32">
        <v>1269</v>
      </c>
      <c r="F30" s="32">
        <f aca="true" t="shared" si="5" ref="F30:F43">G30+H30-I30+J30</f>
        <v>761</v>
      </c>
      <c r="G30" s="33">
        <v>756</v>
      </c>
      <c r="H30" s="33">
        <v>0</v>
      </c>
      <c r="I30" s="33">
        <v>0</v>
      </c>
      <c r="J30" s="32">
        <v>5</v>
      </c>
      <c r="K30" s="33">
        <v>16</v>
      </c>
      <c r="L30" s="32">
        <v>0</v>
      </c>
      <c r="M30" s="32">
        <v>0</v>
      </c>
      <c r="N30" s="34">
        <v>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42">
        <v>46</v>
      </c>
      <c r="B31" s="43" t="s">
        <v>54</v>
      </c>
      <c r="C31" s="32">
        <v>10446</v>
      </c>
      <c r="D31" s="32">
        <v>6268</v>
      </c>
      <c r="E31" s="32">
        <v>6241</v>
      </c>
      <c r="F31" s="32">
        <f t="shared" si="5"/>
        <v>3744</v>
      </c>
      <c r="G31" s="33">
        <v>3719</v>
      </c>
      <c r="H31" s="33">
        <v>0</v>
      </c>
      <c r="I31" s="33">
        <v>0</v>
      </c>
      <c r="J31" s="32">
        <v>25</v>
      </c>
      <c r="K31" s="33">
        <v>0</v>
      </c>
      <c r="L31" s="32">
        <v>0</v>
      </c>
      <c r="M31" s="32">
        <v>0</v>
      </c>
      <c r="N31" s="3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42">
        <v>53</v>
      </c>
      <c r="B32" s="43" t="s">
        <v>55</v>
      </c>
      <c r="C32" s="32">
        <v>5519</v>
      </c>
      <c r="D32" s="32">
        <v>3311</v>
      </c>
      <c r="E32" s="32">
        <v>3311</v>
      </c>
      <c r="F32" s="32">
        <f t="shared" si="5"/>
        <v>1987</v>
      </c>
      <c r="G32" s="33">
        <v>1974</v>
      </c>
      <c r="H32" s="33">
        <v>0</v>
      </c>
      <c r="I32" s="33">
        <v>0</v>
      </c>
      <c r="J32" s="32">
        <v>13</v>
      </c>
      <c r="K32" s="33">
        <v>0</v>
      </c>
      <c r="L32" s="32">
        <v>0</v>
      </c>
      <c r="M32" s="32">
        <v>334</v>
      </c>
      <c r="N32" s="34">
        <v>80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42" t="s">
        <v>85</v>
      </c>
      <c r="B33" s="43" t="s">
        <v>56</v>
      </c>
      <c r="C33" s="32">
        <v>34100</v>
      </c>
      <c r="D33" s="32">
        <v>20460</v>
      </c>
      <c r="E33" s="32">
        <v>16057</v>
      </c>
      <c r="F33" s="32">
        <f t="shared" si="5"/>
        <v>9634</v>
      </c>
      <c r="G33" s="33">
        <v>8962</v>
      </c>
      <c r="H33" s="33">
        <v>615</v>
      </c>
      <c r="I33" s="33">
        <v>0</v>
      </c>
      <c r="J33" s="32">
        <v>57</v>
      </c>
      <c r="K33" s="33">
        <v>0</v>
      </c>
      <c r="L33" s="32">
        <v>10826</v>
      </c>
      <c r="M33" s="32">
        <v>0</v>
      </c>
      <c r="N33" s="34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42">
        <v>55</v>
      </c>
      <c r="B34" s="43" t="s">
        <v>57</v>
      </c>
      <c r="C34" s="32">
        <v>22500</v>
      </c>
      <c r="D34" s="32">
        <v>13500</v>
      </c>
      <c r="E34" s="32">
        <v>10485</v>
      </c>
      <c r="F34" s="32">
        <f t="shared" si="5"/>
        <v>6291</v>
      </c>
      <c r="G34" s="33">
        <v>4251</v>
      </c>
      <c r="H34" s="33">
        <v>2032</v>
      </c>
      <c r="I34" s="33">
        <v>0</v>
      </c>
      <c r="J34" s="32">
        <v>8</v>
      </c>
      <c r="K34" s="33">
        <v>0</v>
      </c>
      <c r="L34" s="32">
        <v>7209</v>
      </c>
      <c r="M34" s="32">
        <v>0</v>
      </c>
      <c r="N34" s="34">
        <v>21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46">
        <v>67</v>
      </c>
      <c r="B35" s="47" t="s">
        <v>58</v>
      </c>
      <c r="C35" s="48">
        <v>3473</v>
      </c>
      <c r="D35" s="48">
        <v>2084</v>
      </c>
      <c r="E35" s="48">
        <v>2223</v>
      </c>
      <c r="F35" s="48">
        <f t="shared" si="5"/>
        <v>1334</v>
      </c>
      <c r="G35" s="49">
        <v>1325</v>
      </c>
      <c r="H35" s="49">
        <v>0</v>
      </c>
      <c r="I35" s="49">
        <v>0</v>
      </c>
      <c r="J35" s="48">
        <v>9</v>
      </c>
      <c r="K35" s="49">
        <v>0</v>
      </c>
      <c r="L35" s="48">
        <v>0</v>
      </c>
      <c r="M35" s="48">
        <v>152</v>
      </c>
      <c r="N35" s="50">
        <v>53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51">
        <v>74</v>
      </c>
      <c r="B36" s="52" t="s">
        <v>59</v>
      </c>
      <c r="C36" s="53">
        <v>23500</v>
      </c>
      <c r="D36" s="53">
        <v>14100</v>
      </c>
      <c r="E36" s="53">
        <v>22187</v>
      </c>
      <c r="F36" s="53">
        <f t="shared" si="5"/>
        <v>13312</v>
      </c>
      <c r="G36" s="54">
        <v>13224</v>
      </c>
      <c r="H36" s="54">
        <v>0</v>
      </c>
      <c r="I36" s="54">
        <v>0</v>
      </c>
      <c r="J36" s="53">
        <v>88</v>
      </c>
      <c r="K36" s="54">
        <v>0</v>
      </c>
      <c r="L36" s="53">
        <v>788</v>
      </c>
      <c r="M36" s="54">
        <v>0</v>
      </c>
      <c r="N36" s="55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42">
        <v>75</v>
      </c>
      <c r="B37" s="43" t="s">
        <v>60</v>
      </c>
      <c r="C37" s="32">
        <v>12000</v>
      </c>
      <c r="D37" s="32">
        <v>7200</v>
      </c>
      <c r="E37" s="32">
        <v>9600</v>
      </c>
      <c r="F37" s="32">
        <f t="shared" si="5"/>
        <v>5760</v>
      </c>
      <c r="G37" s="33">
        <v>5722</v>
      </c>
      <c r="H37" s="33">
        <v>0</v>
      </c>
      <c r="I37" s="33">
        <v>0</v>
      </c>
      <c r="J37" s="32">
        <v>38</v>
      </c>
      <c r="K37" s="33">
        <v>0</v>
      </c>
      <c r="L37" s="32">
        <v>0</v>
      </c>
      <c r="M37" s="33">
        <v>0</v>
      </c>
      <c r="N37" s="34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42">
        <v>77</v>
      </c>
      <c r="B38" s="43" t="s">
        <v>61</v>
      </c>
      <c r="C38" s="32">
        <v>2450</v>
      </c>
      <c r="D38" s="32">
        <v>1470</v>
      </c>
      <c r="E38" s="32">
        <v>1899</v>
      </c>
      <c r="F38" s="32">
        <f t="shared" si="5"/>
        <v>1139</v>
      </c>
      <c r="G38" s="33">
        <v>1168</v>
      </c>
      <c r="H38" s="33">
        <v>0</v>
      </c>
      <c r="I38" s="33">
        <v>36</v>
      </c>
      <c r="J38" s="32">
        <v>7</v>
      </c>
      <c r="K38" s="33">
        <v>22</v>
      </c>
      <c r="L38" s="32">
        <v>0</v>
      </c>
      <c r="M38" s="33">
        <v>0</v>
      </c>
      <c r="N38" s="34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2" t="s">
        <v>86</v>
      </c>
      <c r="B39" s="43" t="s">
        <v>62</v>
      </c>
      <c r="C39" s="32">
        <v>6700</v>
      </c>
      <c r="D39" s="32">
        <v>4020</v>
      </c>
      <c r="E39" s="32">
        <v>6514</v>
      </c>
      <c r="F39" s="32">
        <f t="shared" si="5"/>
        <v>3908</v>
      </c>
      <c r="G39" s="33">
        <v>3938</v>
      </c>
      <c r="H39" s="33">
        <v>0</v>
      </c>
      <c r="I39" s="33">
        <v>56</v>
      </c>
      <c r="J39" s="32">
        <v>26</v>
      </c>
      <c r="K39" s="33">
        <v>165</v>
      </c>
      <c r="L39" s="32">
        <v>0</v>
      </c>
      <c r="M39" s="33">
        <v>56</v>
      </c>
      <c r="N39" s="34">
        <v>85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2">
        <v>81</v>
      </c>
      <c r="B40" s="43" t="s">
        <v>63</v>
      </c>
      <c r="C40" s="32">
        <v>20500</v>
      </c>
      <c r="D40" s="32">
        <v>12300</v>
      </c>
      <c r="E40" s="32">
        <v>0</v>
      </c>
      <c r="F40" s="32">
        <f t="shared" si="5"/>
        <v>0</v>
      </c>
      <c r="G40" s="33">
        <v>0</v>
      </c>
      <c r="H40" s="33">
        <v>0</v>
      </c>
      <c r="I40" s="33">
        <v>0</v>
      </c>
      <c r="J40" s="32">
        <v>0</v>
      </c>
      <c r="K40" s="33">
        <v>0</v>
      </c>
      <c r="L40" s="32">
        <v>12300</v>
      </c>
      <c r="M40" s="32">
        <v>0</v>
      </c>
      <c r="N40" s="34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42">
        <v>83</v>
      </c>
      <c r="B41" s="43" t="s">
        <v>64</v>
      </c>
      <c r="C41" s="32">
        <v>9700</v>
      </c>
      <c r="D41" s="32">
        <v>5820</v>
      </c>
      <c r="E41" s="32">
        <v>9700</v>
      </c>
      <c r="F41" s="32">
        <f t="shared" si="5"/>
        <v>5820</v>
      </c>
      <c r="G41" s="33">
        <v>5781</v>
      </c>
      <c r="H41" s="33">
        <v>0</v>
      </c>
      <c r="I41" s="33">
        <v>0</v>
      </c>
      <c r="J41" s="32">
        <v>39</v>
      </c>
      <c r="K41" s="33">
        <v>0</v>
      </c>
      <c r="L41" s="32">
        <v>0</v>
      </c>
      <c r="M41" s="32">
        <v>0</v>
      </c>
      <c r="N41" s="34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30">
        <v>87</v>
      </c>
      <c r="B42" s="31" t="s">
        <v>65</v>
      </c>
      <c r="C42" s="32">
        <v>1286</v>
      </c>
      <c r="D42" s="32">
        <v>772</v>
      </c>
      <c r="E42" s="32">
        <v>994</v>
      </c>
      <c r="F42" s="32">
        <f t="shared" si="5"/>
        <v>596</v>
      </c>
      <c r="G42" s="33">
        <v>541</v>
      </c>
      <c r="H42" s="33">
        <v>52</v>
      </c>
      <c r="I42" s="33">
        <v>0</v>
      </c>
      <c r="J42" s="32">
        <v>3</v>
      </c>
      <c r="K42" s="33">
        <v>12</v>
      </c>
      <c r="L42" s="32">
        <v>176</v>
      </c>
      <c r="M42" s="32">
        <v>0</v>
      </c>
      <c r="N42" s="34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46">
        <v>122</v>
      </c>
      <c r="B43" s="47" t="s">
        <v>60</v>
      </c>
      <c r="C43" s="48">
        <v>6000</v>
      </c>
      <c r="D43" s="48">
        <v>3600</v>
      </c>
      <c r="E43" s="48">
        <v>6000</v>
      </c>
      <c r="F43" s="32">
        <f t="shared" si="5"/>
        <v>3600</v>
      </c>
      <c r="G43" s="49">
        <v>3576</v>
      </c>
      <c r="H43" s="49">
        <v>0</v>
      </c>
      <c r="I43" s="49">
        <v>0</v>
      </c>
      <c r="J43" s="48">
        <v>24</v>
      </c>
      <c r="K43" s="49">
        <v>0</v>
      </c>
      <c r="L43" s="48">
        <v>0</v>
      </c>
      <c r="M43" s="32">
        <v>0</v>
      </c>
      <c r="N43" s="50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35"/>
      <c r="B44" s="36" t="s">
        <v>66</v>
      </c>
      <c r="C44" s="37">
        <f>SUM(C30:C43)</f>
        <v>159443</v>
      </c>
      <c r="D44" s="37">
        <f aca="true" t="shared" si="6" ref="D44:N44">SUM(D30:D43)</f>
        <v>95666</v>
      </c>
      <c r="E44" s="37">
        <f t="shared" si="6"/>
        <v>96480</v>
      </c>
      <c r="F44" s="37">
        <f t="shared" si="6"/>
        <v>57886</v>
      </c>
      <c r="G44" s="37">
        <v>54937</v>
      </c>
      <c r="H44" s="37">
        <f t="shared" si="6"/>
        <v>2699</v>
      </c>
      <c r="I44" s="37">
        <f t="shared" si="6"/>
        <v>92</v>
      </c>
      <c r="J44" s="37">
        <f t="shared" si="6"/>
        <v>342</v>
      </c>
      <c r="K44" s="37">
        <f t="shared" si="6"/>
        <v>215</v>
      </c>
      <c r="L44" s="37">
        <f t="shared" si="6"/>
        <v>31299</v>
      </c>
      <c r="M44" s="37">
        <f t="shared" si="6"/>
        <v>542</v>
      </c>
      <c r="N44" s="37">
        <f t="shared" si="6"/>
        <v>245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1.25" customHeight="1">
      <c r="A45" s="35"/>
      <c r="B45" s="36" t="s">
        <v>67</v>
      </c>
      <c r="C45" s="56" t="s">
        <v>68</v>
      </c>
      <c r="D45" s="38">
        <f>SUM(D22+D44+D28+D25+D12)</f>
        <v>144641</v>
      </c>
      <c r="E45" s="56" t="s">
        <v>68</v>
      </c>
      <c r="F45" s="38">
        <f>SUM(F22+F44+F28+F25+F12)</f>
        <v>72251</v>
      </c>
      <c r="G45" s="38">
        <v>67867</v>
      </c>
      <c r="H45" s="38">
        <f aca="true" t="shared" si="7" ref="H45:N45">SUM(H22+H44+H28+H25+H12)</f>
        <v>4354</v>
      </c>
      <c r="I45" s="38">
        <f t="shared" si="7"/>
        <v>355</v>
      </c>
      <c r="J45" s="38">
        <f t="shared" si="7"/>
        <v>385</v>
      </c>
      <c r="K45" s="38">
        <f t="shared" si="7"/>
        <v>392</v>
      </c>
      <c r="L45" s="38">
        <f t="shared" si="7"/>
        <v>60283</v>
      </c>
      <c r="M45" s="38">
        <f t="shared" si="7"/>
        <v>1068</v>
      </c>
      <c r="N45" s="37">
        <f t="shared" si="7"/>
        <v>265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1.25" customHeight="1">
      <c r="A46" s="35"/>
      <c r="B46" s="36" t="s">
        <v>82</v>
      </c>
      <c r="C46" s="56" t="s">
        <v>68</v>
      </c>
      <c r="D46" s="56" t="s">
        <v>68</v>
      </c>
      <c r="E46" s="56" t="s">
        <v>68</v>
      </c>
      <c r="F46" s="38">
        <f>G46+H46-I46+J46</f>
        <v>67867</v>
      </c>
      <c r="G46" s="38">
        <v>65855</v>
      </c>
      <c r="H46" s="38">
        <v>2355</v>
      </c>
      <c r="I46" s="38">
        <v>1077</v>
      </c>
      <c r="J46" s="38">
        <v>734</v>
      </c>
      <c r="K46" s="38">
        <v>445</v>
      </c>
      <c r="L46" s="57" t="s">
        <v>68</v>
      </c>
      <c r="M46" s="57" t="s">
        <v>68</v>
      </c>
      <c r="N46" s="56" t="s">
        <v>68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1.25" customHeight="1">
      <c r="A47" s="35"/>
      <c r="B47" s="36" t="s">
        <v>69</v>
      </c>
      <c r="C47" s="56" t="s">
        <v>68</v>
      </c>
      <c r="D47" s="56" t="s">
        <v>68</v>
      </c>
      <c r="E47" s="56" t="s">
        <v>68</v>
      </c>
      <c r="F47" s="38">
        <f>G47+H47-I47+J47</f>
        <v>72251</v>
      </c>
      <c r="G47" s="38">
        <v>65855</v>
      </c>
      <c r="H47" s="38">
        <f>SUM(H45:H46)</f>
        <v>6709</v>
      </c>
      <c r="I47" s="38">
        <f>SUM(I45:I46)</f>
        <v>1432</v>
      </c>
      <c r="J47" s="38">
        <f>SUM(J45:J46)</f>
        <v>1119</v>
      </c>
      <c r="K47" s="38">
        <f>SUM(K45:K46)</f>
        <v>837</v>
      </c>
      <c r="L47" s="57" t="s">
        <v>68</v>
      </c>
      <c r="M47" s="57" t="s">
        <v>68</v>
      </c>
      <c r="N47" s="56" t="s">
        <v>68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0.5" customHeight="1">
      <c r="A48" s="74" t="s">
        <v>85</v>
      </c>
      <c r="B48" s="7" t="s">
        <v>87</v>
      </c>
      <c r="C48"/>
      <c r="D48"/>
      <c r="E48"/>
      <c r="F48" s="59"/>
      <c r="I48" s="5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0.5" customHeight="1">
      <c r="A49" s="58" t="s">
        <v>84</v>
      </c>
      <c r="B49" s="7" t="s">
        <v>88</v>
      </c>
      <c r="C49" s="59"/>
      <c r="D49" s="60"/>
      <c r="E49" s="61"/>
      <c r="F49" s="59"/>
      <c r="G49" s="59"/>
      <c r="H49" s="59"/>
      <c r="I49" s="5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0.5" customHeight="1">
      <c r="A50" s="58" t="s">
        <v>86</v>
      </c>
      <c r="B50" s="7" t="s">
        <v>89</v>
      </c>
      <c r="C50"/>
      <c r="D50"/>
      <c r="E50"/>
      <c r="F50" s="59"/>
      <c r="I50" s="5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6:60" s="7" customFormat="1" ht="10.5" customHeight="1">
      <c r="F51" s="59"/>
      <c r="I51" s="5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0.5" customHeight="1">
      <c r="A52" s="61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2" ht="10.5" customHeight="1">
      <c r="A53" s="61"/>
      <c r="B53" s="7"/>
    </row>
    <row r="54" spans="2:60" s="1" customFormat="1" ht="12.75">
      <c r="B54" s="6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7" spans="1:60" s="1" customFormat="1" ht="12.75">
      <c r="A57" s="64"/>
      <c r="E57" s="1" t="s">
        <v>80</v>
      </c>
      <c r="M57" s="1" t="s">
        <v>81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61" spans="1:60" s="66" customFormat="1" ht="10.5" customHeight="1">
      <c r="A61" s="65"/>
      <c r="B61" s="65"/>
      <c r="C61" s="65"/>
      <c r="D61" s="65"/>
      <c r="E61" s="65"/>
      <c r="F61" s="65"/>
      <c r="G61" s="65"/>
      <c r="H61" s="65"/>
      <c r="I61" s="6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3" spans="1:60" s="66" customFormat="1" ht="10.5" customHeight="1">
      <c r="A63" s="65"/>
      <c r="B63" s="65" t="s">
        <v>72</v>
      </c>
      <c r="C63" s="65"/>
      <c r="D63" s="65"/>
      <c r="E63" s="65"/>
      <c r="F63" s="65"/>
      <c r="G63" s="65"/>
      <c r="H63" s="65"/>
      <c r="I63" s="6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66" customFormat="1" ht="10.5" customHeight="1">
      <c r="A64" s="65"/>
      <c r="B64" s="65" t="s">
        <v>83</v>
      </c>
      <c r="C64" s="65"/>
      <c r="D64" s="65"/>
      <c r="E64" s="65"/>
      <c r="F64" s="65"/>
      <c r="G64" s="65"/>
      <c r="H64" s="65"/>
      <c r="I64" s="6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</sheetData>
  <sheetProtection/>
  <mergeCells count="2">
    <mergeCell ref="A1:N1"/>
    <mergeCell ref="A2:N2"/>
  </mergeCells>
  <printOptions/>
  <pageMargins left="0.45" right="0.17" top="1" bottom="1" header="0.5" footer="0.5"/>
  <pageSetup firstPageNumber="44" useFirstPageNumber="1" horizontalDpi="300" verticalDpi="300" orientation="landscape" paperSize="9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1" sqref="C21"/>
    </sheetView>
  </sheetViews>
  <sheetFormatPr defaultColWidth="9.140625" defaultRowHeight="12.75"/>
  <cols>
    <col min="1" max="1" width="5.57421875" style="63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0.57421875" style="3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60" s="2" customFormat="1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14" ht="15.75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60" s="1" customFormat="1" ht="12.75">
      <c r="A3" s="4"/>
      <c r="B3" s="4"/>
      <c r="C3" s="4"/>
      <c r="D3" s="4"/>
      <c r="G3" s="4"/>
      <c r="H3" s="4"/>
      <c r="K3" s="4"/>
      <c r="N3" s="5" t="s">
        <v>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7" customFormat="1" ht="12.75">
      <c r="A4" s="6"/>
      <c r="C4" s="8" t="s">
        <v>2</v>
      </c>
      <c r="D4" s="8"/>
      <c r="E4" s="9" t="s">
        <v>3</v>
      </c>
      <c r="F4" s="10"/>
      <c r="G4" s="11" t="s">
        <v>3</v>
      </c>
      <c r="H4" s="12" t="s">
        <v>4</v>
      </c>
      <c r="I4" s="13"/>
      <c r="J4" s="13"/>
      <c r="K4" s="12"/>
      <c r="L4" s="14" t="s">
        <v>2</v>
      </c>
      <c r="M4" s="13" t="s">
        <v>5</v>
      </c>
      <c r="N4" s="1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7" customFormat="1" ht="12.75">
      <c r="A5" s="15" t="s">
        <v>6</v>
      </c>
      <c r="B5" s="15" t="s">
        <v>7</v>
      </c>
      <c r="C5" s="16" t="s">
        <v>8</v>
      </c>
      <c r="D5" s="17"/>
      <c r="E5" s="16" t="s">
        <v>9</v>
      </c>
      <c r="F5" s="17"/>
      <c r="G5" s="8" t="s">
        <v>10</v>
      </c>
      <c r="H5" s="8" t="s">
        <v>2</v>
      </c>
      <c r="I5" s="8" t="s">
        <v>2</v>
      </c>
      <c r="J5" s="14" t="s">
        <v>11</v>
      </c>
      <c r="K5" s="8" t="s">
        <v>2</v>
      </c>
      <c r="L5" s="15" t="s">
        <v>12</v>
      </c>
      <c r="M5" s="14" t="s">
        <v>2</v>
      </c>
      <c r="N5" s="14" t="s">
        <v>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7" customFormat="1" ht="12.75">
      <c r="A6" s="15" t="s">
        <v>13</v>
      </c>
      <c r="B6" s="15" t="s">
        <v>14</v>
      </c>
      <c r="C6" s="18"/>
      <c r="D6" s="18"/>
      <c r="E6" s="19" t="s">
        <v>15</v>
      </c>
      <c r="F6" s="17"/>
      <c r="G6" s="8" t="s">
        <v>16</v>
      </c>
      <c r="H6" s="8" t="s">
        <v>17</v>
      </c>
      <c r="I6" s="8" t="s">
        <v>18</v>
      </c>
      <c r="J6" s="15" t="s">
        <v>19</v>
      </c>
      <c r="K6" s="8" t="s">
        <v>20</v>
      </c>
      <c r="L6" s="15" t="s">
        <v>21</v>
      </c>
      <c r="M6" s="15" t="s">
        <v>22</v>
      </c>
      <c r="N6" s="15" t="s">
        <v>20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15" t="s">
        <v>23</v>
      </c>
      <c r="B7" s="15"/>
      <c r="C7" s="15" t="s">
        <v>24</v>
      </c>
      <c r="D7" s="20"/>
      <c r="E7" s="15" t="s">
        <v>24</v>
      </c>
      <c r="F7" s="21" t="s">
        <v>25</v>
      </c>
      <c r="G7" s="8" t="s">
        <v>26</v>
      </c>
      <c r="H7" s="8" t="s">
        <v>27</v>
      </c>
      <c r="I7" s="8" t="s">
        <v>27</v>
      </c>
      <c r="J7" s="15" t="s">
        <v>28</v>
      </c>
      <c r="K7" s="8" t="s">
        <v>29</v>
      </c>
      <c r="L7" s="15" t="s">
        <v>30</v>
      </c>
      <c r="M7" s="15" t="s">
        <v>27</v>
      </c>
      <c r="N7" s="15" t="s">
        <v>29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/>
      <c r="B8" s="15"/>
      <c r="C8" s="22" t="s">
        <v>31</v>
      </c>
      <c r="D8" s="22" t="s">
        <v>32</v>
      </c>
      <c r="E8" s="22" t="s">
        <v>31</v>
      </c>
      <c r="F8" s="23" t="s">
        <v>32</v>
      </c>
      <c r="G8" s="24" t="s">
        <v>32</v>
      </c>
      <c r="H8" s="24" t="s">
        <v>32</v>
      </c>
      <c r="I8" s="24" t="s">
        <v>32</v>
      </c>
      <c r="J8" s="15" t="s">
        <v>32</v>
      </c>
      <c r="K8" s="24" t="s">
        <v>32</v>
      </c>
      <c r="L8" s="22" t="s">
        <v>32</v>
      </c>
      <c r="M8" s="22" t="s">
        <v>32</v>
      </c>
      <c r="N8" s="15" t="s">
        <v>32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1" customFormat="1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5">
        <v>7</v>
      </c>
      <c r="H9" s="25">
        <v>8</v>
      </c>
      <c r="I9" s="25">
        <v>9</v>
      </c>
      <c r="J9" s="23">
        <v>10</v>
      </c>
      <c r="K9" s="25">
        <v>11</v>
      </c>
      <c r="L9" s="23">
        <v>12</v>
      </c>
      <c r="M9" s="23">
        <v>13</v>
      </c>
      <c r="N9" s="23">
        <v>14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26" t="s">
        <v>33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7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30">
        <v>71</v>
      </c>
      <c r="B11" s="31" t="s">
        <v>34</v>
      </c>
      <c r="C11" s="32">
        <v>6137</v>
      </c>
      <c r="D11" s="32">
        <v>2191</v>
      </c>
      <c r="E11" s="32">
        <v>4271</v>
      </c>
      <c r="F11" s="32">
        <f>G11+H11-I11+J11</f>
        <v>1525</v>
      </c>
      <c r="G11" s="33">
        <v>1640</v>
      </c>
      <c r="H11" s="33">
        <v>0</v>
      </c>
      <c r="I11" s="33">
        <v>78</v>
      </c>
      <c r="J11" s="32">
        <v>-37</v>
      </c>
      <c r="K11" s="33">
        <v>8</v>
      </c>
      <c r="L11" s="32">
        <v>4</v>
      </c>
      <c r="M11" s="32">
        <v>127</v>
      </c>
      <c r="N11" s="34">
        <v>14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7" customFormat="1" ht="12.75">
      <c r="A12" s="35"/>
      <c r="B12" s="36" t="s">
        <v>35</v>
      </c>
      <c r="C12" s="37">
        <f aca="true" t="shared" si="0" ref="C12:N12">SUM(C11)</f>
        <v>6137</v>
      </c>
      <c r="D12" s="37">
        <f t="shared" si="0"/>
        <v>2191</v>
      </c>
      <c r="E12" s="37">
        <f t="shared" si="0"/>
        <v>4271</v>
      </c>
      <c r="F12" s="37">
        <f t="shared" si="0"/>
        <v>1525</v>
      </c>
      <c r="G12" s="37">
        <v>1640</v>
      </c>
      <c r="H12" s="38">
        <f t="shared" si="0"/>
        <v>0</v>
      </c>
      <c r="I12" s="38">
        <f t="shared" si="0"/>
        <v>78</v>
      </c>
      <c r="J12" s="37">
        <f t="shared" si="0"/>
        <v>-37</v>
      </c>
      <c r="K12" s="38">
        <f t="shared" si="0"/>
        <v>8</v>
      </c>
      <c r="L12" s="37">
        <f t="shared" si="0"/>
        <v>4</v>
      </c>
      <c r="M12" s="37">
        <f t="shared" si="0"/>
        <v>127</v>
      </c>
      <c r="N12" s="37">
        <f t="shared" si="0"/>
        <v>14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9" t="s">
        <v>36</v>
      </c>
      <c r="B13" s="40"/>
      <c r="C13" s="28"/>
      <c r="D13" s="28"/>
      <c r="E13" s="28"/>
      <c r="F13" s="28"/>
      <c r="G13" s="41"/>
      <c r="H13" s="41"/>
      <c r="I13" s="41"/>
      <c r="J13" s="28"/>
      <c r="K13" s="41"/>
      <c r="L13" s="28"/>
      <c r="M13" s="28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42">
        <v>45</v>
      </c>
      <c r="B14" s="43" t="s">
        <v>37</v>
      </c>
      <c r="C14" s="32">
        <v>2236</v>
      </c>
      <c r="D14" s="32">
        <v>1215</v>
      </c>
      <c r="E14" s="32">
        <v>447</v>
      </c>
      <c r="F14" s="32">
        <f aca="true" t="shared" si="1" ref="F14:F22">G14+H14-I14+J14</f>
        <v>243</v>
      </c>
      <c r="G14" s="33">
        <v>253</v>
      </c>
      <c r="H14" s="33">
        <v>0</v>
      </c>
      <c r="I14" s="33">
        <v>0</v>
      </c>
      <c r="J14" s="32">
        <v>-10</v>
      </c>
      <c r="K14" s="33">
        <v>0</v>
      </c>
      <c r="L14" s="32">
        <v>0</v>
      </c>
      <c r="M14" s="32">
        <v>0</v>
      </c>
      <c r="N14" s="34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42">
        <v>49</v>
      </c>
      <c r="B15" s="43" t="s">
        <v>38</v>
      </c>
      <c r="C15" s="32">
        <v>1738</v>
      </c>
      <c r="D15" s="32">
        <v>944</v>
      </c>
      <c r="E15" s="32">
        <v>174</v>
      </c>
      <c r="F15" s="32">
        <f t="shared" si="1"/>
        <v>94</v>
      </c>
      <c r="G15" s="33">
        <v>98</v>
      </c>
      <c r="H15" s="33">
        <v>0</v>
      </c>
      <c r="I15" s="33">
        <v>0</v>
      </c>
      <c r="J15" s="32">
        <v>-4</v>
      </c>
      <c r="K15" s="33">
        <v>0</v>
      </c>
      <c r="L15" s="32">
        <v>0</v>
      </c>
      <c r="M15" s="32">
        <v>0</v>
      </c>
      <c r="N15" s="34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42">
        <v>51</v>
      </c>
      <c r="B16" s="43" t="s">
        <v>39</v>
      </c>
      <c r="C16" s="32">
        <v>5000</v>
      </c>
      <c r="D16" s="32">
        <v>2716</v>
      </c>
      <c r="E16" s="32">
        <v>4688</v>
      </c>
      <c r="F16" s="32">
        <f t="shared" si="1"/>
        <v>2547</v>
      </c>
      <c r="G16" s="33">
        <v>2656</v>
      </c>
      <c r="H16" s="33">
        <v>0</v>
      </c>
      <c r="I16" s="33">
        <v>0</v>
      </c>
      <c r="J16" s="32">
        <v>-109</v>
      </c>
      <c r="K16" s="33">
        <v>0</v>
      </c>
      <c r="L16" s="32">
        <v>0</v>
      </c>
      <c r="M16" s="32">
        <v>59</v>
      </c>
      <c r="N16" s="34">
        <v>24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42" t="s">
        <v>94</v>
      </c>
      <c r="B17" s="43" t="s">
        <v>40</v>
      </c>
      <c r="C17" s="32">
        <v>15000</v>
      </c>
      <c r="D17" s="32">
        <v>8149</v>
      </c>
      <c r="E17" s="32">
        <v>14223</v>
      </c>
      <c r="F17" s="32">
        <f t="shared" si="1"/>
        <v>7727</v>
      </c>
      <c r="G17" s="33">
        <v>4915</v>
      </c>
      <c r="H17" s="33">
        <v>3431</v>
      </c>
      <c r="I17" s="33">
        <v>0</v>
      </c>
      <c r="J17" s="32">
        <v>-619</v>
      </c>
      <c r="K17" s="33">
        <v>0</v>
      </c>
      <c r="L17" s="32">
        <v>422</v>
      </c>
      <c r="M17" s="32">
        <v>0</v>
      </c>
      <c r="N17" s="34">
        <v>170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42">
        <v>57</v>
      </c>
      <c r="B18" s="43" t="s">
        <v>41</v>
      </c>
      <c r="C18" s="32">
        <v>6000</v>
      </c>
      <c r="D18" s="32">
        <v>3260</v>
      </c>
      <c r="E18" s="32">
        <v>5132</v>
      </c>
      <c r="F18" s="32">
        <f t="shared" si="1"/>
        <v>2788</v>
      </c>
      <c r="G18" s="33">
        <v>1945</v>
      </c>
      <c r="H18" s="33">
        <v>922</v>
      </c>
      <c r="I18" s="33">
        <v>0</v>
      </c>
      <c r="J18" s="32">
        <v>-79</v>
      </c>
      <c r="K18" s="33">
        <v>0</v>
      </c>
      <c r="L18" s="32">
        <v>472</v>
      </c>
      <c r="M18" s="32">
        <v>0</v>
      </c>
      <c r="N18" s="34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44" t="s">
        <v>96</v>
      </c>
      <c r="B19" s="45" t="s">
        <v>42</v>
      </c>
      <c r="C19" s="32">
        <v>7840</v>
      </c>
      <c r="D19" s="32">
        <v>4259</v>
      </c>
      <c r="E19" s="32">
        <v>4496</v>
      </c>
      <c r="F19" s="32">
        <f t="shared" si="1"/>
        <v>2443</v>
      </c>
      <c r="G19" s="33">
        <v>1674</v>
      </c>
      <c r="H19" s="33">
        <v>921</v>
      </c>
      <c r="I19" s="33">
        <v>59</v>
      </c>
      <c r="J19" s="32">
        <v>-93</v>
      </c>
      <c r="K19" s="33">
        <v>48</v>
      </c>
      <c r="L19" s="32">
        <v>1758</v>
      </c>
      <c r="M19" s="32">
        <v>13</v>
      </c>
      <c r="N19" s="34">
        <v>10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42">
        <v>82</v>
      </c>
      <c r="B20" s="43" t="s">
        <v>43</v>
      </c>
      <c r="C20" s="32">
        <v>34000</v>
      </c>
      <c r="D20" s="32">
        <v>18471</v>
      </c>
      <c r="E20" s="32">
        <v>0</v>
      </c>
      <c r="F20" s="32">
        <f t="shared" si="1"/>
        <v>0</v>
      </c>
      <c r="G20" s="33">
        <v>0</v>
      </c>
      <c r="H20" s="33">
        <v>0</v>
      </c>
      <c r="I20" s="33">
        <v>0</v>
      </c>
      <c r="J20" s="32">
        <v>0</v>
      </c>
      <c r="K20" s="33">
        <v>0</v>
      </c>
      <c r="L20" s="32">
        <v>18471</v>
      </c>
      <c r="M20" s="32">
        <v>0</v>
      </c>
      <c r="N20" s="34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4">
        <v>88</v>
      </c>
      <c r="B21" s="45" t="s">
        <v>44</v>
      </c>
      <c r="C21" s="32">
        <v>4287</v>
      </c>
      <c r="D21" s="32">
        <v>2329</v>
      </c>
      <c r="E21" s="32">
        <v>1814</v>
      </c>
      <c r="F21" s="32">
        <f t="shared" si="1"/>
        <v>986</v>
      </c>
      <c r="G21" s="33">
        <v>516</v>
      </c>
      <c r="H21" s="33">
        <v>501</v>
      </c>
      <c r="I21" s="33">
        <v>0</v>
      </c>
      <c r="J21" s="32">
        <v>-31</v>
      </c>
      <c r="K21" s="33">
        <v>0</v>
      </c>
      <c r="L21" s="32">
        <v>1343</v>
      </c>
      <c r="M21" s="32">
        <v>0</v>
      </c>
      <c r="N21" s="34">
        <v>20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30">
        <v>91</v>
      </c>
      <c r="B22" s="31" t="s">
        <v>93</v>
      </c>
      <c r="C22" s="32">
        <v>10000</v>
      </c>
      <c r="D22" s="76">
        <v>5433</v>
      </c>
      <c r="E22" s="76">
        <v>5000</v>
      </c>
      <c r="F22" s="32">
        <f t="shared" si="1"/>
        <v>2716</v>
      </c>
      <c r="G22" s="76">
        <v>0</v>
      </c>
      <c r="H22" s="76">
        <v>2686</v>
      </c>
      <c r="I22" s="76">
        <v>0</v>
      </c>
      <c r="J22" s="76">
        <v>30</v>
      </c>
      <c r="K22" s="76">
        <v>0</v>
      </c>
      <c r="L22" s="76">
        <v>2717</v>
      </c>
      <c r="M22" s="76">
        <v>0</v>
      </c>
      <c r="N22" s="77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35"/>
      <c r="B23" s="36" t="s">
        <v>45</v>
      </c>
      <c r="C23" s="37">
        <f>SUM(C14:C22)</f>
        <v>86101</v>
      </c>
      <c r="D23" s="37">
        <f aca="true" t="shared" si="2" ref="D23:N23">SUM(D14:D22)</f>
        <v>46776</v>
      </c>
      <c r="E23" s="37">
        <f t="shared" si="2"/>
        <v>35974</v>
      </c>
      <c r="F23" s="37">
        <f t="shared" si="2"/>
        <v>19544</v>
      </c>
      <c r="G23" s="37">
        <f t="shared" si="2"/>
        <v>12057</v>
      </c>
      <c r="H23" s="37">
        <f t="shared" si="2"/>
        <v>8461</v>
      </c>
      <c r="I23" s="37">
        <f t="shared" si="2"/>
        <v>59</v>
      </c>
      <c r="J23" s="37">
        <f t="shared" si="2"/>
        <v>-915</v>
      </c>
      <c r="K23" s="37">
        <f t="shared" si="2"/>
        <v>48</v>
      </c>
      <c r="L23" s="37">
        <f t="shared" si="2"/>
        <v>25183</v>
      </c>
      <c r="M23" s="37">
        <f t="shared" si="2"/>
        <v>72</v>
      </c>
      <c r="N23" s="37">
        <f t="shared" si="2"/>
        <v>224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39" t="s">
        <v>46</v>
      </c>
      <c r="B24" s="40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2" customFormat="1" ht="12.75">
      <c r="A25" s="67">
        <v>47</v>
      </c>
      <c r="B25" s="68" t="s">
        <v>47</v>
      </c>
      <c r="C25" s="69">
        <v>800643</v>
      </c>
      <c r="D25" s="69">
        <v>4580</v>
      </c>
      <c r="E25" s="69">
        <v>0</v>
      </c>
      <c r="F25" s="69">
        <f>G25+H25-I25+J25</f>
        <v>0</v>
      </c>
      <c r="G25" s="70">
        <v>457</v>
      </c>
      <c r="H25" s="70">
        <v>0</v>
      </c>
      <c r="I25" s="70">
        <v>451</v>
      </c>
      <c r="J25" s="69">
        <v>-6</v>
      </c>
      <c r="K25" s="70">
        <v>11</v>
      </c>
      <c r="L25" s="69">
        <v>0</v>
      </c>
      <c r="M25" s="69">
        <v>0</v>
      </c>
      <c r="N25" s="71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5"/>
      <c r="B26" s="36" t="s">
        <v>48</v>
      </c>
      <c r="C26" s="37">
        <f aca="true" t="shared" si="3" ref="C26:N26">SUM(C25:C25)</f>
        <v>800643</v>
      </c>
      <c r="D26" s="37">
        <f t="shared" si="3"/>
        <v>4580</v>
      </c>
      <c r="E26" s="37">
        <f t="shared" si="3"/>
        <v>0</v>
      </c>
      <c r="F26" s="37">
        <f t="shared" si="3"/>
        <v>0</v>
      </c>
      <c r="G26" s="37">
        <v>457</v>
      </c>
      <c r="H26" s="38">
        <f t="shared" si="3"/>
        <v>0</v>
      </c>
      <c r="I26" s="38">
        <f t="shared" si="3"/>
        <v>451</v>
      </c>
      <c r="J26" s="37">
        <f t="shared" si="3"/>
        <v>-6</v>
      </c>
      <c r="K26" s="38">
        <f t="shared" si="3"/>
        <v>11</v>
      </c>
      <c r="L26" s="37">
        <f t="shared" si="3"/>
        <v>0</v>
      </c>
      <c r="M26" s="37">
        <f t="shared" si="3"/>
        <v>0</v>
      </c>
      <c r="N26" s="37">
        <f t="shared" si="3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9" t="s">
        <v>49</v>
      </c>
      <c r="B27" s="4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44">
        <v>68</v>
      </c>
      <c r="B28" s="45" t="s">
        <v>50</v>
      </c>
      <c r="C28" s="32">
        <v>400</v>
      </c>
      <c r="D28" s="32">
        <v>400</v>
      </c>
      <c r="E28" s="32">
        <v>189</v>
      </c>
      <c r="F28" s="32">
        <f>G28+H28-I28+J28</f>
        <v>189</v>
      </c>
      <c r="G28" s="33">
        <v>211</v>
      </c>
      <c r="H28" s="33">
        <v>0</v>
      </c>
      <c r="I28" s="33">
        <v>22</v>
      </c>
      <c r="J28" s="32">
        <v>0</v>
      </c>
      <c r="K28" s="33">
        <v>2</v>
      </c>
      <c r="L28" s="32">
        <v>0</v>
      </c>
      <c r="M28" s="32">
        <v>0</v>
      </c>
      <c r="N28" s="34"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35"/>
      <c r="B29" s="36" t="s">
        <v>51</v>
      </c>
      <c r="C29" s="37">
        <f aca="true" t="shared" si="4" ref="C29:N29">SUM(C28)</f>
        <v>400</v>
      </c>
      <c r="D29" s="37">
        <f t="shared" si="4"/>
        <v>400</v>
      </c>
      <c r="E29" s="37">
        <f t="shared" si="4"/>
        <v>189</v>
      </c>
      <c r="F29" s="37">
        <f t="shared" si="4"/>
        <v>189</v>
      </c>
      <c r="G29" s="37">
        <v>211</v>
      </c>
      <c r="H29" s="38">
        <f t="shared" si="4"/>
        <v>0</v>
      </c>
      <c r="I29" s="38">
        <f t="shared" si="4"/>
        <v>22</v>
      </c>
      <c r="J29" s="37">
        <f t="shared" si="4"/>
        <v>0</v>
      </c>
      <c r="K29" s="38">
        <f t="shared" si="4"/>
        <v>2</v>
      </c>
      <c r="L29" s="37">
        <f t="shared" si="4"/>
        <v>0</v>
      </c>
      <c r="M29" s="37">
        <f t="shared" si="4"/>
        <v>0</v>
      </c>
      <c r="N29" s="37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9" t="s">
        <v>52</v>
      </c>
      <c r="B30" s="4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42">
        <v>6</v>
      </c>
      <c r="B31" s="43" t="s">
        <v>53</v>
      </c>
      <c r="C31" s="32">
        <v>1269</v>
      </c>
      <c r="D31" s="32">
        <v>780</v>
      </c>
      <c r="E31" s="32">
        <v>1269</v>
      </c>
      <c r="F31" s="32">
        <f aca="true" t="shared" si="5" ref="F31:F44">G31+H31-I31+J31</f>
        <v>780</v>
      </c>
      <c r="G31" s="33">
        <v>761</v>
      </c>
      <c r="H31" s="33">
        <v>0</v>
      </c>
      <c r="I31" s="33">
        <v>0</v>
      </c>
      <c r="J31" s="32">
        <v>19</v>
      </c>
      <c r="K31" s="33">
        <v>17</v>
      </c>
      <c r="L31" s="32">
        <v>0</v>
      </c>
      <c r="M31" s="32">
        <v>0</v>
      </c>
      <c r="N31" s="34">
        <v>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42">
        <v>46</v>
      </c>
      <c r="B32" s="43" t="s">
        <v>54</v>
      </c>
      <c r="C32" s="32">
        <v>10446</v>
      </c>
      <c r="D32" s="32">
        <v>6424</v>
      </c>
      <c r="E32" s="32">
        <v>6241</v>
      </c>
      <c r="F32" s="32">
        <f t="shared" si="5"/>
        <v>3838</v>
      </c>
      <c r="G32" s="33">
        <v>3744</v>
      </c>
      <c r="H32" s="33">
        <v>0</v>
      </c>
      <c r="I32" s="33">
        <v>0</v>
      </c>
      <c r="J32" s="32">
        <v>94</v>
      </c>
      <c r="K32" s="33">
        <v>0</v>
      </c>
      <c r="L32" s="32">
        <v>0</v>
      </c>
      <c r="M32" s="32">
        <v>0</v>
      </c>
      <c r="N32" s="34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42">
        <v>53</v>
      </c>
      <c r="B33" s="43" t="s">
        <v>55</v>
      </c>
      <c r="C33" s="32">
        <v>5519</v>
      </c>
      <c r="D33" s="32">
        <v>3394</v>
      </c>
      <c r="E33" s="32">
        <v>2759</v>
      </c>
      <c r="F33" s="32">
        <f t="shared" si="5"/>
        <v>1697</v>
      </c>
      <c r="G33" s="33">
        <v>1987</v>
      </c>
      <c r="H33" s="33">
        <v>0</v>
      </c>
      <c r="I33" s="33">
        <v>334</v>
      </c>
      <c r="J33" s="32">
        <v>44</v>
      </c>
      <c r="K33" s="33">
        <v>80</v>
      </c>
      <c r="L33" s="32">
        <v>0</v>
      </c>
      <c r="M33" s="32">
        <v>0</v>
      </c>
      <c r="N33" s="34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42">
        <v>54</v>
      </c>
      <c r="B34" s="43" t="s">
        <v>56</v>
      </c>
      <c r="C34" s="32">
        <v>34100</v>
      </c>
      <c r="D34" s="32">
        <v>20972</v>
      </c>
      <c r="E34" s="32">
        <v>15414</v>
      </c>
      <c r="F34" s="32">
        <f t="shared" si="5"/>
        <v>9479</v>
      </c>
      <c r="G34" s="33">
        <v>9634</v>
      </c>
      <c r="H34" s="33">
        <v>527</v>
      </c>
      <c r="I34" s="33">
        <v>903</v>
      </c>
      <c r="J34" s="32">
        <v>221</v>
      </c>
      <c r="K34" s="33">
        <v>361</v>
      </c>
      <c r="L34" s="32">
        <v>10566</v>
      </c>
      <c r="M34" s="32">
        <v>0</v>
      </c>
      <c r="N34" s="34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42">
        <v>55</v>
      </c>
      <c r="B35" s="43" t="s">
        <v>57</v>
      </c>
      <c r="C35" s="32">
        <v>22500</v>
      </c>
      <c r="D35" s="32">
        <v>13838</v>
      </c>
      <c r="E35" s="32">
        <v>12063</v>
      </c>
      <c r="F35" s="32">
        <f t="shared" si="5"/>
        <v>7419</v>
      </c>
      <c r="G35" s="33">
        <v>6291</v>
      </c>
      <c r="H35" s="33">
        <v>972</v>
      </c>
      <c r="I35" s="33">
        <v>0</v>
      </c>
      <c r="J35" s="32">
        <v>156</v>
      </c>
      <c r="K35" s="33">
        <v>218</v>
      </c>
      <c r="L35" s="32">
        <v>6419</v>
      </c>
      <c r="M35" s="32">
        <v>0</v>
      </c>
      <c r="N35" s="34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46">
        <v>67</v>
      </c>
      <c r="B36" s="47" t="s">
        <v>58</v>
      </c>
      <c r="C36" s="48">
        <v>3473</v>
      </c>
      <c r="D36" s="48">
        <v>2136</v>
      </c>
      <c r="E36" s="48">
        <v>2223</v>
      </c>
      <c r="F36" s="48">
        <f t="shared" si="5"/>
        <v>1367</v>
      </c>
      <c r="G36" s="49">
        <v>1334</v>
      </c>
      <c r="H36" s="49">
        <v>0</v>
      </c>
      <c r="I36" s="49">
        <v>0</v>
      </c>
      <c r="J36" s="48">
        <v>33</v>
      </c>
      <c r="K36" s="49">
        <v>53</v>
      </c>
      <c r="L36" s="48">
        <v>0</v>
      </c>
      <c r="M36" s="48">
        <v>0</v>
      </c>
      <c r="N36" s="50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51">
        <v>74</v>
      </c>
      <c r="B37" s="52" t="s">
        <v>59</v>
      </c>
      <c r="C37" s="53">
        <v>23500</v>
      </c>
      <c r="D37" s="53">
        <v>14453</v>
      </c>
      <c r="E37" s="53">
        <v>22187</v>
      </c>
      <c r="F37" s="53">
        <f t="shared" si="5"/>
        <v>13645</v>
      </c>
      <c r="G37" s="54">
        <v>13312</v>
      </c>
      <c r="H37" s="54">
        <v>0</v>
      </c>
      <c r="I37" s="54">
        <v>0</v>
      </c>
      <c r="J37" s="53">
        <v>333</v>
      </c>
      <c r="K37" s="54">
        <v>0</v>
      </c>
      <c r="L37" s="53">
        <v>808</v>
      </c>
      <c r="M37" s="54">
        <v>0</v>
      </c>
      <c r="N37" s="55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42">
        <v>75</v>
      </c>
      <c r="B38" s="43" t="s">
        <v>60</v>
      </c>
      <c r="C38" s="32">
        <v>12000</v>
      </c>
      <c r="D38" s="32">
        <v>7380</v>
      </c>
      <c r="E38" s="32">
        <v>9600</v>
      </c>
      <c r="F38" s="32">
        <f t="shared" si="5"/>
        <v>5904</v>
      </c>
      <c r="G38" s="33">
        <v>5760</v>
      </c>
      <c r="H38" s="33">
        <v>0</v>
      </c>
      <c r="I38" s="33">
        <v>0</v>
      </c>
      <c r="J38" s="32">
        <v>144</v>
      </c>
      <c r="K38" s="33">
        <v>0</v>
      </c>
      <c r="L38" s="32">
        <v>0</v>
      </c>
      <c r="M38" s="33">
        <v>0</v>
      </c>
      <c r="N38" s="34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2">
        <v>77</v>
      </c>
      <c r="B39" s="43" t="s">
        <v>61</v>
      </c>
      <c r="C39" s="32">
        <v>2450</v>
      </c>
      <c r="D39" s="32">
        <v>1507</v>
      </c>
      <c r="E39" s="32">
        <v>1837</v>
      </c>
      <c r="F39" s="32">
        <f t="shared" si="5"/>
        <v>1130</v>
      </c>
      <c r="G39" s="33">
        <v>1139</v>
      </c>
      <c r="H39" s="33">
        <v>0</v>
      </c>
      <c r="I39" s="33">
        <v>37</v>
      </c>
      <c r="J39" s="32">
        <v>28</v>
      </c>
      <c r="K39" s="33">
        <v>24</v>
      </c>
      <c r="L39" s="32">
        <v>0</v>
      </c>
      <c r="M39" s="33">
        <v>38</v>
      </c>
      <c r="N39" s="34">
        <v>23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2">
        <v>80</v>
      </c>
      <c r="B40" s="43" t="s">
        <v>62</v>
      </c>
      <c r="C40" s="32">
        <v>6700</v>
      </c>
      <c r="D40" s="32">
        <v>4121</v>
      </c>
      <c r="E40" s="32">
        <v>6514</v>
      </c>
      <c r="F40" s="32">
        <f t="shared" si="5"/>
        <v>4006</v>
      </c>
      <c r="G40" s="33">
        <v>3908</v>
      </c>
      <c r="H40" s="33">
        <v>0</v>
      </c>
      <c r="I40" s="33">
        <v>2</v>
      </c>
      <c r="J40" s="32">
        <v>100</v>
      </c>
      <c r="K40" s="33">
        <v>7</v>
      </c>
      <c r="L40" s="32">
        <v>0</v>
      </c>
      <c r="M40" s="32">
        <v>0</v>
      </c>
      <c r="N40" s="34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42">
        <v>81</v>
      </c>
      <c r="B41" s="43" t="s">
        <v>63</v>
      </c>
      <c r="C41" s="32">
        <v>20500</v>
      </c>
      <c r="D41" s="32">
        <v>12608</v>
      </c>
      <c r="E41" s="32">
        <v>0</v>
      </c>
      <c r="F41" s="32">
        <f t="shared" si="5"/>
        <v>0</v>
      </c>
      <c r="G41" s="33">
        <v>0</v>
      </c>
      <c r="H41" s="33">
        <v>0</v>
      </c>
      <c r="I41" s="33">
        <v>0</v>
      </c>
      <c r="J41" s="32">
        <v>0</v>
      </c>
      <c r="K41" s="33">
        <v>0</v>
      </c>
      <c r="L41" s="32">
        <v>12608</v>
      </c>
      <c r="M41" s="32">
        <v>0</v>
      </c>
      <c r="N41" s="34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42">
        <v>83</v>
      </c>
      <c r="B42" s="43" t="s">
        <v>64</v>
      </c>
      <c r="C42" s="32">
        <v>9700</v>
      </c>
      <c r="D42" s="32">
        <v>5966</v>
      </c>
      <c r="E42" s="32">
        <v>9700</v>
      </c>
      <c r="F42" s="32">
        <f t="shared" si="5"/>
        <v>5966</v>
      </c>
      <c r="G42" s="33">
        <v>5820</v>
      </c>
      <c r="H42" s="33">
        <v>0</v>
      </c>
      <c r="I42" s="33">
        <v>0</v>
      </c>
      <c r="J42" s="32">
        <v>146</v>
      </c>
      <c r="K42" s="33">
        <v>0</v>
      </c>
      <c r="L42" s="32">
        <v>0</v>
      </c>
      <c r="M42" s="32">
        <v>0</v>
      </c>
      <c r="N42" s="34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30">
        <v>87</v>
      </c>
      <c r="B43" s="31" t="s">
        <v>65</v>
      </c>
      <c r="C43" s="32">
        <v>1286</v>
      </c>
      <c r="D43" s="32">
        <v>791</v>
      </c>
      <c r="E43" s="32">
        <v>1205</v>
      </c>
      <c r="F43" s="32">
        <f t="shared" si="5"/>
        <v>741</v>
      </c>
      <c r="G43" s="33">
        <v>596</v>
      </c>
      <c r="H43" s="33">
        <v>128</v>
      </c>
      <c r="I43" s="33">
        <v>0</v>
      </c>
      <c r="J43" s="32">
        <v>17</v>
      </c>
      <c r="K43" s="33">
        <v>15</v>
      </c>
      <c r="L43" s="32">
        <v>50</v>
      </c>
      <c r="M43" s="32">
        <v>0</v>
      </c>
      <c r="N43" s="34"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46">
        <v>122</v>
      </c>
      <c r="B44" s="47" t="s">
        <v>60</v>
      </c>
      <c r="C44" s="48">
        <v>6000</v>
      </c>
      <c r="D44" s="48">
        <v>3690</v>
      </c>
      <c r="E44" s="48">
        <v>6000</v>
      </c>
      <c r="F44" s="32">
        <f t="shared" si="5"/>
        <v>3690</v>
      </c>
      <c r="G44" s="49">
        <v>3600</v>
      </c>
      <c r="H44" s="49">
        <v>0</v>
      </c>
      <c r="I44" s="49">
        <v>0</v>
      </c>
      <c r="J44" s="48">
        <v>90</v>
      </c>
      <c r="K44" s="49">
        <v>0</v>
      </c>
      <c r="L44" s="48">
        <v>0</v>
      </c>
      <c r="M44" s="32">
        <v>0</v>
      </c>
      <c r="N44" s="50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35"/>
      <c r="B45" s="36" t="s">
        <v>66</v>
      </c>
      <c r="C45" s="37">
        <f>SUM(C31:C44)</f>
        <v>159443</v>
      </c>
      <c r="D45" s="37">
        <f aca="true" t="shared" si="6" ref="D45:N45">SUM(D31:D44)</f>
        <v>98060</v>
      </c>
      <c r="E45" s="37">
        <f t="shared" si="6"/>
        <v>97012</v>
      </c>
      <c r="F45" s="37">
        <f t="shared" si="6"/>
        <v>59662</v>
      </c>
      <c r="G45" s="37">
        <v>57886</v>
      </c>
      <c r="H45" s="37">
        <f t="shared" si="6"/>
        <v>1627</v>
      </c>
      <c r="I45" s="37">
        <f t="shared" si="6"/>
        <v>1276</v>
      </c>
      <c r="J45" s="37">
        <f t="shared" si="6"/>
        <v>1425</v>
      </c>
      <c r="K45" s="37">
        <f t="shared" si="6"/>
        <v>775</v>
      </c>
      <c r="L45" s="37">
        <f t="shared" si="6"/>
        <v>30451</v>
      </c>
      <c r="M45" s="37">
        <f t="shared" si="6"/>
        <v>38</v>
      </c>
      <c r="N45" s="37">
        <f t="shared" si="6"/>
        <v>29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1.25" customHeight="1">
      <c r="A46" s="35"/>
      <c r="B46" s="36" t="s">
        <v>67</v>
      </c>
      <c r="C46" s="56" t="s">
        <v>68</v>
      </c>
      <c r="D46" s="38">
        <f>SUM(D23+D45+D29+D26+D12)</f>
        <v>152007</v>
      </c>
      <c r="E46" s="56" t="s">
        <v>68</v>
      </c>
      <c r="F46" s="38">
        <f>SUM(F23+F45+F29+F26+F12)</f>
        <v>80920</v>
      </c>
      <c r="G46" s="38">
        <v>72251</v>
      </c>
      <c r="H46" s="38">
        <f aca="true" t="shared" si="7" ref="H46:N46">SUM(H23+H45+H29+H26+H12)</f>
        <v>10088</v>
      </c>
      <c r="I46" s="38">
        <f t="shared" si="7"/>
        <v>1886</v>
      </c>
      <c r="J46" s="38">
        <f t="shared" si="7"/>
        <v>467</v>
      </c>
      <c r="K46" s="38">
        <f t="shared" si="7"/>
        <v>844</v>
      </c>
      <c r="L46" s="38">
        <f t="shared" si="7"/>
        <v>55638</v>
      </c>
      <c r="M46" s="38">
        <f t="shared" si="7"/>
        <v>237</v>
      </c>
      <c r="N46" s="37">
        <f t="shared" si="7"/>
        <v>267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1.25" customHeight="1">
      <c r="A47" s="35"/>
      <c r="B47" s="36" t="s">
        <v>82</v>
      </c>
      <c r="C47" s="56" t="s">
        <v>68</v>
      </c>
      <c r="D47" s="56" t="s">
        <v>68</v>
      </c>
      <c r="E47" s="56" t="s">
        <v>68</v>
      </c>
      <c r="F47" s="38">
        <f>G47+H47-I47+J47</f>
        <v>67867</v>
      </c>
      <c r="G47" s="38">
        <v>65855</v>
      </c>
      <c r="H47" s="38">
        <v>2355</v>
      </c>
      <c r="I47" s="38">
        <v>1077</v>
      </c>
      <c r="J47" s="38">
        <v>734</v>
      </c>
      <c r="K47" s="38">
        <v>445</v>
      </c>
      <c r="L47" s="57" t="s">
        <v>68</v>
      </c>
      <c r="M47" s="57" t="s">
        <v>68</v>
      </c>
      <c r="N47" s="56" t="s">
        <v>68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1.25" customHeight="1">
      <c r="A48" s="35"/>
      <c r="B48" s="36" t="s">
        <v>91</v>
      </c>
      <c r="C48" s="56" t="s">
        <v>68</v>
      </c>
      <c r="D48" s="56" t="s">
        <v>68</v>
      </c>
      <c r="E48" s="56" t="s">
        <v>68</v>
      </c>
      <c r="F48" s="38">
        <v>72251</v>
      </c>
      <c r="G48" s="38">
        <v>67867</v>
      </c>
      <c r="H48" s="38">
        <v>4354</v>
      </c>
      <c r="I48" s="38">
        <v>355</v>
      </c>
      <c r="J48" s="38">
        <v>385</v>
      </c>
      <c r="K48" s="38">
        <v>392</v>
      </c>
      <c r="L48" s="57" t="s">
        <v>68</v>
      </c>
      <c r="M48" s="57" t="s">
        <v>68</v>
      </c>
      <c r="N48" s="56" t="s">
        <v>68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1.25" customHeight="1">
      <c r="A49" s="35"/>
      <c r="B49" s="36" t="s">
        <v>69</v>
      </c>
      <c r="C49" s="56" t="s">
        <v>68</v>
      </c>
      <c r="D49" s="56" t="s">
        <v>68</v>
      </c>
      <c r="E49" s="56" t="s">
        <v>68</v>
      </c>
      <c r="F49" s="38">
        <f>G49+H49-I49+J49</f>
        <v>80920</v>
      </c>
      <c r="G49" s="38">
        <v>65855</v>
      </c>
      <c r="H49" s="38">
        <f>SUM(H46:H48)</f>
        <v>16797</v>
      </c>
      <c r="I49" s="38">
        <f>SUM(I46:I48)</f>
        <v>3318</v>
      </c>
      <c r="J49" s="38">
        <f>SUM(J46:J48)</f>
        <v>1586</v>
      </c>
      <c r="K49" s="38">
        <f>SUM(K46:K48)</f>
        <v>1681</v>
      </c>
      <c r="L49" s="57" t="s">
        <v>68</v>
      </c>
      <c r="M49" s="57" t="s">
        <v>68</v>
      </c>
      <c r="N49" s="56" t="s">
        <v>68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0.5" customHeight="1">
      <c r="A50" s="73" t="s">
        <v>75</v>
      </c>
      <c r="B50" s="7" t="s">
        <v>77</v>
      </c>
      <c r="C50"/>
      <c r="D50"/>
      <c r="E50"/>
      <c r="F50" s="59"/>
      <c r="I50" s="5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0.5" customHeight="1">
      <c r="A51" s="58" t="s">
        <v>85</v>
      </c>
      <c r="B51" s="7" t="s">
        <v>98</v>
      </c>
      <c r="C51" s="59"/>
      <c r="D51" s="60"/>
      <c r="E51" s="61"/>
      <c r="F51" s="59"/>
      <c r="G51" s="59"/>
      <c r="H51" s="59"/>
      <c r="I51" s="5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0.5" customHeight="1">
      <c r="A52" s="58" t="s">
        <v>94</v>
      </c>
      <c r="B52" s="7" t="s">
        <v>95</v>
      </c>
      <c r="C52" s="59"/>
      <c r="D52" s="60"/>
      <c r="E52" s="61"/>
      <c r="F52" s="59"/>
      <c r="G52" s="59"/>
      <c r="H52" s="59"/>
      <c r="I52" s="59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0.5" customHeight="1">
      <c r="A53" s="58" t="s">
        <v>96</v>
      </c>
      <c r="B53" s="7" t="s">
        <v>97</v>
      </c>
      <c r="C53"/>
      <c r="D53"/>
      <c r="E53"/>
      <c r="F53" s="59"/>
      <c r="I53" s="5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6:60" s="7" customFormat="1" ht="10.5" customHeight="1">
      <c r="F54" s="59"/>
      <c r="I54" s="59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0.5" customHeight="1">
      <c r="A55" s="61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2" ht="10.5" customHeight="1">
      <c r="A56" s="61"/>
      <c r="B56" s="7"/>
    </row>
    <row r="57" spans="2:60" s="1" customFormat="1" ht="12.75">
      <c r="B57" s="6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60" spans="1:60" s="1" customFormat="1" ht="12.75">
      <c r="A60" s="64"/>
      <c r="E60" s="1" t="s">
        <v>70</v>
      </c>
      <c r="M60" s="1" t="s">
        <v>71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4" spans="1:60" s="66" customFormat="1" ht="10.5" customHeight="1">
      <c r="A64" s="65"/>
      <c r="B64" s="65"/>
      <c r="C64" s="65"/>
      <c r="D64" s="65"/>
      <c r="E64" s="65"/>
      <c r="F64" s="65"/>
      <c r="G64" s="65"/>
      <c r="H64" s="65"/>
      <c r="I64" s="6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6" spans="1:60" s="66" customFormat="1" ht="10.5" customHeight="1">
      <c r="A66" s="65"/>
      <c r="B66" s="65" t="s">
        <v>72</v>
      </c>
      <c r="C66" s="65"/>
      <c r="D66" s="65"/>
      <c r="E66" s="65"/>
      <c r="F66" s="65"/>
      <c r="G66" s="65"/>
      <c r="H66" s="65"/>
      <c r="I66" s="65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s="66" customFormat="1" ht="10.5" customHeight="1">
      <c r="A67" s="65"/>
      <c r="B67" s="65" t="s">
        <v>92</v>
      </c>
      <c r="C67" s="65"/>
      <c r="D67" s="65"/>
      <c r="E67" s="65"/>
      <c r="F67" s="65"/>
      <c r="G67" s="65"/>
      <c r="H67" s="65"/>
      <c r="I67" s="65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</sheetData>
  <sheetProtection/>
  <mergeCells count="2">
    <mergeCell ref="A1:N1"/>
    <mergeCell ref="A2:N2"/>
  </mergeCells>
  <printOptions/>
  <pageMargins left="0.37" right="0.28" top="0.984251968503937" bottom="0.81" header="0.5118110236220472" footer="0.17"/>
  <pageSetup firstPageNumber="44" useFirstPageNumber="1" horizontalDpi="300" verticalDpi="300" orientation="landscape" paperSize="9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" sqref="A12"/>
    </sheetView>
  </sheetViews>
  <sheetFormatPr defaultColWidth="9.140625" defaultRowHeight="12.75"/>
  <cols>
    <col min="1" max="1" width="5.57421875" style="63" customWidth="1"/>
    <col min="2" max="2" width="32.8515625" style="3" customWidth="1"/>
    <col min="3" max="4" width="7.8515625" style="3" customWidth="1"/>
    <col min="5" max="6" width="9.140625" style="3" customWidth="1"/>
    <col min="7" max="7" width="7.00390625" style="3" customWidth="1"/>
    <col min="8" max="8" width="7.8515625" style="3" customWidth="1"/>
    <col min="9" max="9" width="8.00390625" style="3" customWidth="1"/>
    <col min="10" max="10" width="7.57421875" style="3" customWidth="1"/>
    <col min="11" max="11" width="9.57421875" style="3" customWidth="1"/>
    <col min="12" max="12" width="11.140625" style="3" bestFit="1" customWidth="1"/>
    <col min="13" max="13" width="9.8515625" style="3" customWidth="1"/>
    <col min="14" max="14" width="10.28125" style="3" customWidth="1"/>
    <col min="61" max="16384" width="9.140625" style="3" customWidth="1"/>
  </cols>
  <sheetData>
    <row r="1" spans="1:14" s="1" customFormat="1" ht="12.75">
      <c r="A1" s="64"/>
      <c r="N1" s="1" t="s">
        <v>129</v>
      </c>
    </row>
    <row r="2" spans="1:14" s="1" customFormat="1" ht="12.75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="1" customFormat="1" ht="12.75">
      <c r="A3" s="64"/>
    </row>
    <row r="4" spans="1:60" s="2" customFormat="1" ht="15.75">
      <c r="A4" s="79" t="s">
        <v>132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14" ht="15.75">
      <c r="A5" s="79" t="s">
        <v>99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60" s="1" customFormat="1" ht="12.75">
      <c r="A6" s="4"/>
      <c r="B6" s="4"/>
      <c r="C6" s="4"/>
      <c r="D6" s="4"/>
      <c r="G6" s="4"/>
      <c r="H6" s="4"/>
      <c r="K6" s="4"/>
      <c r="N6" s="5" t="s">
        <v>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7" customFormat="1" ht="12.75">
      <c r="A7" s="6"/>
      <c r="C7" s="8" t="s">
        <v>2</v>
      </c>
      <c r="D7" s="8"/>
      <c r="E7" s="9" t="s">
        <v>3</v>
      </c>
      <c r="F7" s="10"/>
      <c r="G7" s="11" t="s">
        <v>3</v>
      </c>
      <c r="H7" s="12" t="s">
        <v>4</v>
      </c>
      <c r="I7" s="13"/>
      <c r="J7" s="13"/>
      <c r="K7" s="12"/>
      <c r="L7" s="14" t="s">
        <v>2</v>
      </c>
      <c r="M7" s="13" t="s">
        <v>5</v>
      </c>
      <c r="N7" s="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7" customFormat="1" ht="12.75">
      <c r="A8" s="15" t="s">
        <v>6</v>
      </c>
      <c r="B8" s="15" t="s">
        <v>7</v>
      </c>
      <c r="C8" s="16" t="s">
        <v>8</v>
      </c>
      <c r="D8" s="17"/>
      <c r="E8" s="16" t="s">
        <v>9</v>
      </c>
      <c r="F8" s="17"/>
      <c r="G8" s="8" t="s">
        <v>10</v>
      </c>
      <c r="H8" s="8" t="s">
        <v>2</v>
      </c>
      <c r="I8" s="8" t="s">
        <v>2</v>
      </c>
      <c r="J8" s="14" t="s">
        <v>11</v>
      </c>
      <c r="K8" s="8" t="s">
        <v>2</v>
      </c>
      <c r="L8" s="15" t="s">
        <v>12</v>
      </c>
      <c r="M8" s="14" t="s">
        <v>2</v>
      </c>
      <c r="N8" s="14" t="s">
        <v>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12.75">
      <c r="A9" s="15" t="s">
        <v>13</v>
      </c>
      <c r="B9" s="15" t="s">
        <v>14</v>
      </c>
      <c r="C9" s="18"/>
      <c r="D9" s="18"/>
      <c r="E9" s="19" t="s">
        <v>15</v>
      </c>
      <c r="F9" s="17"/>
      <c r="G9" s="8" t="s">
        <v>16</v>
      </c>
      <c r="H9" s="8" t="s">
        <v>17</v>
      </c>
      <c r="I9" s="8" t="s">
        <v>18</v>
      </c>
      <c r="J9" s="15" t="s">
        <v>19</v>
      </c>
      <c r="K9" s="8" t="s">
        <v>20</v>
      </c>
      <c r="L9" s="15" t="s">
        <v>21</v>
      </c>
      <c r="M9" s="15" t="s">
        <v>22</v>
      </c>
      <c r="N9" s="15" t="s">
        <v>20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12.75">
      <c r="A10" s="15" t="s">
        <v>23</v>
      </c>
      <c r="B10" s="15"/>
      <c r="C10" s="15" t="s">
        <v>24</v>
      </c>
      <c r="D10" s="20"/>
      <c r="E10" s="15" t="s">
        <v>24</v>
      </c>
      <c r="F10" s="21" t="s">
        <v>25</v>
      </c>
      <c r="G10" s="8" t="s">
        <v>26</v>
      </c>
      <c r="H10" s="8" t="s">
        <v>27</v>
      </c>
      <c r="I10" s="8" t="s">
        <v>27</v>
      </c>
      <c r="J10" s="15" t="s">
        <v>28</v>
      </c>
      <c r="K10" s="8" t="s">
        <v>29</v>
      </c>
      <c r="L10" s="15" t="s">
        <v>30</v>
      </c>
      <c r="M10" s="15" t="s">
        <v>27</v>
      </c>
      <c r="N10" s="15" t="s">
        <v>29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12.75">
      <c r="A11" s="15"/>
      <c r="B11" s="15"/>
      <c r="C11" s="22" t="s">
        <v>31</v>
      </c>
      <c r="D11" s="22" t="s">
        <v>32</v>
      </c>
      <c r="E11" s="22" t="s">
        <v>31</v>
      </c>
      <c r="F11" s="23" t="s">
        <v>32</v>
      </c>
      <c r="G11" s="24" t="s">
        <v>32</v>
      </c>
      <c r="H11" s="24" t="s">
        <v>32</v>
      </c>
      <c r="I11" s="24" t="s">
        <v>32</v>
      </c>
      <c r="J11" s="15" t="s">
        <v>32</v>
      </c>
      <c r="K11" s="24" t="s">
        <v>32</v>
      </c>
      <c r="L11" s="22" t="s">
        <v>32</v>
      </c>
      <c r="M11" s="22" t="s">
        <v>32</v>
      </c>
      <c r="N11" s="15" t="s">
        <v>32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2.7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5">
        <v>7</v>
      </c>
      <c r="H12" s="25">
        <v>8</v>
      </c>
      <c r="I12" s="25">
        <v>9</v>
      </c>
      <c r="J12" s="23">
        <v>10</v>
      </c>
      <c r="K12" s="25">
        <v>11</v>
      </c>
      <c r="L12" s="23">
        <v>12</v>
      </c>
      <c r="M12" s="23">
        <v>13</v>
      </c>
      <c r="N12" s="23">
        <v>14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12.75">
      <c r="A13" s="39" t="s">
        <v>33</v>
      </c>
      <c r="B13" s="4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7" customFormat="1" ht="12.75">
      <c r="A14" s="42" t="s">
        <v>94</v>
      </c>
      <c r="B14" s="43" t="s">
        <v>40</v>
      </c>
      <c r="C14" s="32">
        <v>4000</v>
      </c>
      <c r="D14" s="32">
        <v>1496</v>
      </c>
      <c r="E14" s="32">
        <v>4000</v>
      </c>
      <c r="F14" s="32">
        <f>G14+H14-I14+J14</f>
        <v>1496</v>
      </c>
      <c r="G14" s="33">
        <v>1428</v>
      </c>
      <c r="H14" s="33">
        <v>0</v>
      </c>
      <c r="I14" s="33">
        <v>0</v>
      </c>
      <c r="J14" s="32">
        <v>68</v>
      </c>
      <c r="K14" s="33">
        <v>54</v>
      </c>
      <c r="L14" s="32">
        <v>0</v>
      </c>
      <c r="M14" s="32">
        <v>0</v>
      </c>
      <c r="N14" s="34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7" customFormat="1" ht="12.75">
      <c r="A15" s="30">
        <v>71</v>
      </c>
      <c r="B15" s="31" t="s">
        <v>34</v>
      </c>
      <c r="C15" s="32">
        <v>6137</v>
      </c>
      <c r="D15" s="32">
        <v>2295</v>
      </c>
      <c r="E15" s="32">
        <v>3898</v>
      </c>
      <c r="F15" s="32">
        <f>G15+H15-I15+J15</f>
        <v>1458</v>
      </c>
      <c r="G15" s="33">
        <v>1525</v>
      </c>
      <c r="H15" s="33">
        <v>0</v>
      </c>
      <c r="I15" s="33">
        <v>133</v>
      </c>
      <c r="J15" s="32">
        <v>66</v>
      </c>
      <c r="K15" s="33">
        <v>14</v>
      </c>
      <c r="L15" s="32">
        <v>5</v>
      </c>
      <c r="M15" s="32">
        <v>0</v>
      </c>
      <c r="N15" s="34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7" customFormat="1" ht="12.75">
      <c r="A16" s="35"/>
      <c r="B16" s="36" t="s">
        <v>35</v>
      </c>
      <c r="C16" s="37">
        <f>SUM(C14:C15)</f>
        <v>10137</v>
      </c>
      <c r="D16" s="37">
        <f aca="true" t="shared" si="0" ref="D16:N16">SUM(D14:D15)</f>
        <v>3791</v>
      </c>
      <c r="E16" s="37">
        <f t="shared" si="0"/>
        <v>7898</v>
      </c>
      <c r="F16" s="37">
        <f t="shared" si="0"/>
        <v>2954</v>
      </c>
      <c r="G16" s="37">
        <f t="shared" si="0"/>
        <v>2953</v>
      </c>
      <c r="H16" s="37">
        <f t="shared" si="0"/>
        <v>0</v>
      </c>
      <c r="I16" s="37">
        <f t="shared" si="0"/>
        <v>133</v>
      </c>
      <c r="J16" s="37">
        <f t="shared" si="0"/>
        <v>134</v>
      </c>
      <c r="K16" s="37">
        <f t="shared" si="0"/>
        <v>68</v>
      </c>
      <c r="L16" s="37">
        <f t="shared" si="0"/>
        <v>5</v>
      </c>
      <c r="M16" s="37">
        <f t="shared" si="0"/>
        <v>0</v>
      </c>
      <c r="N16" s="37">
        <f t="shared" si="0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7" customFormat="1" ht="12.75">
      <c r="A17" s="39" t="s">
        <v>36</v>
      </c>
      <c r="B17" s="4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12.75">
      <c r="A18" s="42" t="s">
        <v>108</v>
      </c>
      <c r="B18" s="43" t="s">
        <v>37</v>
      </c>
      <c r="C18" s="32">
        <v>2236</v>
      </c>
      <c r="D18" s="32">
        <v>1275</v>
      </c>
      <c r="E18" s="32">
        <v>0</v>
      </c>
      <c r="F18" s="32">
        <f aca="true" t="shared" si="1" ref="F18:F27">G18+H18-I18+J18</f>
        <v>0</v>
      </c>
      <c r="G18" s="33">
        <v>243</v>
      </c>
      <c r="H18" s="33">
        <v>0</v>
      </c>
      <c r="I18" s="33">
        <v>242</v>
      </c>
      <c r="J18" s="32">
        <v>-1</v>
      </c>
      <c r="K18" s="33">
        <v>11</v>
      </c>
      <c r="L18" s="32">
        <v>0</v>
      </c>
      <c r="M18" s="32">
        <v>0</v>
      </c>
      <c r="N18" s="34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7" customFormat="1" ht="12.75">
      <c r="A19" s="42">
        <v>49</v>
      </c>
      <c r="B19" s="43" t="s">
        <v>38</v>
      </c>
      <c r="C19" s="32">
        <v>1738</v>
      </c>
      <c r="D19" s="32">
        <v>991</v>
      </c>
      <c r="E19" s="32">
        <v>0</v>
      </c>
      <c r="F19" s="32">
        <f t="shared" si="1"/>
        <v>0</v>
      </c>
      <c r="G19" s="33">
        <v>94</v>
      </c>
      <c r="H19" s="33">
        <v>0</v>
      </c>
      <c r="I19" s="33">
        <v>93</v>
      </c>
      <c r="J19" s="32">
        <v>-1</v>
      </c>
      <c r="K19" s="33">
        <v>3</v>
      </c>
      <c r="L19" s="32">
        <v>0</v>
      </c>
      <c r="M19" s="32">
        <v>0</v>
      </c>
      <c r="N19" s="34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7" customFormat="1" ht="12.75">
      <c r="A20" s="42" t="s">
        <v>110</v>
      </c>
      <c r="B20" s="43" t="s">
        <v>39</v>
      </c>
      <c r="C20" s="32">
        <v>1791</v>
      </c>
      <c r="D20" s="32">
        <v>1021</v>
      </c>
      <c r="E20" s="32">
        <v>1455</v>
      </c>
      <c r="F20" s="32">
        <f t="shared" si="1"/>
        <v>830</v>
      </c>
      <c r="G20" s="33">
        <v>461</v>
      </c>
      <c r="H20" s="33">
        <v>0</v>
      </c>
      <c r="I20" s="33">
        <v>126</v>
      </c>
      <c r="J20" s="32">
        <v>495</v>
      </c>
      <c r="K20" s="33">
        <v>54</v>
      </c>
      <c r="L20" s="32">
        <v>0</v>
      </c>
      <c r="M20" s="32">
        <v>0</v>
      </c>
      <c r="N20" s="34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7" customFormat="1" ht="12.75">
      <c r="A21" s="42" t="s">
        <v>112</v>
      </c>
      <c r="B21" s="43" t="s">
        <v>40</v>
      </c>
      <c r="C21" s="32">
        <v>12547</v>
      </c>
      <c r="D21" s="32">
        <v>7152</v>
      </c>
      <c r="E21" s="32">
        <v>10223</v>
      </c>
      <c r="F21" s="32">
        <f t="shared" si="1"/>
        <v>5827</v>
      </c>
      <c r="G21" s="33">
        <v>6299</v>
      </c>
      <c r="H21" s="33">
        <v>0</v>
      </c>
      <c r="I21" s="33">
        <v>0</v>
      </c>
      <c r="J21" s="32">
        <v>-472</v>
      </c>
      <c r="K21" s="33">
        <v>78</v>
      </c>
      <c r="L21" s="32">
        <v>1325</v>
      </c>
      <c r="M21" s="32">
        <v>0</v>
      </c>
      <c r="N21" s="34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" customFormat="1" ht="12.75">
      <c r="A22" s="42">
        <v>57</v>
      </c>
      <c r="B22" s="43" t="s">
        <v>41</v>
      </c>
      <c r="C22" s="32">
        <v>6000</v>
      </c>
      <c r="D22" s="32">
        <v>3420</v>
      </c>
      <c r="E22" s="32">
        <v>5132</v>
      </c>
      <c r="F22" s="32">
        <f t="shared" si="1"/>
        <v>2926</v>
      </c>
      <c r="G22" s="33">
        <v>2788</v>
      </c>
      <c r="H22" s="33">
        <v>0</v>
      </c>
      <c r="I22" s="33">
        <v>0</v>
      </c>
      <c r="J22" s="32">
        <v>138</v>
      </c>
      <c r="K22" s="33">
        <v>60</v>
      </c>
      <c r="L22" s="32">
        <v>494</v>
      </c>
      <c r="M22" s="32">
        <v>0</v>
      </c>
      <c r="N22" s="34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7" customFormat="1" ht="12.75">
      <c r="A23" s="44">
        <v>73</v>
      </c>
      <c r="B23" s="45" t="s">
        <v>42</v>
      </c>
      <c r="C23" s="32">
        <v>7840</v>
      </c>
      <c r="D23" s="32">
        <v>4469</v>
      </c>
      <c r="E23" s="32">
        <v>5728</v>
      </c>
      <c r="F23" s="32">
        <f t="shared" si="1"/>
        <v>3265</v>
      </c>
      <c r="G23" s="33">
        <v>2443</v>
      </c>
      <c r="H23" s="33">
        <v>692</v>
      </c>
      <c r="I23" s="33">
        <v>40</v>
      </c>
      <c r="J23" s="32">
        <v>170</v>
      </c>
      <c r="K23" s="33">
        <v>40</v>
      </c>
      <c r="L23" s="32">
        <v>1100</v>
      </c>
      <c r="M23" s="32">
        <v>0</v>
      </c>
      <c r="N23" s="34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7" customFormat="1" ht="12.75">
      <c r="A24" s="42">
        <v>82</v>
      </c>
      <c r="B24" s="43" t="s">
        <v>43</v>
      </c>
      <c r="C24" s="32">
        <v>34000</v>
      </c>
      <c r="D24" s="32">
        <v>19381</v>
      </c>
      <c r="E24" s="32">
        <v>0</v>
      </c>
      <c r="F24" s="32">
        <f t="shared" si="1"/>
        <v>0</v>
      </c>
      <c r="G24" s="33">
        <v>0</v>
      </c>
      <c r="H24" s="33">
        <v>0</v>
      </c>
      <c r="I24" s="33">
        <v>0</v>
      </c>
      <c r="J24" s="32">
        <v>0</v>
      </c>
      <c r="K24" s="33">
        <v>0</v>
      </c>
      <c r="L24" s="32">
        <v>19381</v>
      </c>
      <c r="M24" s="32">
        <v>0</v>
      </c>
      <c r="N24" s="34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7" customFormat="1" ht="12.75">
      <c r="A25" s="44" t="s">
        <v>114</v>
      </c>
      <c r="B25" s="45" t="s">
        <v>44</v>
      </c>
      <c r="C25" s="32">
        <v>4287</v>
      </c>
      <c r="D25" s="32">
        <v>2444</v>
      </c>
      <c r="E25" s="32">
        <v>2718</v>
      </c>
      <c r="F25" s="32">
        <f t="shared" si="1"/>
        <v>1549</v>
      </c>
      <c r="G25" s="33">
        <v>986</v>
      </c>
      <c r="H25" s="33">
        <v>490</v>
      </c>
      <c r="I25" s="33">
        <v>0</v>
      </c>
      <c r="J25" s="32">
        <v>73</v>
      </c>
      <c r="K25" s="33">
        <v>34</v>
      </c>
      <c r="L25" s="32">
        <v>895</v>
      </c>
      <c r="M25" s="32">
        <v>0</v>
      </c>
      <c r="N25" s="34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7" customFormat="1" ht="12.75">
      <c r="A26" s="30">
        <v>90</v>
      </c>
      <c r="B26" s="31" t="s">
        <v>102</v>
      </c>
      <c r="C26" s="32">
        <v>5750</v>
      </c>
      <c r="D26" s="32">
        <v>3278</v>
      </c>
      <c r="E26" s="32">
        <v>0</v>
      </c>
      <c r="F26" s="32">
        <f t="shared" si="1"/>
        <v>0</v>
      </c>
      <c r="G26" s="33">
        <v>0</v>
      </c>
      <c r="H26" s="33">
        <v>0</v>
      </c>
      <c r="I26" s="33">
        <v>0</v>
      </c>
      <c r="J26" s="32">
        <v>0</v>
      </c>
      <c r="K26" s="33">
        <v>0</v>
      </c>
      <c r="L26" s="32">
        <v>3278</v>
      </c>
      <c r="M26" s="32">
        <v>0</v>
      </c>
      <c r="N26" s="34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7" customFormat="1" ht="12.75">
      <c r="A27" s="30">
        <v>94</v>
      </c>
      <c r="B27" s="43" t="s">
        <v>103</v>
      </c>
      <c r="C27" s="32">
        <v>8000</v>
      </c>
      <c r="D27" s="32">
        <v>4560</v>
      </c>
      <c r="E27" s="32">
        <v>0</v>
      </c>
      <c r="F27" s="32">
        <f t="shared" si="1"/>
        <v>0</v>
      </c>
      <c r="G27" s="33">
        <v>0</v>
      </c>
      <c r="H27" s="33">
        <v>0</v>
      </c>
      <c r="I27" s="33">
        <v>0</v>
      </c>
      <c r="J27" s="32">
        <v>0</v>
      </c>
      <c r="K27" s="33">
        <v>0</v>
      </c>
      <c r="L27" s="32">
        <v>4560</v>
      </c>
      <c r="M27" s="32">
        <v>0</v>
      </c>
      <c r="N27" s="34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7" customFormat="1" ht="12.75">
      <c r="A28" s="35"/>
      <c r="B28" s="36" t="s">
        <v>45</v>
      </c>
      <c r="C28" s="37">
        <f>SUM(C18:C27)</f>
        <v>84189</v>
      </c>
      <c r="D28" s="37">
        <f aca="true" t="shared" si="2" ref="D28:N28">SUM(D18:D27)</f>
        <v>47991</v>
      </c>
      <c r="E28" s="37">
        <f t="shared" si="2"/>
        <v>25256</v>
      </c>
      <c r="F28" s="37">
        <f t="shared" si="2"/>
        <v>14397</v>
      </c>
      <c r="G28" s="37">
        <f t="shared" si="2"/>
        <v>13314</v>
      </c>
      <c r="H28" s="37">
        <f t="shared" si="2"/>
        <v>1182</v>
      </c>
      <c r="I28" s="37">
        <f t="shared" si="2"/>
        <v>501</v>
      </c>
      <c r="J28" s="37">
        <f t="shared" si="2"/>
        <v>402</v>
      </c>
      <c r="K28" s="37">
        <f t="shared" si="2"/>
        <v>280</v>
      </c>
      <c r="L28" s="37">
        <f t="shared" si="2"/>
        <v>31033</v>
      </c>
      <c r="M28" s="37">
        <f t="shared" si="2"/>
        <v>0</v>
      </c>
      <c r="N28" s="37">
        <f t="shared" si="2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7" customFormat="1" ht="12.75">
      <c r="A29" s="39" t="s">
        <v>49</v>
      </c>
      <c r="B29" s="4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7" customFormat="1" ht="12.75">
      <c r="A30" s="30" t="s">
        <v>84</v>
      </c>
      <c r="B30" s="31" t="s">
        <v>50</v>
      </c>
      <c r="C30" s="32">
        <v>400</v>
      </c>
      <c r="D30" s="32">
        <v>400</v>
      </c>
      <c r="E30" s="32">
        <v>168</v>
      </c>
      <c r="F30" s="32">
        <f>G30+H30-I30+J30</f>
        <v>148</v>
      </c>
      <c r="G30" s="33">
        <v>189</v>
      </c>
      <c r="H30" s="33">
        <v>0</v>
      </c>
      <c r="I30" s="33">
        <v>41</v>
      </c>
      <c r="J30" s="32">
        <v>0</v>
      </c>
      <c r="K30" s="33">
        <v>7</v>
      </c>
      <c r="L30" s="32">
        <v>0</v>
      </c>
      <c r="M30" s="32">
        <v>0</v>
      </c>
      <c r="N30" s="34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7" customFormat="1" ht="12.75">
      <c r="A31" s="30">
        <v>93</v>
      </c>
      <c r="B31" s="43" t="s">
        <v>104</v>
      </c>
      <c r="C31" s="32">
        <v>1680</v>
      </c>
      <c r="D31" s="32">
        <v>1680</v>
      </c>
      <c r="E31" s="32">
        <v>595</v>
      </c>
      <c r="F31" s="32">
        <f>G31+H31-I31+J31</f>
        <v>595</v>
      </c>
      <c r="G31" s="33">
        <v>0</v>
      </c>
      <c r="H31" s="33">
        <v>595</v>
      </c>
      <c r="I31" s="33">
        <v>0</v>
      </c>
      <c r="J31" s="32">
        <v>0</v>
      </c>
      <c r="K31" s="33">
        <v>0</v>
      </c>
      <c r="L31" s="32">
        <v>1085</v>
      </c>
      <c r="M31" s="32">
        <v>0</v>
      </c>
      <c r="N31" s="34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7" customFormat="1" ht="12.75">
      <c r="A32" s="35"/>
      <c r="B32" s="36" t="s">
        <v>51</v>
      </c>
      <c r="C32" s="37">
        <f>SUM(C30:C31)</f>
        <v>2080</v>
      </c>
      <c r="D32" s="37">
        <f aca="true" t="shared" si="3" ref="D32:N32">SUM(D30:D31)</f>
        <v>2080</v>
      </c>
      <c r="E32" s="37">
        <f t="shared" si="3"/>
        <v>763</v>
      </c>
      <c r="F32" s="37">
        <f t="shared" si="3"/>
        <v>743</v>
      </c>
      <c r="G32" s="37">
        <f t="shared" si="3"/>
        <v>189</v>
      </c>
      <c r="H32" s="37">
        <f t="shared" si="3"/>
        <v>595</v>
      </c>
      <c r="I32" s="37">
        <f t="shared" si="3"/>
        <v>41</v>
      </c>
      <c r="J32" s="37">
        <f t="shared" si="3"/>
        <v>0</v>
      </c>
      <c r="K32" s="37">
        <f t="shared" si="3"/>
        <v>7</v>
      </c>
      <c r="L32" s="37">
        <f t="shared" si="3"/>
        <v>1085</v>
      </c>
      <c r="M32" s="37">
        <f t="shared" si="3"/>
        <v>0</v>
      </c>
      <c r="N32" s="37">
        <f t="shared" si="3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7" customFormat="1" ht="12.75">
      <c r="A33" s="39" t="s">
        <v>52</v>
      </c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7" customFormat="1" ht="12.75">
      <c r="A34" s="42">
        <v>6</v>
      </c>
      <c r="B34" s="43" t="s">
        <v>53</v>
      </c>
      <c r="C34" s="32">
        <v>1269</v>
      </c>
      <c r="D34" s="32">
        <v>778</v>
      </c>
      <c r="E34" s="32">
        <v>1269</v>
      </c>
      <c r="F34" s="32">
        <f aca="true" t="shared" si="4" ref="F34:F51">G34+H34-I34+J34</f>
        <v>778</v>
      </c>
      <c r="G34" s="33">
        <v>780</v>
      </c>
      <c r="H34" s="33">
        <v>0</v>
      </c>
      <c r="I34" s="33">
        <v>0</v>
      </c>
      <c r="J34" s="32">
        <v>-2</v>
      </c>
      <c r="K34" s="33">
        <v>18</v>
      </c>
      <c r="L34" s="32">
        <v>0</v>
      </c>
      <c r="M34" s="32">
        <v>0</v>
      </c>
      <c r="N34" s="34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7" customFormat="1" ht="12.75">
      <c r="A35" s="42" t="s">
        <v>116</v>
      </c>
      <c r="B35" s="43" t="s">
        <v>54</v>
      </c>
      <c r="C35" s="32">
        <v>10446</v>
      </c>
      <c r="D35" s="32">
        <v>6403</v>
      </c>
      <c r="E35" s="32">
        <v>5438</v>
      </c>
      <c r="F35" s="32">
        <f t="shared" si="4"/>
        <v>3333</v>
      </c>
      <c r="G35" s="33">
        <v>3838</v>
      </c>
      <c r="H35" s="33">
        <v>0</v>
      </c>
      <c r="I35" s="33">
        <v>492</v>
      </c>
      <c r="J35" s="32">
        <v>-13</v>
      </c>
      <c r="K35" s="33">
        <v>284</v>
      </c>
      <c r="L35" s="32">
        <v>0</v>
      </c>
      <c r="M35" s="32">
        <v>0</v>
      </c>
      <c r="N35" s="34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7" customFormat="1" ht="12.75">
      <c r="A36" s="42" t="s">
        <v>118</v>
      </c>
      <c r="B36" s="43" t="s">
        <v>39</v>
      </c>
      <c r="C36" s="32">
        <v>3625</v>
      </c>
      <c r="D36" s="32">
        <v>2222</v>
      </c>
      <c r="E36" s="32">
        <v>2945</v>
      </c>
      <c r="F36" s="32">
        <f t="shared" si="4"/>
        <v>1805</v>
      </c>
      <c r="G36" s="33">
        <v>2086</v>
      </c>
      <c r="H36" s="33">
        <v>0</v>
      </c>
      <c r="I36" s="33">
        <v>273</v>
      </c>
      <c r="J36" s="32">
        <v>-8</v>
      </c>
      <c r="K36" s="33">
        <v>141</v>
      </c>
      <c r="L36" s="32">
        <v>0</v>
      </c>
      <c r="M36" s="32">
        <v>0</v>
      </c>
      <c r="N36" s="34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7" customFormat="1" ht="12.75">
      <c r="A37" s="42">
        <v>53</v>
      </c>
      <c r="B37" s="43" t="s">
        <v>55</v>
      </c>
      <c r="C37" s="32">
        <v>5519</v>
      </c>
      <c r="D37" s="32">
        <v>3383</v>
      </c>
      <c r="E37" s="32">
        <v>2759</v>
      </c>
      <c r="F37" s="32">
        <f t="shared" si="4"/>
        <v>1692</v>
      </c>
      <c r="G37" s="33">
        <v>1697</v>
      </c>
      <c r="H37" s="33">
        <v>0</v>
      </c>
      <c r="I37" s="33">
        <v>0</v>
      </c>
      <c r="J37" s="32">
        <v>-5</v>
      </c>
      <c r="K37" s="33">
        <v>0</v>
      </c>
      <c r="L37" s="32">
        <v>0</v>
      </c>
      <c r="M37" s="32">
        <v>342</v>
      </c>
      <c r="N37" s="34">
        <v>69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7" customFormat="1" ht="12.75">
      <c r="A38" s="42">
        <v>54</v>
      </c>
      <c r="B38" s="43" t="s">
        <v>56</v>
      </c>
      <c r="C38" s="32">
        <v>30100</v>
      </c>
      <c r="D38" s="32">
        <v>18451</v>
      </c>
      <c r="E38" s="32">
        <v>16573</v>
      </c>
      <c r="F38" s="32">
        <f t="shared" si="4"/>
        <v>10159</v>
      </c>
      <c r="G38" s="33">
        <v>9479</v>
      </c>
      <c r="H38" s="33">
        <v>1657</v>
      </c>
      <c r="I38" s="33">
        <v>936</v>
      </c>
      <c r="J38" s="32">
        <v>-41</v>
      </c>
      <c r="K38" s="33">
        <v>426</v>
      </c>
      <c r="L38" s="32">
        <v>6447</v>
      </c>
      <c r="M38" s="32">
        <v>0</v>
      </c>
      <c r="N38" s="34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7" customFormat="1" ht="12.75">
      <c r="A39" s="42">
        <v>55</v>
      </c>
      <c r="B39" s="43" t="s">
        <v>57</v>
      </c>
      <c r="C39" s="32">
        <v>22500</v>
      </c>
      <c r="D39" s="32">
        <v>13793</v>
      </c>
      <c r="E39" s="32">
        <v>15136</v>
      </c>
      <c r="F39" s="32">
        <f t="shared" si="4"/>
        <v>9279</v>
      </c>
      <c r="G39" s="33">
        <v>7419</v>
      </c>
      <c r="H39" s="33">
        <v>1913</v>
      </c>
      <c r="I39" s="33">
        <v>0</v>
      </c>
      <c r="J39" s="32">
        <v>-53</v>
      </c>
      <c r="K39" s="33">
        <v>0</v>
      </c>
      <c r="L39" s="32">
        <v>4514</v>
      </c>
      <c r="M39" s="32">
        <v>633</v>
      </c>
      <c r="N39" s="34">
        <v>10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" customFormat="1" ht="12.75">
      <c r="A40" s="42" t="s">
        <v>127</v>
      </c>
      <c r="B40" s="43" t="s">
        <v>58</v>
      </c>
      <c r="C40" s="32">
        <v>3473</v>
      </c>
      <c r="D40" s="32">
        <v>2129</v>
      </c>
      <c r="E40" s="32">
        <v>2223</v>
      </c>
      <c r="F40" s="32">
        <f t="shared" si="4"/>
        <v>1210</v>
      </c>
      <c r="G40" s="33">
        <v>1367</v>
      </c>
      <c r="H40" s="33">
        <v>0</v>
      </c>
      <c r="I40" s="33">
        <v>151</v>
      </c>
      <c r="J40" s="32">
        <v>-6</v>
      </c>
      <c r="K40" s="33">
        <v>0</v>
      </c>
      <c r="L40" s="32">
        <v>0</v>
      </c>
      <c r="M40" s="32">
        <v>155</v>
      </c>
      <c r="N40" s="34">
        <v>46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7" customFormat="1" ht="12.75">
      <c r="A41" s="46" t="s">
        <v>120</v>
      </c>
      <c r="B41" s="78" t="s">
        <v>59</v>
      </c>
      <c r="C41" s="48">
        <v>23500</v>
      </c>
      <c r="D41" s="48">
        <v>14406</v>
      </c>
      <c r="E41" s="48">
        <v>20338</v>
      </c>
      <c r="F41" s="48">
        <f t="shared" si="4"/>
        <v>12467</v>
      </c>
      <c r="G41" s="49">
        <v>13645</v>
      </c>
      <c r="H41" s="49">
        <v>0</v>
      </c>
      <c r="I41" s="49">
        <v>1142</v>
      </c>
      <c r="J41" s="48">
        <v>-36</v>
      </c>
      <c r="K41" s="49">
        <v>834</v>
      </c>
      <c r="L41" s="48">
        <v>805</v>
      </c>
      <c r="M41" s="48">
        <v>0</v>
      </c>
      <c r="N41" s="50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7" customFormat="1" ht="12.75">
      <c r="A42" s="51" t="s">
        <v>122</v>
      </c>
      <c r="B42" s="52" t="s">
        <v>60</v>
      </c>
      <c r="C42" s="53">
        <v>12000</v>
      </c>
      <c r="D42" s="53">
        <v>7356</v>
      </c>
      <c r="E42" s="53">
        <v>7800</v>
      </c>
      <c r="F42" s="53">
        <f t="shared" si="4"/>
        <v>4781</v>
      </c>
      <c r="G42" s="54">
        <v>5904</v>
      </c>
      <c r="H42" s="54">
        <v>0</v>
      </c>
      <c r="I42" s="54">
        <v>1101</v>
      </c>
      <c r="J42" s="53">
        <v>-22</v>
      </c>
      <c r="K42" s="54">
        <v>261</v>
      </c>
      <c r="L42" s="53">
        <v>0</v>
      </c>
      <c r="M42" s="54">
        <v>0</v>
      </c>
      <c r="N42" s="55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7" customFormat="1" ht="12.75">
      <c r="A43" s="42">
        <v>77</v>
      </c>
      <c r="B43" s="43" t="s">
        <v>61</v>
      </c>
      <c r="C43" s="32">
        <v>2450</v>
      </c>
      <c r="D43" s="32">
        <v>1502</v>
      </c>
      <c r="E43" s="32">
        <v>1776</v>
      </c>
      <c r="F43" s="32">
        <f t="shared" si="4"/>
        <v>1089</v>
      </c>
      <c r="G43" s="33">
        <v>1130</v>
      </c>
      <c r="H43" s="33">
        <v>0</v>
      </c>
      <c r="I43" s="33">
        <v>38</v>
      </c>
      <c r="J43" s="32">
        <v>-3</v>
      </c>
      <c r="K43" s="33">
        <v>24</v>
      </c>
      <c r="L43" s="32">
        <v>0</v>
      </c>
      <c r="M43" s="33">
        <v>38</v>
      </c>
      <c r="N43" s="34">
        <v>22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7" customFormat="1" ht="12.75">
      <c r="A44" s="42">
        <v>80</v>
      </c>
      <c r="B44" s="43" t="s">
        <v>62</v>
      </c>
      <c r="C44" s="32">
        <v>6700</v>
      </c>
      <c r="D44" s="32">
        <v>4107</v>
      </c>
      <c r="E44" s="32">
        <v>6424</v>
      </c>
      <c r="F44" s="32">
        <f t="shared" si="4"/>
        <v>3936</v>
      </c>
      <c r="G44" s="33">
        <v>4006</v>
      </c>
      <c r="H44" s="33">
        <v>0</v>
      </c>
      <c r="I44" s="33">
        <v>57</v>
      </c>
      <c r="J44" s="32">
        <v>-13</v>
      </c>
      <c r="K44" s="33">
        <v>86</v>
      </c>
      <c r="L44" s="32">
        <v>0</v>
      </c>
      <c r="M44" s="32">
        <v>86</v>
      </c>
      <c r="N44" s="34">
        <v>78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7" customFormat="1" ht="12.75">
      <c r="A45" s="42">
        <v>81</v>
      </c>
      <c r="B45" s="43" t="s">
        <v>63</v>
      </c>
      <c r="C45" s="32">
        <v>20500</v>
      </c>
      <c r="D45" s="32">
        <v>12567</v>
      </c>
      <c r="E45" s="32">
        <v>0</v>
      </c>
      <c r="F45" s="32">
        <f t="shared" si="4"/>
        <v>0</v>
      </c>
      <c r="G45" s="33">
        <v>0</v>
      </c>
      <c r="H45" s="33">
        <v>0</v>
      </c>
      <c r="I45" s="33">
        <v>0</v>
      </c>
      <c r="J45" s="32">
        <v>0</v>
      </c>
      <c r="K45" s="33">
        <v>0</v>
      </c>
      <c r="L45" s="32">
        <v>12567</v>
      </c>
      <c r="M45" s="32">
        <v>0</v>
      </c>
      <c r="N45" s="34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7" customFormat="1" ht="12.75">
      <c r="A46" s="42">
        <v>83</v>
      </c>
      <c r="B46" s="43" t="s">
        <v>64</v>
      </c>
      <c r="C46" s="32">
        <v>9700</v>
      </c>
      <c r="D46" s="32">
        <v>5946</v>
      </c>
      <c r="E46" s="32">
        <v>9700</v>
      </c>
      <c r="F46" s="32">
        <f t="shared" si="4"/>
        <v>5946</v>
      </c>
      <c r="G46" s="33">
        <v>5966</v>
      </c>
      <c r="H46" s="33">
        <v>0</v>
      </c>
      <c r="I46" s="33">
        <v>0</v>
      </c>
      <c r="J46" s="32">
        <v>-20</v>
      </c>
      <c r="K46" s="33">
        <v>0</v>
      </c>
      <c r="L46" s="32">
        <v>0</v>
      </c>
      <c r="M46" s="32">
        <v>0</v>
      </c>
      <c r="N46" s="34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7" customFormat="1" ht="12.75">
      <c r="A47" s="30">
        <v>87</v>
      </c>
      <c r="B47" s="31" t="s">
        <v>65</v>
      </c>
      <c r="C47" s="32">
        <v>1286</v>
      </c>
      <c r="D47" s="32">
        <v>788</v>
      </c>
      <c r="E47" s="32">
        <v>1286</v>
      </c>
      <c r="F47" s="32">
        <f t="shared" si="4"/>
        <v>788</v>
      </c>
      <c r="G47" s="33">
        <v>741</v>
      </c>
      <c r="H47" s="33">
        <v>50</v>
      </c>
      <c r="I47" s="33">
        <v>0</v>
      </c>
      <c r="J47" s="32">
        <v>-3</v>
      </c>
      <c r="K47" s="33">
        <v>20</v>
      </c>
      <c r="L47" s="32">
        <v>0</v>
      </c>
      <c r="M47" s="32">
        <v>0</v>
      </c>
      <c r="N47" s="34">
        <v>18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7" customFormat="1" ht="12.75">
      <c r="A48" s="30">
        <v>91</v>
      </c>
      <c r="B48" s="31" t="s">
        <v>93</v>
      </c>
      <c r="C48" s="32">
        <v>8694</v>
      </c>
      <c r="D48" s="32">
        <v>5329</v>
      </c>
      <c r="E48" s="32">
        <v>8694</v>
      </c>
      <c r="F48" s="32">
        <f t="shared" si="4"/>
        <v>5329</v>
      </c>
      <c r="G48" s="33">
        <v>2716</v>
      </c>
      <c r="H48" s="33">
        <v>1976</v>
      </c>
      <c r="I48" s="33">
        <v>0</v>
      </c>
      <c r="J48" s="32">
        <v>637</v>
      </c>
      <c r="K48" s="33">
        <v>66</v>
      </c>
      <c r="L48" s="32">
        <v>0</v>
      </c>
      <c r="M48" s="32">
        <v>0</v>
      </c>
      <c r="N48" s="34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2.75">
      <c r="A49" s="30">
        <v>92</v>
      </c>
      <c r="B49" s="31" t="s">
        <v>105</v>
      </c>
      <c r="C49" s="32">
        <v>1749</v>
      </c>
      <c r="D49" s="32">
        <v>1072</v>
      </c>
      <c r="E49" s="32">
        <v>0</v>
      </c>
      <c r="F49" s="32">
        <f t="shared" si="4"/>
        <v>0</v>
      </c>
      <c r="G49" s="33">
        <v>0</v>
      </c>
      <c r="H49" s="33">
        <v>0</v>
      </c>
      <c r="I49" s="33">
        <v>0</v>
      </c>
      <c r="J49" s="32">
        <v>0</v>
      </c>
      <c r="K49" s="33">
        <v>0</v>
      </c>
      <c r="L49" s="32">
        <v>1072</v>
      </c>
      <c r="M49" s="32">
        <v>0</v>
      </c>
      <c r="N49" s="34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2.75">
      <c r="A50" s="30">
        <v>95</v>
      </c>
      <c r="B50" s="31" t="s">
        <v>106</v>
      </c>
      <c r="C50" s="32">
        <v>5000</v>
      </c>
      <c r="D50" s="32">
        <v>3065</v>
      </c>
      <c r="E50" s="32">
        <v>0</v>
      </c>
      <c r="F50" s="32">
        <f t="shared" si="4"/>
        <v>0</v>
      </c>
      <c r="G50" s="33">
        <v>0</v>
      </c>
      <c r="H50" s="33">
        <v>0</v>
      </c>
      <c r="I50" s="33">
        <v>0</v>
      </c>
      <c r="J50" s="32">
        <v>0</v>
      </c>
      <c r="K50" s="33">
        <v>0</v>
      </c>
      <c r="L50" s="32">
        <v>3065</v>
      </c>
      <c r="M50" s="32">
        <v>0</v>
      </c>
      <c r="N50" s="34"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7" customFormat="1" ht="12.75">
      <c r="A51" s="46" t="s">
        <v>124</v>
      </c>
      <c r="B51" s="47" t="s">
        <v>60</v>
      </c>
      <c r="C51" s="48">
        <v>6000</v>
      </c>
      <c r="D51" s="48">
        <v>3678</v>
      </c>
      <c r="E51" s="48">
        <v>6000</v>
      </c>
      <c r="F51" s="32">
        <f t="shared" si="4"/>
        <v>3678</v>
      </c>
      <c r="G51" s="49">
        <v>3690</v>
      </c>
      <c r="H51" s="49">
        <v>0</v>
      </c>
      <c r="I51" s="49">
        <v>0</v>
      </c>
      <c r="J51" s="48">
        <v>-12</v>
      </c>
      <c r="K51" s="49">
        <v>191</v>
      </c>
      <c r="L51" s="48">
        <v>0</v>
      </c>
      <c r="M51" s="32">
        <v>0</v>
      </c>
      <c r="N51" s="50"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7" customFormat="1" ht="12.75">
      <c r="A52" s="35"/>
      <c r="B52" s="36" t="s">
        <v>66</v>
      </c>
      <c r="C52" s="37">
        <f>SUM(C34:C51)</f>
        <v>174511</v>
      </c>
      <c r="D52" s="37">
        <f aca="true" t="shared" si="5" ref="D52:N52">SUM(D34:D51)</f>
        <v>106975</v>
      </c>
      <c r="E52" s="37">
        <f t="shared" si="5"/>
        <v>108361</v>
      </c>
      <c r="F52" s="37">
        <f t="shared" si="5"/>
        <v>66270</v>
      </c>
      <c r="G52" s="37">
        <f>SUM(G34:G51)</f>
        <v>64464</v>
      </c>
      <c r="H52" s="37">
        <f t="shared" si="5"/>
        <v>5596</v>
      </c>
      <c r="I52" s="37">
        <f t="shared" si="5"/>
        <v>4190</v>
      </c>
      <c r="J52" s="37">
        <f t="shared" si="5"/>
        <v>400</v>
      </c>
      <c r="K52" s="37">
        <f t="shared" si="5"/>
        <v>2351</v>
      </c>
      <c r="L52" s="37">
        <f t="shared" si="5"/>
        <v>28470</v>
      </c>
      <c r="M52" s="37">
        <f t="shared" si="5"/>
        <v>1254</v>
      </c>
      <c r="N52" s="37">
        <f t="shared" si="5"/>
        <v>243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7" customFormat="1" ht="11.25" customHeight="1">
      <c r="A53" s="35"/>
      <c r="B53" s="36" t="s">
        <v>67</v>
      </c>
      <c r="C53" s="56" t="s">
        <v>68</v>
      </c>
      <c r="D53" s="38">
        <f>SUM(D28+D52+D32+D16)</f>
        <v>160837</v>
      </c>
      <c r="E53" s="56" t="s">
        <v>68</v>
      </c>
      <c r="F53" s="38">
        <f>SUM(F28+F52+F32+F16)</f>
        <v>84364</v>
      </c>
      <c r="G53" s="38">
        <f>SUM(G28+G52+G32+G16)</f>
        <v>80920</v>
      </c>
      <c r="H53" s="38">
        <f>SUM(H28+H52+H32+H16)</f>
        <v>7373</v>
      </c>
      <c r="I53" s="38">
        <f aca="true" t="shared" si="6" ref="I53:N53">SUM(I28+I52+I32+I16)</f>
        <v>4865</v>
      </c>
      <c r="J53" s="38">
        <f t="shared" si="6"/>
        <v>936</v>
      </c>
      <c r="K53" s="38">
        <f t="shared" si="6"/>
        <v>2706</v>
      </c>
      <c r="L53" s="38">
        <f t="shared" si="6"/>
        <v>60593</v>
      </c>
      <c r="M53" s="38">
        <f t="shared" si="6"/>
        <v>1254</v>
      </c>
      <c r="N53" s="37">
        <f t="shared" si="6"/>
        <v>243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7" customFormat="1" ht="11.25" customHeight="1">
      <c r="A54" s="35"/>
      <c r="B54" s="36" t="s">
        <v>82</v>
      </c>
      <c r="C54" s="56" t="s">
        <v>68</v>
      </c>
      <c r="D54" s="56" t="s">
        <v>68</v>
      </c>
      <c r="E54" s="56" t="s">
        <v>68</v>
      </c>
      <c r="F54" s="38">
        <f>G54+H54-I54+J54</f>
        <v>67867</v>
      </c>
      <c r="G54" s="38">
        <v>65855</v>
      </c>
      <c r="H54" s="38">
        <v>2355</v>
      </c>
      <c r="I54" s="38">
        <v>1077</v>
      </c>
      <c r="J54" s="38">
        <v>734</v>
      </c>
      <c r="K54" s="38">
        <v>445</v>
      </c>
      <c r="L54" s="57" t="s">
        <v>68</v>
      </c>
      <c r="M54" s="57" t="s">
        <v>68</v>
      </c>
      <c r="N54" s="56" t="s">
        <v>68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7" customFormat="1" ht="11.25" customHeight="1">
      <c r="A55" s="35"/>
      <c r="B55" s="36" t="s">
        <v>91</v>
      </c>
      <c r="C55" s="56" t="s">
        <v>68</v>
      </c>
      <c r="D55" s="56" t="s">
        <v>68</v>
      </c>
      <c r="E55" s="56" t="s">
        <v>68</v>
      </c>
      <c r="F55" s="38">
        <v>72251</v>
      </c>
      <c r="G55" s="38">
        <v>67867</v>
      </c>
      <c r="H55" s="38">
        <v>4354</v>
      </c>
      <c r="I55" s="38">
        <v>355</v>
      </c>
      <c r="J55" s="38">
        <v>385</v>
      </c>
      <c r="K55" s="38">
        <v>392</v>
      </c>
      <c r="L55" s="57" t="s">
        <v>68</v>
      </c>
      <c r="M55" s="57" t="s">
        <v>68</v>
      </c>
      <c r="N55" s="56" t="s">
        <v>68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7" customFormat="1" ht="11.25" customHeight="1">
      <c r="A56" s="35"/>
      <c r="B56" s="36" t="s">
        <v>101</v>
      </c>
      <c r="C56" s="56" t="s">
        <v>68</v>
      </c>
      <c r="D56" s="56" t="s">
        <v>68</v>
      </c>
      <c r="E56" s="56" t="s">
        <v>68</v>
      </c>
      <c r="F56" s="38">
        <f>G56+H56-I56+J56</f>
        <v>80920</v>
      </c>
      <c r="G56" s="38">
        <v>72251</v>
      </c>
      <c r="H56" s="38">
        <v>10088</v>
      </c>
      <c r="I56" s="38">
        <v>1886</v>
      </c>
      <c r="J56" s="38">
        <v>467</v>
      </c>
      <c r="K56" s="38">
        <v>844</v>
      </c>
      <c r="L56" s="57" t="s">
        <v>68</v>
      </c>
      <c r="M56" s="57" t="s">
        <v>68</v>
      </c>
      <c r="N56" s="56" t="s">
        <v>68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7" customFormat="1" ht="11.25" customHeight="1">
      <c r="A57" s="35"/>
      <c r="B57" s="36" t="s">
        <v>69</v>
      </c>
      <c r="C57" s="56" t="s">
        <v>68</v>
      </c>
      <c r="D57" s="56" t="s">
        <v>68</v>
      </c>
      <c r="E57" s="56" t="s">
        <v>68</v>
      </c>
      <c r="F57" s="38">
        <f>G57+H57-I57+J57</f>
        <v>84364</v>
      </c>
      <c r="G57" s="38">
        <v>65855</v>
      </c>
      <c r="H57" s="38">
        <f>SUM(H53:H56)</f>
        <v>24170</v>
      </c>
      <c r="I57" s="38">
        <f>SUM(I53:I56)</f>
        <v>8183</v>
      </c>
      <c r="J57" s="38">
        <f>SUM(J53:J56)</f>
        <v>2522</v>
      </c>
      <c r="K57" s="38">
        <f>SUM(K53:K56)</f>
        <v>4387</v>
      </c>
      <c r="L57" s="57" t="s">
        <v>68</v>
      </c>
      <c r="M57" s="57" t="s">
        <v>68</v>
      </c>
      <c r="N57" s="56" t="s">
        <v>68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7" customFormat="1" ht="10.5" customHeight="1">
      <c r="A58" s="58" t="s">
        <v>94</v>
      </c>
      <c r="B58" s="7" t="s">
        <v>107</v>
      </c>
      <c r="C58" s="59"/>
      <c r="D58" s="60"/>
      <c r="E58" s="61"/>
      <c r="F58" s="59"/>
      <c r="G58" s="58" t="s">
        <v>84</v>
      </c>
      <c r="H58" s="7" t="s">
        <v>126</v>
      </c>
      <c r="I58" s="59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7" customFormat="1" ht="10.5" customHeight="1">
      <c r="A59" s="58" t="s">
        <v>108</v>
      </c>
      <c r="B59" s="7" t="s">
        <v>109</v>
      </c>
      <c r="C59" s="59"/>
      <c r="D59" s="60"/>
      <c r="E59" s="61"/>
      <c r="F59" s="59"/>
      <c r="G59" s="58" t="s">
        <v>116</v>
      </c>
      <c r="H59" s="7" t="s">
        <v>117</v>
      </c>
      <c r="I59" s="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7" customFormat="1" ht="10.5" customHeight="1">
      <c r="A60" s="58" t="s">
        <v>110</v>
      </c>
      <c r="B60" s="7" t="s">
        <v>111</v>
      </c>
      <c r="C60"/>
      <c r="D60"/>
      <c r="E60"/>
      <c r="F60" s="59"/>
      <c r="G60" s="58" t="s">
        <v>118</v>
      </c>
      <c r="H60" s="7" t="s">
        <v>119</v>
      </c>
      <c r="I60" s="5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7" customFormat="1" ht="10.5" customHeight="1">
      <c r="A61" s="58" t="s">
        <v>112</v>
      </c>
      <c r="B61" s="7" t="s">
        <v>113</v>
      </c>
      <c r="F61" s="59"/>
      <c r="G61" s="58" t="s">
        <v>120</v>
      </c>
      <c r="H61" s="7" t="s">
        <v>121</v>
      </c>
      <c r="I61" s="59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7" customFormat="1" ht="10.5" customHeight="1">
      <c r="A62" s="58" t="s">
        <v>114</v>
      </c>
      <c r="B62" s="7" t="s">
        <v>115</v>
      </c>
      <c r="G62" s="58" t="s">
        <v>122</v>
      </c>
      <c r="H62" s="7" t="s">
        <v>125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8" ht="10.5" customHeight="1">
      <c r="A63" s="58" t="s">
        <v>127</v>
      </c>
      <c r="B63" s="7" t="s">
        <v>128</v>
      </c>
      <c r="G63" s="58" t="s">
        <v>124</v>
      </c>
      <c r="H63" s="7" t="s">
        <v>123</v>
      </c>
    </row>
    <row r="64" spans="15:60" s="1" customFormat="1" ht="10.5" customHeight="1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ht="10.5" customHeight="1"/>
    <row r="66" ht="10.5" customHeight="1"/>
    <row r="67" ht="10.5" customHeight="1">
      <c r="A67" s="3"/>
    </row>
    <row r="69" spans="1:60" s="1" customFormat="1" ht="12.75">
      <c r="A69" s="64"/>
      <c r="C69" s="1" t="s">
        <v>131</v>
      </c>
      <c r="N69" s="1" t="s">
        <v>71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1" spans="1:60" s="66" customFormat="1" ht="10.5" customHeight="1">
      <c r="A71" s="65"/>
      <c r="B71" s="65"/>
      <c r="C71" s="65"/>
      <c r="D71" s="65"/>
      <c r="E71" s="65"/>
      <c r="F71" s="65"/>
      <c r="G71" s="65"/>
      <c r="H71" s="65"/>
      <c r="I71" s="65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3" spans="1:60" s="66" customFormat="1" ht="10.5" customHeight="1">
      <c r="A73" s="65"/>
      <c r="B73" s="65" t="s">
        <v>72</v>
      </c>
      <c r="C73" s="65"/>
      <c r="D73" s="65"/>
      <c r="E73" s="65"/>
      <c r="F73" s="65"/>
      <c r="G73" s="65"/>
      <c r="H73" s="65"/>
      <c r="I73" s="65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66" customFormat="1" ht="10.5" customHeight="1">
      <c r="A74" s="65"/>
      <c r="B74" s="65" t="s">
        <v>100</v>
      </c>
      <c r="C74" s="65"/>
      <c r="D74" s="65"/>
      <c r="E74" s="65"/>
      <c r="F74" s="65"/>
      <c r="G74" s="65"/>
      <c r="H74" s="65"/>
      <c r="I74" s="65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</sheetData>
  <sheetProtection/>
  <mergeCells count="3">
    <mergeCell ref="A4:N4"/>
    <mergeCell ref="A5:N5"/>
    <mergeCell ref="A2:N2"/>
  </mergeCells>
  <printOptions/>
  <pageMargins left="0.47" right="0.17" top="0.57" bottom="0.39" header="0.18" footer="0.19"/>
  <pageSetup firstPageNumber="74" useFirstPageNumber="1" horizontalDpi="300" verticalDpi="300" orientation="landscape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Sandija Krūmiņa-Pēkšena</cp:lastModifiedBy>
  <cp:lastPrinted>2001-02-15T13:18:57Z</cp:lastPrinted>
  <dcterms:created xsi:type="dcterms:W3CDTF">2000-03-27T08:13:01Z</dcterms:created>
  <dcterms:modified xsi:type="dcterms:W3CDTF">2017-06-19T11:37:16Z</dcterms:modified>
  <cp:category/>
  <cp:version/>
  <cp:contentType/>
  <cp:contentStatus/>
</cp:coreProperties>
</file>