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alvojumi" sheetId="1" r:id="rId1"/>
  </sheets>
  <definedNames>
    <definedName name="_xlnm.Print_Titles" localSheetId="0">'galvojumi'!$3:$9</definedName>
  </definedNames>
  <calcPr fullCalcOnLoad="1"/>
</workbook>
</file>

<file path=xl/sharedStrings.xml><?xml version="1.0" encoding="utf-8"?>
<sst xmlns="http://schemas.openxmlformats.org/spreadsheetml/2006/main" count="97" uniqueCount="74">
  <si>
    <t>Galvojuma</t>
  </si>
  <si>
    <t>Parāds</t>
  </si>
  <si>
    <t>Pārskata gadā</t>
  </si>
  <si>
    <t>Galvojuma saņēmējs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</si>
  <si>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</si>
  <si>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</si>
  <si>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</si>
  <si>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</si>
  <si>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</si>
  <si>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</si>
  <si>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</si>
  <si>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</si>
  <si>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</si>
  <si>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</si>
  <si>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</si>
  <si>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</si>
  <si>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</si>
  <si>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</si>
  <si>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</si>
  <si>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>sākumā</t>
  </si>
  <si>
    <t>daļa</t>
  </si>
  <si>
    <t>izmaiņas</t>
  </si>
  <si>
    <t>izdevumi</t>
  </si>
  <si>
    <t>gada beigās</t>
  </si>
  <si>
    <t>valūtā</t>
  </si>
  <si>
    <t>latos</t>
  </si>
  <si>
    <t>Galvojumi Šveices frankos (CHF)</t>
  </si>
  <si>
    <t xml:space="preserve">P/u ''Rīgas ūdens'' (EIB) </t>
  </si>
  <si>
    <t>VPA/s ''Latvenergo'' (Credit Suisse)</t>
  </si>
  <si>
    <t>Kopā   CHF</t>
  </si>
  <si>
    <t>Galvojumi Eiropas vienotā valūtā (EUR)</t>
  </si>
  <si>
    <t>Latvijas Investīciju banka (EIB)</t>
  </si>
  <si>
    <t>PVA/s ''Latvenergo'' (EIB)</t>
  </si>
  <si>
    <t>PVA/s ''Latvenergo'' (Societe Generale)</t>
  </si>
  <si>
    <t>VA/s ''Latvijas Dzelzceļš'' (EIB)</t>
  </si>
  <si>
    <t>Rīgas Juridiskā augstskola (ZIB)</t>
  </si>
  <si>
    <t>VA/S "Latvijas Hipotēku un zemes banka" (KFW)</t>
  </si>
  <si>
    <t>Ventspils ostas pārvalde (EIB)</t>
  </si>
  <si>
    <t>Kopā   EUR</t>
  </si>
  <si>
    <t>Galvojumi Latvijas latos (LVL)</t>
  </si>
  <si>
    <t>Liepājas SEZ (A/s ''Rīgas Komercbanka'')</t>
  </si>
  <si>
    <t>VA/s ''Latvijas Dzelzceļš'' (A/s "Latvijas Unibanka")</t>
  </si>
  <si>
    <t>Kopā   LVL</t>
  </si>
  <si>
    <t>Galvojumi ASV dolāros (USD)</t>
  </si>
  <si>
    <t>Mērsraga osta (A/s ''Latvijas Unibanka'')</t>
  </si>
  <si>
    <t xml:space="preserve">Rīgas Starptautiskā lidosta (ERAB) </t>
  </si>
  <si>
    <t>PVA/s ''Latvenergo'' (SEC)</t>
  </si>
  <si>
    <t>PVA/s ''Latvenergo'' (ERAB)</t>
  </si>
  <si>
    <t>P/u ''Rīgas ūdens'' (ERAB)</t>
  </si>
  <si>
    <t>Latvijas Jūras administrācija (A/s ''Parekss Banka'')</t>
  </si>
  <si>
    <t>Ventspils ostas pārvalde (VABB)</t>
  </si>
  <si>
    <t>Rīgas tirdzniecības osta (A/s ''Latvijas Unibanka'')</t>
  </si>
  <si>
    <t>Rīgas tirdzniecības osta (A/s ''Vereinsbank Rīga'')</t>
  </si>
  <si>
    <t>VA/s ''Latvijas Dzelzceļš'' (ERAB)</t>
  </si>
  <si>
    <t>Liepājas SEZ (A/s ''Vereinsbank Rīga'')</t>
  </si>
  <si>
    <t>Rīgas Ostas pārvalde (A/s ''Latvijas Unibanka'')</t>
  </si>
  <si>
    <t xml:space="preserve">Rīgas Starptautiskā lidosta (EIB) </t>
  </si>
  <si>
    <t>Salacgrīvas osta (A/s "Pirmā Latvijas Komercbanka")</t>
  </si>
  <si>
    <t>Ventspils ostas pārvalde (A/s "Pirmā Latvijas Komercbanka")</t>
  </si>
  <si>
    <t>Kopā   USD</t>
  </si>
  <si>
    <t>Kopā pārskata gadā</t>
  </si>
  <si>
    <t>X</t>
  </si>
  <si>
    <t>Valsts izsniegto galvojumu 2001. gada pārskats</t>
  </si>
  <si>
    <t>Mājokļu attīstības kreditēšanas programma (ZIB)</t>
  </si>
  <si>
    <t>Mājokļu attīstības kreditēšanas programma (CEDB)</t>
  </si>
  <si>
    <t>Jelgavas pils. pašv. SIA "Jelgavas ūdens" (ZIB)</t>
  </si>
  <si>
    <t>Jelgavas pils. pašv. SIA "Jelgavas ūdens" (ZVFK)</t>
  </si>
  <si>
    <t>Policijas olimpiskais centrs (A/s "Parekss Banka")</t>
  </si>
  <si>
    <t>Cēsu siltumtīklu uzņēmums (A/s "Latvijas Unibanka")</t>
  </si>
  <si>
    <t>Studiju kreditēšana</t>
  </si>
  <si>
    <t>Studējošo kreditēšana</t>
  </si>
  <si>
    <t>Skultes ostas pārvalde (A/s "Pirmā banka")</t>
  </si>
  <si>
    <t>VA/s ''Latvijas Dzelzceļš'' (A/s "Parekss Banka")</t>
  </si>
  <si>
    <t>13. pielikums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</si>
</sst>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,###,"/>
    <numFmt numFmtId="174" formatCode="0.0%"/>
    <numFmt numFmtId="175" formatCode="#,##0.0"/>
    <numFmt numFmtId="176" formatCode="0.000"/>
    <numFmt numFmtId="177" formatCode="###,###,###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36">
      <selection activeCell="G65" sqref="G65"/>
    </sheetView>
  </sheetViews>
  <sheetFormatPr defaultColWidth="9.140625" defaultRowHeight="12.75"/>
  <cols>
    <col min="1" max="1" width="42.28125" style="1" customWidth="1"/>
    <col min="2" max="2" width="9.57421875" style="1" customWidth="1"/>
    <col min="3" max="4" width="10.140625" style="1" customWidth="1"/>
    <col min="5" max="5" width="9.28125" style="1" customWidth="1"/>
    <col min="6" max="6" width="8.7109375" style="1" customWidth="1"/>
    <col min="7" max="7" width="10.28125" style="1" customWidth="1"/>
    <col min="8" max="8" width="9.421875" style="1" customWidth="1"/>
    <col min="9" max="9" width="9.00390625" style="1" customWidth="1"/>
    <col min="10" max="10" width="10.57421875" style="1" customWidth="1"/>
    <col min="11" max="11" width="10.28125" style="1" customWidth="1"/>
    <col min="12" max="16384" width="6.7109375" style="1" customWidth="1"/>
  </cols>
  <sheetData>
    <row r="1" ht="15.75">
      <c r="K1" s="44" t="s">
        <v>73</v>
      </c>
    </row>
    <row r="2" spans="1:11" s="3" customFormat="1" ht="18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15" customFormat="1" ht="11.25">
      <c r="A4" s="6"/>
      <c r="B4" s="7" t="s">
        <v>0</v>
      </c>
      <c r="C4" s="7"/>
      <c r="D4" s="8" t="s">
        <v>1</v>
      </c>
      <c r="E4" s="9"/>
      <c r="F4" s="10" t="s">
        <v>1</v>
      </c>
      <c r="G4" s="11" t="s">
        <v>2</v>
      </c>
      <c r="H4" s="12"/>
      <c r="I4" s="12"/>
      <c r="J4" s="13"/>
      <c r="K4" s="14" t="s">
        <v>0</v>
      </c>
    </row>
    <row r="5" spans="1:11" s="15" customFormat="1" ht="11.25">
      <c r="A5" s="16" t="s">
        <v>3</v>
      </c>
      <c r="B5" s="17" t="s">
        <v>4</v>
      </c>
      <c r="C5" s="18"/>
      <c r="D5" s="17" t="s">
        <v>5</v>
      </c>
      <c r="E5" s="18"/>
      <c r="F5" s="19" t="s">
        <v>6</v>
      </c>
      <c r="G5" s="14" t="s">
        <v>0</v>
      </c>
      <c r="H5" s="14" t="s">
        <v>0</v>
      </c>
      <c r="I5" s="14" t="s">
        <v>7</v>
      </c>
      <c r="J5" s="14" t="s">
        <v>0</v>
      </c>
      <c r="K5" s="16" t="s">
        <v>8</v>
      </c>
    </row>
    <row r="6" spans="1:11" s="15" customFormat="1" ht="11.25">
      <c r="A6" s="16" t="s">
        <v>9</v>
      </c>
      <c r="B6" s="20"/>
      <c r="C6" s="20"/>
      <c r="D6" s="21" t="s">
        <v>10</v>
      </c>
      <c r="E6" s="18"/>
      <c r="F6" s="19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</row>
    <row r="7" spans="1:11" s="15" customFormat="1" ht="11.25">
      <c r="A7" s="16"/>
      <c r="B7" s="16" t="s">
        <v>17</v>
      </c>
      <c r="C7" s="22"/>
      <c r="D7" s="16" t="s">
        <v>17</v>
      </c>
      <c r="E7" s="23" t="s">
        <v>18</v>
      </c>
      <c r="F7" s="19" t="s">
        <v>19</v>
      </c>
      <c r="G7" s="16" t="s">
        <v>20</v>
      </c>
      <c r="H7" s="16" t="s">
        <v>20</v>
      </c>
      <c r="I7" s="16" t="s">
        <v>21</v>
      </c>
      <c r="J7" s="16" t="s">
        <v>22</v>
      </c>
      <c r="K7" s="16" t="s">
        <v>23</v>
      </c>
    </row>
    <row r="8" spans="1:11" s="15" customFormat="1" ht="11.25">
      <c r="A8" s="16"/>
      <c r="B8" s="24" t="s">
        <v>24</v>
      </c>
      <c r="C8" s="24" t="s">
        <v>25</v>
      </c>
      <c r="D8" s="24" t="s">
        <v>24</v>
      </c>
      <c r="E8" s="25" t="s">
        <v>25</v>
      </c>
      <c r="F8" s="26" t="s">
        <v>25</v>
      </c>
      <c r="G8" s="16" t="s">
        <v>25</v>
      </c>
      <c r="H8" s="16" t="s">
        <v>25</v>
      </c>
      <c r="I8" s="16" t="s">
        <v>25</v>
      </c>
      <c r="J8" s="16" t="s">
        <v>25</v>
      </c>
      <c r="K8" s="24" t="s">
        <v>25</v>
      </c>
    </row>
    <row r="9" spans="1:11" s="28" customFormat="1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7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</row>
    <row r="10" spans="1:11" s="31" customFormat="1" ht="11.25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1" customFormat="1" ht="11.25">
      <c r="A11" s="32" t="s">
        <v>27</v>
      </c>
      <c r="B11" s="33">
        <v>4000000</v>
      </c>
      <c r="C11" s="33">
        <v>1508000</v>
      </c>
      <c r="D11" s="33">
        <v>3866667</v>
      </c>
      <c r="E11" s="33">
        <f>F11+G11-H11+I11</f>
        <v>1457733</v>
      </c>
      <c r="F11" s="33">
        <v>1496000</v>
      </c>
      <c r="G11" s="30"/>
      <c r="H11" s="33">
        <v>50933</v>
      </c>
      <c r="I11" s="33">
        <v>12666</v>
      </c>
      <c r="J11" s="33">
        <v>56024</v>
      </c>
      <c r="K11" s="30"/>
    </row>
    <row r="12" spans="1:11" s="31" customFormat="1" ht="11.25">
      <c r="A12" s="32" t="s">
        <v>28</v>
      </c>
      <c r="B12" s="33">
        <v>6124935</v>
      </c>
      <c r="C12" s="33">
        <v>2309101</v>
      </c>
      <c r="D12" s="33">
        <v>2654629</v>
      </c>
      <c r="E12" s="33">
        <f>F12+G12-H12+I12</f>
        <v>1000795</v>
      </c>
      <c r="F12" s="33">
        <v>1457813</v>
      </c>
      <c r="G12" s="33"/>
      <c r="H12" s="33">
        <v>462832</v>
      </c>
      <c r="I12" s="33">
        <v>5814</v>
      </c>
      <c r="J12" s="33">
        <v>39677</v>
      </c>
      <c r="K12" s="33"/>
    </row>
    <row r="13" spans="1:11" s="31" customFormat="1" ht="11.25">
      <c r="A13" s="34" t="s">
        <v>29</v>
      </c>
      <c r="B13" s="35">
        <f>SUM(B11:B12)</f>
        <v>10124935</v>
      </c>
      <c r="C13" s="35">
        <f>SUM(C11:C12)</f>
        <v>3817101</v>
      </c>
      <c r="D13" s="35">
        <f>SUM(D11:D12)</f>
        <v>6521296</v>
      </c>
      <c r="E13" s="35">
        <f>SUM(E11:E12)</f>
        <v>2458528</v>
      </c>
      <c r="F13" s="35">
        <f>SUM(F11:F12)</f>
        <v>2953813</v>
      </c>
      <c r="G13" s="35"/>
      <c r="H13" s="35">
        <f>SUM(H11:H12)</f>
        <v>513765</v>
      </c>
      <c r="I13" s="35">
        <f>SUM(I11:I12)</f>
        <v>18480</v>
      </c>
      <c r="J13" s="35">
        <f>SUM(J11:J12)</f>
        <v>95701</v>
      </c>
      <c r="K13" s="35"/>
    </row>
    <row r="14" spans="1:11" s="31" customFormat="1" ht="11.25">
      <c r="A14" s="29" t="s">
        <v>30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31" customFormat="1" ht="11.25">
      <c r="A15" s="32" t="s">
        <v>31</v>
      </c>
      <c r="B15" s="33">
        <v>1791276</v>
      </c>
      <c r="C15" s="33">
        <v>1004648</v>
      </c>
      <c r="D15" s="33"/>
      <c r="E15" s="33"/>
      <c r="F15" s="33">
        <v>829646</v>
      </c>
      <c r="G15" s="33"/>
      <c r="H15" s="33">
        <v>801192</v>
      </c>
      <c r="I15" s="33">
        <v>-28454</v>
      </c>
      <c r="J15" s="33">
        <v>52094</v>
      </c>
      <c r="K15" s="33"/>
    </row>
    <row r="16" spans="1:11" s="31" customFormat="1" ht="11.25">
      <c r="A16" s="32" t="s">
        <v>27</v>
      </c>
      <c r="B16" s="33">
        <v>12551985</v>
      </c>
      <c r="C16" s="33">
        <v>7039856</v>
      </c>
      <c r="D16" s="33">
        <v>12133586</v>
      </c>
      <c r="E16" s="33">
        <f aca="true" t="shared" si="0" ref="E16:E21">F16+G16-H16+I16</f>
        <v>6805194</v>
      </c>
      <c r="F16" s="33">
        <v>5827463</v>
      </c>
      <c r="G16" s="33">
        <v>1302147</v>
      </c>
      <c r="H16" s="33">
        <v>234228</v>
      </c>
      <c r="I16" s="33">
        <v>-90188</v>
      </c>
      <c r="J16" s="33">
        <v>337046</v>
      </c>
      <c r="K16" s="33"/>
    </row>
    <row r="17" spans="1:11" s="31" customFormat="1" ht="11.25">
      <c r="A17" s="31" t="s">
        <v>32</v>
      </c>
      <c r="B17" s="33">
        <v>6000000</v>
      </c>
      <c r="C17" s="33">
        <v>3365136</v>
      </c>
      <c r="D17" s="33">
        <v>5800000</v>
      </c>
      <c r="E17" s="33">
        <f t="shared" si="0"/>
        <v>3252965</v>
      </c>
      <c r="F17" s="33">
        <v>2925641</v>
      </c>
      <c r="G17" s="33">
        <v>474923</v>
      </c>
      <c r="H17" s="33">
        <v>111934</v>
      </c>
      <c r="I17" s="33">
        <v>-35665</v>
      </c>
      <c r="J17" s="33">
        <v>185821</v>
      </c>
      <c r="K17" s="33"/>
    </row>
    <row r="18" spans="1:11" s="31" customFormat="1" ht="11.25">
      <c r="A18" s="32" t="s">
        <v>33</v>
      </c>
      <c r="B18" s="33">
        <f>4047950+3792074</f>
        <v>7840024</v>
      </c>
      <c r="C18" s="33">
        <v>4397124</v>
      </c>
      <c r="D18" s="33">
        <v>6830844</v>
      </c>
      <c r="E18" s="33">
        <f t="shared" si="0"/>
        <v>3831120</v>
      </c>
      <c r="F18" s="33">
        <v>3265281</v>
      </c>
      <c r="G18" s="33">
        <v>1106226</v>
      </c>
      <c r="H18" s="33">
        <v>442952</v>
      </c>
      <c r="I18" s="33">
        <v>-97435</v>
      </c>
      <c r="J18" s="33">
        <v>230479</v>
      </c>
      <c r="K18" s="33">
        <v>21648</v>
      </c>
    </row>
    <row r="19" spans="1:11" s="31" customFormat="1" ht="11.25">
      <c r="A19" s="31" t="s">
        <v>34</v>
      </c>
      <c r="B19" s="33">
        <v>22656675</v>
      </c>
      <c r="C19" s="33">
        <v>12707132</v>
      </c>
      <c r="D19" s="33"/>
      <c r="E19" s="33"/>
      <c r="F19" s="33"/>
      <c r="G19" s="33"/>
      <c r="H19" s="33"/>
      <c r="I19" s="33"/>
      <c r="J19" s="33"/>
      <c r="K19" s="33">
        <v>12707132</v>
      </c>
    </row>
    <row r="20" spans="1:11" s="31" customFormat="1" ht="11.25">
      <c r="A20" s="32" t="s">
        <v>35</v>
      </c>
      <c r="B20" s="33">
        <v>4595447</v>
      </c>
      <c r="C20" s="33">
        <v>2577384</v>
      </c>
      <c r="D20" s="33">
        <v>4595447</v>
      </c>
      <c r="E20" s="33">
        <f t="shared" si="0"/>
        <v>2577384</v>
      </c>
      <c r="F20" s="33">
        <v>2619598</v>
      </c>
      <c r="G20" s="33"/>
      <c r="H20" s="33"/>
      <c r="I20" s="33">
        <v>-42214</v>
      </c>
      <c r="J20" s="33">
        <v>135698</v>
      </c>
      <c r="K20" s="33"/>
    </row>
    <row r="21" spans="1:11" s="31" customFormat="1" ht="11.25">
      <c r="A21" s="32" t="s">
        <v>36</v>
      </c>
      <c r="B21" s="33">
        <v>11353919</v>
      </c>
      <c r="C21" s="33">
        <v>6367914</v>
      </c>
      <c r="D21" s="33">
        <v>2962750</v>
      </c>
      <c r="E21" s="33">
        <f t="shared" si="0"/>
        <v>1661676</v>
      </c>
      <c r="F21" s="33"/>
      <c r="G21" s="33">
        <v>1671722</v>
      </c>
      <c r="H21" s="33"/>
      <c r="I21" s="33">
        <v>-10046</v>
      </c>
      <c r="J21" s="33">
        <v>56671</v>
      </c>
      <c r="K21" s="33">
        <v>4706238</v>
      </c>
    </row>
    <row r="22" spans="1:11" s="31" customFormat="1" ht="11.25">
      <c r="A22" s="32" t="s">
        <v>63</v>
      </c>
      <c r="B22" s="33">
        <v>7019240</v>
      </c>
      <c r="C22" s="33">
        <v>3936783</v>
      </c>
      <c r="D22" s="33"/>
      <c r="E22" s="33"/>
      <c r="F22" s="33"/>
      <c r="G22" s="33"/>
      <c r="H22" s="33"/>
      <c r="I22" s="33"/>
      <c r="J22" s="33"/>
      <c r="K22" s="33">
        <v>3936783</v>
      </c>
    </row>
    <row r="23" spans="1:11" s="31" customFormat="1" ht="11.25">
      <c r="A23" s="32" t="s">
        <v>64</v>
      </c>
      <c r="B23" s="33">
        <v>7019240</v>
      </c>
      <c r="C23" s="33">
        <v>3936783</v>
      </c>
      <c r="D23" s="33"/>
      <c r="E23" s="33"/>
      <c r="F23" s="33"/>
      <c r="G23" s="33"/>
      <c r="H23" s="33"/>
      <c r="I23" s="33"/>
      <c r="J23" s="33"/>
      <c r="K23" s="33">
        <v>3936783</v>
      </c>
    </row>
    <row r="24" spans="1:11" s="31" customFormat="1" ht="11.25">
      <c r="A24" s="32" t="s">
        <v>65</v>
      </c>
      <c r="B24" s="33">
        <v>1817000</v>
      </c>
      <c r="C24" s="33">
        <v>1019075</v>
      </c>
      <c r="D24" s="33"/>
      <c r="E24" s="33"/>
      <c r="F24" s="33"/>
      <c r="G24" s="33"/>
      <c r="H24" s="33"/>
      <c r="I24" s="33"/>
      <c r="J24" s="33">
        <v>15666</v>
      </c>
      <c r="K24" s="33">
        <v>1019075</v>
      </c>
    </row>
    <row r="25" spans="1:11" s="31" customFormat="1" ht="11.25">
      <c r="A25" s="32" t="s">
        <v>66</v>
      </c>
      <c r="B25" s="33">
        <v>700000</v>
      </c>
      <c r="C25" s="33">
        <v>392599</v>
      </c>
      <c r="D25" s="33"/>
      <c r="E25" s="33"/>
      <c r="F25" s="33"/>
      <c r="G25" s="33"/>
      <c r="H25" s="33"/>
      <c r="I25" s="33"/>
      <c r="J25" s="33">
        <v>1767</v>
      </c>
      <c r="K25" s="33">
        <v>392599</v>
      </c>
    </row>
    <row r="26" spans="1:11" s="31" customFormat="1" ht="11.25">
      <c r="A26" s="34" t="s">
        <v>38</v>
      </c>
      <c r="B26" s="35">
        <f>SUM(B15:B25)</f>
        <v>83344806</v>
      </c>
      <c r="C26" s="35">
        <f aca="true" t="shared" si="1" ref="C26:K26">SUM(C15:C25)</f>
        <v>46744434</v>
      </c>
      <c r="D26" s="35">
        <f t="shared" si="1"/>
        <v>32322627</v>
      </c>
      <c r="E26" s="35">
        <f t="shared" si="1"/>
        <v>18128339</v>
      </c>
      <c r="F26" s="35">
        <f t="shared" si="1"/>
        <v>15467629</v>
      </c>
      <c r="G26" s="35">
        <f t="shared" si="1"/>
        <v>4555018</v>
      </c>
      <c r="H26" s="35">
        <f t="shared" si="1"/>
        <v>1590306</v>
      </c>
      <c r="I26" s="35">
        <f t="shared" si="1"/>
        <v>-304002</v>
      </c>
      <c r="J26" s="35">
        <f t="shared" si="1"/>
        <v>1015242</v>
      </c>
      <c r="K26" s="35">
        <f t="shared" si="1"/>
        <v>26720258</v>
      </c>
    </row>
    <row r="27" spans="1:11" s="31" customFormat="1" ht="11.25">
      <c r="A27" s="29" t="s">
        <v>39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s="31" customFormat="1" ht="11.25">
      <c r="A28" s="32" t="s">
        <v>40</v>
      </c>
      <c r="B28" s="33">
        <v>400000</v>
      </c>
      <c r="C28" s="33">
        <v>400000</v>
      </c>
      <c r="D28" s="33"/>
      <c r="E28" s="33"/>
      <c r="F28" s="33">
        <v>147558</v>
      </c>
      <c r="G28" s="33"/>
      <c r="H28" s="33">
        <v>147558</v>
      </c>
      <c r="I28" s="33"/>
      <c r="J28" s="33">
        <v>6547</v>
      </c>
      <c r="K28" s="33"/>
    </row>
    <row r="29" spans="1:11" s="31" customFormat="1" ht="11.25">
      <c r="A29" s="31" t="s">
        <v>41</v>
      </c>
      <c r="B29" s="33">
        <v>1680000</v>
      </c>
      <c r="C29" s="33">
        <v>1680000</v>
      </c>
      <c r="D29" s="33">
        <v>1680000</v>
      </c>
      <c r="E29" s="33">
        <f>F29+G29-H29+I29</f>
        <v>1680000</v>
      </c>
      <c r="F29" s="33">
        <v>594720</v>
      </c>
      <c r="G29" s="33">
        <v>1085280</v>
      </c>
      <c r="H29" s="33"/>
      <c r="I29" s="33"/>
      <c r="J29" s="33">
        <v>95420</v>
      </c>
      <c r="K29" s="33"/>
    </row>
    <row r="30" spans="1:11" s="31" customFormat="1" ht="11.25">
      <c r="A30" s="31" t="s">
        <v>67</v>
      </c>
      <c r="B30" s="33">
        <v>8445000</v>
      </c>
      <c r="C30" s="33">
        <v>8445000</v>
      </c>
      <c r="D30" s="33"/>
      <c r="E30" s="33"/>
      <c r="F30" s="33"/>
      <c r="G30" s="33"/>
      <c r="H30" s="33"/>
      <c r="I30" s="33"/>
      <c r="J30" s="33"/>
      <c r="K30" s="33">
        <v>8445000</v>
      </c>
    </row>
    <row r="31" spans="1:11" s="31" customFormat="1" ht="11.25">
      <c r="A31" s="31" t="s">
        <v>68</v>
      </c>
      <c r="B31" s="33">
        <v>1600000</v>
      </c>
      <c r="C31" s="33">
        <v>1600000</v>
      </c>
      <c r="D31" s="33">
        <v>666875</v>
      </c>
      <c r="E31" s="33">
        <f>F31+G31-H31+I31</f>
        <v>666875</v>
      </c>
      <c r="F31" s="33"/>
      <c r="G31" s="33">
        <v>666875</v>
      </c>
      <c r="H31" s="33"/>
      <c r="I31" s="33"/>
      <c r="J31" s="33">
        <v>4503</v>
      </c>
      <c r="K31" s="33">
        <v>933125</v>
      </c>
    </row>
    <row r="32" spans="1:11" s="31" customFormat="1" ht="11.25">
      <c r="A32" s="31" t="s">
        <v>69</v>
      </c>
      <c r="B32" s="33">
        <v>1565938</v>
      </c>
      <c r="C32" s="33">
        <v>1565938</v>
      </c>
      <c r="D32" s="33">
        <v>226592</v>
      </c>
      <c r="E32" s="33">
        <f>F32+G32-H32+I32</f>
        <v>226592</v>
      </c>
      <c r="F32" s="33"/>
      <c r="G32" s="33">
        <v>226813</v>
      </c>
      <c r="H32" s="33">
        <v>221</v>
      </c>
      <c r="I32" s="33"/>
      <c r="J32" s="33"/>
      <c r="K32" s="33">
        <v>1339125</v>
      </c>
    </row>
    <row r="33" spans="1:11" s="31" customFormat="1" ht="11.25">
      <c r="A33" s="31" t="s">
        <v>70</v>
      </c>
      <c r="B33" s="33">
        <v>972015</v>
      </c>
      <c r="C33" s="33">
        <v>972015</v>
      </c>
      <c r="D33" s="33">
        <v>120317</v>
      </c>
      <c r="E33" s="33">
        <f>F33+G33-H33+I33</f>
        <v>120317</v>
      </c>
      <c r="F33" s="33"/>
      <c r="G33" s="33">
        <v>120317</v>
      </c>
      <c r="H33" s="33"/>
      <c r="I33" s="33"/>
      <c r="J33" s="33"/>
      <c r="K33" s="33">
        <v>851698</v>
      </c>
    </row>
    <row r="34" spans="1:11" s="31" customFormat="1" ht="11.25">
      <c r="A34" s="34" t="s">
        <v>42</v>
      </c>
      <c r="B34" s="35">
        <f>SUM(B28:B33)</f>
        <v>14662953</v>
      </c>
      <c r="C34" s="35">
        <f aca="true" t="shared" si="2" ref="C34:K34">SUM(C28:C33)</f>
        <v>14662953</v>
      </c>
      <c r="D34" s="35">
        <f t="shared" si="2"/>
        <v>2693784</v>
      </c>
      <c r="E34" s="35">
        <f t="shared" si="2"/>
        <v>2693784</v>
      </c>
      <c r="F34" s="35">
        <f t="shared" si="2"/>
        <v>742278</v>
      </c>
      <c r="G34" s="35">
        <f t="shared" si="2"/>
        <v>2099285</v>
      </c>
      <c r="H34" s="35">
        <f t="shared" si="2"/>
        <v>147779</v>
      </c>
      <c r="I34" s="35"/>
      <c r="J34" s="35">
        <f t="shared" si="2"/>
        <v>106470</v>
      </c>
      <c r="K34" s="35">
        <f t="shared" si="2"/>
        <v>11568948</v>
      </c>
    </row>
    <row r="35" spans="1:11" s="31" customFormat="1" ht="11.25">
      <c r="A35" s="29" t="s">
        <v>43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s="31" customFormat="1" ht="11.25">
      <c r="A36" s="32" t="s">
        <v>44</v>
      </c>
      <c r="B36" s="33">
        <v>1269036</v>
      </c>
      <c r="C36" s="33">
        <v>809645</v>
      </c>
      <c r="D36" s="33">
        <v>1269035</v>
      </c>
      <c r="E36" s="33">
        <f aca="true" t="shared" si="3" ref="E36:E55">F36+G36-H36+I36</f>
        <v>809645</v>
      </c>
      <c r="F36" s="33">
        <v>777918</v>
      </c>
      <c r="G36" s="33"/>
      <c r="H36" s="33"/>
      <c r="I36" s="33">
        <v>31727</v>
      </c>
      <c r="J36" s="33">
        <v>52367</v>
      </c>
      <c r="K36" s="33"/>
    </row>
    <row r="37" spans="1:11" s="31" customFormat="1" ht="11.25">
      <c r="A37" s="32" t="s">
        <v>45</v>
      </c>
      <c r="B37" s="33">
        <v>10445962</v>
      </c>
      <c r="C37" s="33">
        <v>6664524</v>
      </c>
      <c r="D37" s="33">
        <v>4634889</v>
      </c>
      <c r="E37" s="33">
        <f t="shared" si="3"/>
        <v>2957059</v>
      </c>
      <c r="F37" s="33">
        <v>3333347</v>
      </c>
      <c r="G37" s="33"/>
      <c r="H37" s="33">
        <v>509832</v>
      </c>
      <c r="I37" s="33">
        <v>133544</v>
      </c>
      <c r="J37" s="33">
        <v>209559</v>
      </c>
      <c r="K37" s="33"/>
    </row>
    <row r="38" spans="1:11" s="31" customFormat="1" ht="11.25">
      <c r="A38" s="32" t="s">
        <v>31</v>
      </c>
      <c r="B38" s="33">
        <v>3624709</v>
      </c>
      <c r="C38" s="33">
        <v>2312565</v>
      </c>
      <c r="D38" s="33"/>
      <c r="E38" s="33"/>
      <c r="F38" s="33">
        <v>1805332</v>
      </c>
      <c r="G38" s="33"/>
      <c r="H38" s="33">
        <v>1874654</v>
      </c>
      <c r="I38" s="33">
        <v>69322</v>
      </c>
      <c r="J38" s="33">
        <v>166133</v>
      </c>
      <c r="K38" s="33"/>
    </row>
    <row r="39" spans="1:11" s="31" customFormat="1" ht="11.25">
      <c r="A39" s="31" t="s">
        <v>46</v>
      </c>
      <c r="B39" s="33">
        <v>5518960</v>
      </c>
      <c r="C39" s="33">
        <v>3521096</v>
      </c>
      <c r="D39" s="33">
        <v>1655653</v>
      </c>
      <c r="E39" s="33">
        <f t="shared" si="3"/>
        <v>1056307</v>
      </c>
      <c r="F39" s="33">
        <v>1691546</v>
      </c>
      <c r="G39" s="33"/>
      <c r="H39" s="33">
        <v>692084</v>
      </c>
      <c r="I39" s="33">
        <v>56845</v>
      </c>
      <c r="J39" s="33">
        <v>124230</v>
      </c>
      <c r="K39" s="33"/>
    </row>
    <row r="40" spans="1:11" s="31" customFormat="1" ht="11.25">
      <c r="A40" s="32" t="s">
        <v>47</v>
      </c>
      <c r="B40" s="33">
        <v>23461851</v>
      </c>
      <c r="C40" s="33">
        <v>14968661</v>
      </c>
      <c r="D40" s="33">
        <v>17832330</v>
      </c>
      <c r="E40" s="33">
        <f t="shared" si="3"/>
        <v>11377027</v>
      </c>
      <c r="F40" s="33">
        <v>10159484</v>
      </c>
      <c r="G40" s="33">
        <v>2426331</v>
      </c>
      <c r="H40" s="33">
        <v>1667682</v>
      </c>
      <c r="I40" s="33">
        <v>458894</v>
      </c>
      <c r="J40" s="33">
        <v>729127</v>
      </c>
      <c r="K40" s="33"/>
    </row>
    <row r="41" spans="1:11" s="31" customFormat="1" ht="11.25">
      <c r="A41" s="32" t="s">
        <v>48</v>
      </c>
      <c r="B41" s="33">
        <v>16583561</v>
      </c>
      <c r="C41" s="33">
        <v>10580312</v>
      </c>
      <c r="D41" s="33"/>
      <c r="E41" s="33"/>
      <c r="F41" s="33">
        <v>9278627</v>
      </c>
      <c r="G41" s="33">
        <v>902546</v>
      </c>
      <c r="H41" s="33">
        <v>10560880</v>
      </c>
      <c r="I41" s="33">
        <v>379707</v>
      </c>
      <c r="J41" s="33">
        <v>539766</v>
      </c>
      <c r="K41" s="33"/>
    </row>
    <row r="42" spans="1:11" s="31" customFormat="1" ht="11.25">
      <c r="A42" s="31" t="s">
        <v>49</v>
      </c>
      <c r="B42" s="33">
        <v>3473200</v>
      </c>
      <c r="C42" s="33">
        <v>2215902</v>
      </c>
      <c r="D42" s="33"/>
      <c r="E42" s="33"/>
      <c r="F42" s="33">
        <v>1209572</v>
      </c>
      <c r="G42" s="33"/>
      <c r="H42" s="33">
        <v>1205902</v>
      </c>
      <c r="I42" s="33">
        <v>-3670</v>
      </c>
      <c r="J42" s="33">
        <v>53015</v>
      </c>
      <c r="K42" s="33"/>
    </row>
    <row r="43" spans="1:11" s="31" customFormat="1" ht="11.25">
      <c r="A43" s="32" t="s">
        <v>37</v>
      </c>
      <c r="B43" s="33">
        <v>23500000</v>
      </c>
      <c r="C43" s="33">
        <v>14993000</v>
      </c>
      <c r="D43" s="33">
        <v>18489405</v>
      </c>
      <c r="E43" s="33">
        <f t="shared" si="3"/>
        <v>11796240</v>
      </c>
      <c r="F43" s="33">
        <v>12467406</v>
      </c>
      <c r="G43" s="33"/>
      <c r="H43" s="33">
        <v>1174077</v>
      </c>
      <c r="I43" s="33">
        <v>502911</v>
      </c>
      <c r="J43" s="33">
        <v>782489</v>
      </c>
      <c r="K43" s="33">
        <v>837512</v>
      </c>
    </row>
    <row r="44" spans="1:11" s="31" customFormat="1" ht="11.25">
      <c r="A44" s="31" t="s">
        <v>50</v>
      </c>
      <c r="B44" s="33">
        <v>14750686</v>
      </c>
      <c r="C44" s="33">
        <v>9410938</v>
      </c>
      <c r="D44" s="33"/>
      <c r="E44" s="33"/>
      <c r="F44" s="33">
        <v>5047419</v>
      </c>
      <c r="G44" s="33">
        <v>325128</v>
      </c>
      <c r="H44" s="33">
        <v>5411419</v>
      </c>
      <c r="I44" s="33">
        <v>38872</v>
      </c>
      <c r="J44" s="33">
        <v>238364</v>
      </c>
      <c r="K44" s="33"/>
    </row>
    <row r="45" spans="1:11" s="31" customFormat="1" ht="11.25">
      <c r="A45" s="32" t="s">
        <v>51</v>
      </c>
      <c r="B45" s="33">
        <v>2450000</v>
      </c>
      <c r="C45" s="33">
        <v>1563100</v>
      </c>
      <c r="D45" s="33">
        <v>1531250</v>
      </c>
      <c r="E45" s="33">
        <f t="shared" si="3"/>
        <v>976938</v>
      </c>
      <c r="F45" s="33">
        <v>1088841</v>
      </c>
      <c r="G45" s="33"/>
      <c r="H45" s="33">
        <v>153186</v>
      </c>
      <c r="I45" s="33">
        <v>41283</v>
      </c>
      <c r="J45" s="33">
        <v>69142</v>
      </c>
      <c r="K45" s="33"/>
    </row>
    <row r="46" spans="1:11" s="31" customFormat="1" ht="11.25">
      <c r="A46" s="31" t="s">
        <v>52</v>
      </c>
      <c r="B46" s="33">
        <v>6700000</v>
      </c>
      <c r="C46" s="33">
        <v>4274600</v>
      </c>
      <c r="D46" s="33"/>
      <c r="E46" s="33"/>
      <c r="F46" s="33">
        <v>3936073</v>
      </c>
      <c r="G46" s="33"/>
      <c r="H46" s="33">
        <v>3976785</v>
      </c>
      <c r="I46" s="33">
        <v>40712</v>
      </c>
      <c r="J46" s="33">
        <v>208048</v>
      </c>
      <c r="K46" s="33"/>
    </row>
    <row r="47" spans="1:11" s="31" customFormat="1" ht="11.25">
      <c r="A47" s="32" t="s">
        <v>53</v>
      </c>
      <c r="B47" s="33">
        <v>20500000</v>
      </c>
      <c r="C47" s="33">
        <v>13079000</v>
      </c>
      <c r="D47" s="33">
        <v>5036573</v>
      </c>
      <c r="E47" s="33">
        <f t="shared" si="3"/>
        <v>3213333</v>
      </c>
      <c r="F47" s="33">
        <v>1819594</v>
      </c>
      <c r="G47" s="33">
        <v>1289862</v>
      </c>
      <c r="H47" s="33"/>
      <c r="I47" s="33">
        <v>103877</v>
      </c>
      <c r="J47" s="33">
        <v>188620</v>
      </c>
      <c r="K47" s="33">
        <v>9865667</v>
      </c>
    </row>
    <row r="48" spans="1:11" s="31" customFormat="1" ht="11.25">
      <c r="A48" s="31" t="s">
        <v>34</v>
      </c>
      <c r="B48" s="33">
        <v>10157970</v>
      </c>
      <c r="C48" s="33">
        <v>6480785</v>
      </c>
      <c r="D48" s="33">
        <v>10157970</v>
      </c>
      <c r="E48" s="33">
        <f t="shared" si="3"/>
        <v>6480785</v>
      </c>
      <c r="F48" s="33">
        <v>187781</v>
      </c>
      <c r="G48" s="33">
        <v>6201769</v>
      </c>
      <c r="H48" s="33"/>
      <c r="I48" s="33">
        <v>91235</v>
      </c>
      <c r="J48" s="33">
        <v>65545</v>
      </c>
      <c r="K48" s="33"/>
    </row>
    <row r="49" spans="1:11" s="31" customFormat="1" ht="11.25">
      <c r="A49" s="32" t="s">
        <v>54</v>
      </c>
      <c r="B49" s="33">
        <v>9700000</v>
      </c>
      <c r="C49" s="33">
        <v>6188600</v>
      </c>
      <c r="D49" s="33">
        <v>8487500</v>
      </c>
      <c r="E49" s="33">
        <f t="shared" si="3"/>
        <v>5415025</v>
      </c>
      <c r="F49" s="33">
        <v>5946100</v>
      </c>
      <c r="G49" s="33"/>
      <c r="H49" s="33">
        <v>749628</v>
      </c>
      <c r="I49" s="33">
        <v>218553</v>
      </c>
      <c r="J49" s="33">
        <v>382271</v>
      </c>
      <c r="K49" s="33"/>
    </row>
    <row r="50" spans="1:11" s="31" customFormat="1" ht="11.25">
      <c r="A50" s="31" t="s">
        <v>55</v>
      </c>
      <c r="B50" s="33">
        <v>1285956</v>
      </c>
      <c r="C50" s="33">
        <v>820440</v>
      </c>
      <c r="D50" s="33">
        <v>1285956</v>
      </c>
      <c r="E50" s="33">
        <f t="shared" si="3"/>
        <v>820440</v>
      </c>
      <c r="F50" s="33">
        <v>788291</v>
      </c>
      <c r="G50" s="33"/>
      <c r="H50" s="33"/>
      <c r="I50" s="33">
        <v>32149</v>
      </c>
      <c r="J50" s="33">
        <v>69633</v>
      </c>
      <c r="K50" s="33"/>
    </row>
    <row r="51" spans="1:11" s="31" customFormat="1" ht="11.25">
      <c r="A51" s="31" t="s">
        <v>56</v>
      </c>
      <c r="B51" s="33">
        <v>8694000</v>
      </c>
      <c r="C51" s="33">
        <v>5546772</v>
      </c>
      <c r="D51" s="33">
        <v>8694000</v>
      </c>
      <c r="E51" s="33">
        <f t="shared" si="3"/>
        <v>5546772</v>
      </c>
      <c r="F51" s="33">
        <v>5329422</v>
      </c>
      <c r="G51" s="33"/>
      <c r="H51" s="33"/>
      <c r="I51" s="33">
        <v>217350</v>
      </c>
      <c r="J51" s="33">
        <v>163639</v>
      </c>
      <c r="K51" s="33"/>
    </row>
    <row r="52" spans="1:11" s="31" customFormat="1" ht="11.25">
      <c r="A52" s="31" t="s">
        <v>57</v>
      </c>
      <c r="B52" s="33">
        <v>1748790</v>
      </c>
      <c r="C52" s="33">
        <v>1115728</v>
      </c>
      <c r="D52" s="33">
        <v>1223917</v>
      </c>
      <c r="E52" s="33">
        <f t="shared" si="3"/>
        <v>780859</v>
      </c>
      <c r="F52" s="33"/>
      <c r="G52" s="33">
        <v>771580</v>
      </c>
      <c r="H52" s="33"/>
      <c r="I52" s="33">
        <v>9279</v>
      </c>
      <c r="J52" s="33">
        <v>10316</v>
      </c>
      <c r="K52" s="33">
        <v>334869</v>
      </c>
    </row>
    <row r="53" spans="1:11" s="31" customFormat="1" ht="11.25">
      <c r="A53" s="32" t="s">
        <v>37</v>
      </c>
      <c r="B53" s="33">
        <v>7041866</v>
      </c>
      <c r="C53" s="33">
        <v>4492710</v>
      </c>
      <c r="D53" s="33">
        <v>7041866</v>
      </c>
      <c r="E53" s="33">
        <f t="shared" si="3"/>
        <v>4492710</v>
      </c>
      <c r="F53" s="33"/>
      <c r="G53" s="33">
        <v>4451457</v>
      </c>
      <c r="H53" s="33"/>
      <c r="I53" s="33">
        <v>41253</v>
      </c>
      <c r="J53" s="33">
        <v>89527</v>
      </c>
      <c r="K53" s="33"/>
    </row>
    <row r="54" spans="1:11" s="31" customFormat="1" ht="11.25">
      <c r="A54" s="32" t="s">
        <v>58</v>
      </c>
      <c r="B54" s="33">
        <v>5000000</v>
      </c>
      <c r="C54" s="33">
        <v>3190000</v>
      </c>
      <c r="D54" s="33">
        <v>5000000</v>
      </c>
      <c r="E54" s="33">
        <f t="shared" si="3"/>
        <v>3190000</v>
      </c>
      <c r="F54" s="33"/>
      <c r="G54" s="33">
        <v>3074329</v>
      </c>
      <c r="H54" s="33"/>
      <c r="I54" s="33">
        <v>115671</v>
      </c>
      <c r="J54" s="33">
        <v>149113</v>
      </c>
      <c r="K54" s="33"/>
    </row>
    <row r="55" spans="1:11" s="31" customFormat="1" ht="11.25">
      <c r="A55" s="32" t="s">
        <v>71</v>
      </c>
      <c r="B55" s="33">
        <v>952381</v>
      </c>
      <c r="C55" s="33">
        <v>607619</v>
      </c>
      <c r="D55" s="33">
        <v>683731</v>
      </c>
      <c r="E55" s="33">
        <f t="shared" si="3"/>
        <v>436220</v>
      </c>
      <c r="F55" s="33"/>
      <c r="G55" s="33">
        <v>440090</v>
      </c>
      <c r="H55" s="33">
        <v>10040</v>
      </c>
      <c r="I55" s="33">
        <v>6170</v>
      </c>
      <c r="J55" s="33">
        <v>2175</v>
      </c>
      <c r="K55" s="33">
        <v>161100</v>
      </c>
    </row>
    <row r="56" spans="1:11" s="31" customFormat="1" ht="11.25">
      <c r="A56" s="32" t="s">
        <v>63</v>
      </c>
      <c r="B56" s="33">
        <v>9591610</v>
      </c>
      <c r="C56" s="33">
        <v>6119447</v>
      </c>
      <c r="D56" s="33"/>
      <c r="E56" s="33"/>
      <c r="F56" s="33"/>
      <c r="G56" s="33"/>
      <c r="H56" s="33"/>
      <c r="I56" s="33"/>
      <c r="J56" s="33"/>
      <c r="K56" s="33">
        <v>6119447</v>
      </c>
    </row>
    <row r="57" spans="1:11" s="31" customFormat="1" ht="11.25">
      <c r="A57" s="32" t="s">
        <v>50</v>
      </c>
      <c r="B57" s="33">
        <v>6000000</v>
      </c>
      <c r="C57" s="33">
        <v>3828000</v>
      </c>
      <c r="D57" s="33">
        <v>6000000</v>
      </c>
      <c r="E57" s="33">
        <f>F57+G57-H57+I57</f>
        <v>3828000</v>
      </c>
      <c r="F57" s="33">
        <v>3678000</v>
      </c>
      <c r="G57" s="33"/>
      <c r="H57" s="33"/>
      <c r="I57" s="33">
        <v>150000</v>
      </c>
      <c r="J57" s="33">
        <v>291852</v>
      </c>
      <c r="K57" s="33"/>
    </row>
    <row r="58" spans="1:11" s="31" customFormat="1" ht="11.25">
      <c r="A58" s="32" t="s">
        <v>64</v>
      </c>
      <c r="B58" s="33">
        <v>9591610</v>
      </c>
      <c r="C58" s="33">
        <v>6119447</v>
      </c>
      <c r="D58" s="33"/>
      <c r="E58" s="33"/>
      <c r="F58" s="33"/>
      <c r="G58" s="33"/>
      <c r="H58" s="33"/>
      <c r="I58" s="33"/>
      <c r="J58" s="33"/>
      <c r="K58" s="33">
        <v>6119447</v>
      </c>
    </row>
    <row r="59" spans="1:11" s="31" customFormat="1" ht="11.25">
      <c r="A59" s="31" t="s">
        <v>72</v>
      </c>
      <c r="B59" s="33">
        <v>5241987</v>
      </c>
      <c r="C59" s="33">
        <v>3344388</v>
      </c>
      <c r="D59" s="33"/>
      <c r="E59" s="33"/>
      <c r="F59" s="33"/>
      <c r="G59" s="33"/>
      <c r="H59" s="33"/>
      <c r="I59" s="33"/>
      <c r="J59" s="33"/>
      <c r="K59" s="33">
        <v>3344388</v>
      </c>
    </row>
    <row r="60" spans="1:11" s="31" customFormat="1" ht="11.25">
      <c r="A60" s="34" t="s">
        <v>59</v>
      </c>
      <c r="B60" s="35">
        <f>SUM(B36:B59)</f>
        <v>207284135</v>
      </c>
      <c r="C60" s="35">
        <f aca="true" t="shared" si="4" ref="C60:K60">SUM(C36:C59)</f>
        <v>132247279</v>
      </c>
      <c r="D60" s="35">
        <f t="shared" si="4"/>
        <v>99024075</v>
      </c>
      <c r="E60" s="35">
        <f t="shared" si="4"/>
        <v>63177360</v>
      </c>
      <c r="F60" s="35">
        <f t="shared" si="4"/>
        <v>68544753</v>
      </c>
      <c r="G60" s="35">
        <f t="shared" si="4"/>
        <v>19883092</v>
      </c>
      <c r="H60" s="35">
        <f t="shared" si="4"/>
        <v>27986169</v>
      </c>
      <c r="I60" s="35">
        <f t="shared" si="4"/>
        <v>2735684</v>
      </c>
      <c r="J60" s="35">
        <f t="shared" si="4"/>
        <v>4584931</v>
      </c>
      <c r="K60" s="35">
        <f t="shared" si="4"/>
        <v>26782430</v>
      </c>
    </row>
    <row r="61" spans="1:11" s="31" customFormat="1" ht="15.75" customHeight="1">
      <c r="A61" s="34" t="s">
        <v>60</v>
      </c>
      <c r="B61" s="36" t="s">
        <v>61</v>
      </c>
      <c r="C61" s="35">
        <f>SUM(C60+C34+C26+C13)</f>
        <v>197471767</v>
      </c>
      <c r="D61" s="36" t="s">
        <v>61</v>
      </c>
      <c r="E61" s="35">
        <f aca="true" t="shared" si="5" ref="E61:K61">SUM(E60+E34+E26+E13)</f>
        <v>86458011</v>
      </c>
      <c r="F61" s="35">
        <f t="shared" si="5"/>
        <v>87708473</v>
      </c>
      <c r="G61" s="35">
        <f t="shared" si="5"/>
        <v>26537395</v>
      </c>
      <c r="H61" s="35">
        <f t="shared" si="5"/>
        <v>30238019</v>
      </c>
      <c r="I61" s="35">
        <f t="shared" si="5"/>
        <v>2450162</v>
      </c>
      <c r="J61" s="35">
        <f t="shared" si="5"/>
        <v>5802344</v>
      </c>
      <c r="K61" s="35">
        <f t="shared" si="5"/>
        <v>65071636</v>
      </c>
    </row>
    <row r="62" ht="15">
      <c r="E62" s="43"/>
    </row>
    <row r="63" spans="1:7" s="38" customFormat="1" ht="12" customHeight="1">
      <c r="A63" s="37"/>
      <c r="B63" s="31"/>
      <c r="G63" s="39"/>
    </row>
    <row r="64" spans="1:7" s="40" customFormat="1" ht="12" customHeight="1">
      <c r="A64" s="31"/>
      <c r="G64" s="39"/>
    </row>
    <row r="65" spans="1:7" s="38" customFormat="1" ht="13.5" customHeight="1">
      <c r="A65" s="39"/>
      <c r="G65" s="39"/>
    </row>
    <row r="66" s="28" customFormat="1" ht="13.5" customHeight="1"/>
    <row r="68" s="28" customFormat="1" ht="12.75"/>
    <row r="69" spans="3:10" ht="15">
      <c r="C69" s="28"/>
      <c r="J69" s="28"/>
    </row>
    <row r="70" s="28" customFormat="1" ht="12.75"/>
    <row r="71" s="28" customFormat="1" ht="12.75"/>
    <row r="72" spans="1:10" s="28" customFormat="1" ht="12.75">
      <c r="A72" s="41"/>
      <c r="J72" s="42"/>
    </row>
  </sheetData>
  <printOptions/>
  <pageMargins left="0.47" right="0.25" top="1" bottom="1" header="0.5" footer="0.5"/>
  <pageSetup firstPageNumber="61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IrenaS</cp:lastModifiedBy>
  <cp:lastPrinted>2002-05-27T16:13:16Z</cp:lastPrinted>
  <dcterms:created xsi:type="dcterms:W3CDTF">2002-03-01T13:59:24Z</dcterms:created>
  <dcterms:modified xsi:type="dcterms:W3CDTF">2002-05-27T14:49:32Z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