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2001" sheetId="1" r:id="rId1"/>
  </sheets>
  <definedNames>
    <definedName name="_xlnm.Print_Titles" localSheetId="0">'2001'!$4:$6</definedName>
  </definedNames>
  <calcPr fullCalcOnLoad="1"/>
</workbook>
</file>

<file path=xl/sharedStrings.xml><?xml version="1.0" encoding="utf-8"?>
<sst xmlns="http://schemas.openxmlformats.org/spreadsheetml/2006/main" count="86" uniqueCount="86">
  <si>
    <t>(latos)</t>
  </si>
  <si>
    <t>Rādītāju nosaukums</t>
  </si>
  <si>
    <t>01.000.</t>
  </si>
  <si>
    <t>Izpildvaras un likumdošanas varas institūcijas, finansu lietas, ārlietas</t>
  </si>
  <si>
    <t>02.000.</t>
  </si>
  <si>
    <t>Aizsardzība</t>
  </si>
  <si>
    <t>03.000.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</si>
  <si>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</si>
  <si>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</si>
  <si>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</si>
  <si>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</si>
  <si>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</si>
  <si>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</si>
  <si>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</si>
  <si>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</si>
  <si>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Dzīvokļu un komunālā saimniecība, vides aizsardzība</t>
  </si>
  <si>
    <t>08.000</t>
  </si>
  <si>
    <t>Brīvais laiks, sports , kultūra un reliģija</t>
  </si>
  <si>
    <t>09.000</t>
  </si>
  <si>
    <t>Kurināmā un enerģētikas dienesti un pasākumi</t>
  </si>
  <si>
    <t>10.000</t>
  </si>
  <si>
    <t>11.000</t>
  </si>
  <si>
    <t>Iegūstošā rūpniecība, rūpniecība, celtniecība, derīgie izrakteņi</t>
  </si>
  <si>
    <t>12.000</t>
  </si>
  <si>
    <t>Transports, sakari</t>
  </si>
  <si>
    <t>13.000</t>
  </si>
  <si>
    <t>Pārējā ekonomiskā darbība un dienesti</t>
  </si>
  <si>
    <t>14.000</t>
  </si>
  <si>
    <t>Pārējie izdevumi, kas nav atspoguļoti pamatgrupās</t>
  </si>
  <si>
    <t>1.Kārtējie izdevumi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</si>
  <si>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</si>
  <si>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</si>
  <si>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</si>
  <si>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</si>
  <si>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</si>
  <si>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</si>
  <si>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</si>
  <si>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</si>
  <si>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1500</t>
  </si>
  <si>
    <t>Materiālu, energoresursu, ūdens un inventāra vērtībā līdz 50 Ls par vienību iegāde</t>
  </si>
  <si>
    <t>1600</t>
  </si>
  <si>
    <t>Grāmatu un žurnālu iegāde</t>
  </si>
  <si>
    <t>1700</t>
  </si>
  <si>
    <t>Valsts budžeta transferti</t>
  </si>
  <si>
    <t>2000</t>
  </si>
  <si>
    <t>2. Maksājumi par aizņēmumiem un kredītiem</t>
  </si>
  <si>
    <t>3000</t>
  </si>
  <si>
    <t>3. Subsīdijas un dotācijas</t>
  </si>
  <si>
    <t>3100</t>
  </si>
  <si>
    <t>Subsīdijas</t>
  </si>
  <si>
    <t>3200</t>
  </si>
  <si>
    <t>Mērķdotācijas pašvaldību budžetiem</t>
  </si>
  <si>
    <t>3300</t>
  </si>
  <si>
    <t>Dotācijas pašvaldību budžetiem</t>
  </si>
  <si>
    <t>3400</t>
  </si>
  <si>
    <t>Dotācijas iestādēm, organizācijām un uzņēmumiem</t>
  </si>
  <si>
    <t>3500</t>
  </si>
  <si>
    <t>Dotācijas iedzīvotājiem</t>
  </si>
  <si>
    <t/>
  </si>
  <si>
    <t>4000</t>
  </si>
  <si>
    <t xml:space="preserve"> Kapitālie izdevumi</t>
  </si>
  <si>
    <t>6000</t>
  </si>
  <si>
    <t>Zemes iegāde</t>
  </si>
  <si>
    <t>7000</t>
  </si>
  <si>
    <t>Investīcijas</t>
  </si>
  <si>
    <t>2001.gada  izpilde pēc uzkrāšanas principa</t>
  </si>
  <si>
    <t xml:space="preserve">2001.gada naudas plūsma </t>
  </si>
  <si>
    <t>Lauksaimniecība (zemkopība), mežkopība un zvejniecība</t>
  </si>
  <si>
    <t>Valdības funkcijas/ EKK 
kods</t>
  </si>
  <si>
    <t>Pašvaldību budžeta uzturēšanas izdevumu transferti</t>
  </si>
  <si>
    <t>Budžeta fiskālais deficīts (-) vai 
pārpalikums (+)</t>
  </si>
  <si>
    <t>1000</t>
  </si>
  <si>
    <t>IV. Uzturēšanas izdevumi (1+2+3)</t>
  </si>
  <si>
    <t xml:space="preserve">V. Izdevumi kapitālieguldījumiem </t>
  </si>
  <si>
    <t>Kopsavilkums par valsts budžeta ziedojumu un dāvinājumu izpildi 2001.gadā</t>
  </si>
  <si>
    <t xml:space="preserve">2000.gada kases izpilde </t>
  </si>
  <si>
    <t>2.pielikums</t>
  </si>
  <si>
    <t>No juridiskajām personām</t>
  </si>
  <si>
    <t>No fiziskām personām</t>
  </si>
  <si>
    <t>No valsts un pašvaldību uzņēmumiem</t>
  </si>
  <si>
    <t>No ārvalstu juridiskām un fiziskām personām</t>
  </si>
  <si>
    <t xml:space="preserve">I. PAVISAM IEŅĒMUMI </t>
  </si>
  <si>
    <t xml:space="preserve">II. IZDEVUMI PĒC VALDĪBAS FUNKCIJĀM </t>
  </si>
  <si>
    <t xml:space="preserve">III. IZDEVUMI PĒC EKONOMISKĀS KLASIFIKĀCIJAS (IV+V) </t>
  </si>
  <si>
    <t>2000.gada finansēšanas plāns</t>
  </si>
  <si>
    <t>Ārpusvalsts maksājumi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</si>
</sst>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5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A1" sqref="A1"/>
    </sheetView>
  </sheetViews>
  <sheetFormatPr defaultColWidth="9.140625" defaultRowHeight="12.75"/>
  <cols>
    <col min="2" max="2" width="40.57421875" style="2" bestFit="1" customWidth="1"/>
    <col min="3" max="3" width="11.28125" style="1" customWidth="1"/>
    <col min="4" max="4" width="12.140625" style="1" customWidth="1"/>
    <col min="5" max="5" width="10.8515625" style="1" customWidth="1"/>
    <col min="6" max="6" width="12.00390625" style="1" customWidth="1"/>
  </cols>
  <sheetData>
    <row r="1" spans="1:6" ht="15.75">
      <c r="A1" s="8"/>
      <c r="B1" s="9"/>
      <c r="C1" s="10"/>
      <c r="D1" s="10"/>
      <c r="E1" s="10"/>
      <c r="F1" s="24" t="s">
        <v>76</v>
      </c>
    </row>
    <row r="2" spans="1:6" ht="15.75">
      <c r="A2" s="25" t="s">
        <v>74</v>
      </c>
      <c r="B2" s="25"/>
      <c r="C2" s="25"/>
      <c r="D2" s="25"/>
      <c r="E2" s="25"/>
      <c r="F2" s="25"/>
    </row>
    <row r="3" spans="1:6" ht="12.75">
      <c r="A3" s="8"/>
      <c r="B3" s="9"/>
      <c r="C3" s="10"/>
      <c r="D3" s="10"/>
      <c r="E3" s="10"/>
      <c r="F3" s="10"/>
    </row>
    <row r="4" spans="1:6" ht="12.75">
      <c r="A4" s="8"/>
      <c r="B4" s="9"/>
      <c r="C4" s="10"/>
      <c r="D4" s="10"/>
      <c r="E4" s="10"/>
      <c r="F4" s="11" t="s">
        <v>0</v>
      </c>
    </row>
    <row r="5" spans="1:6" ht="51">
      <c r="A5" s="12" t="s">
        <v>68</v>
      </c>
      <c r="B5" s="13" t="s">
        <v>1</v>
      </c>
      <c r="C5" s="13" t="s">
        <v>75</v>
      </c>
      <c r="D5" s="13" t="s">
        <v>84</v>
      </c>
      <c r="E5" s="13" t="s">
        <v>66</v>
      </c>
      <c r="F5" s="13" t="s">
        <v>65</v>
      </c>
    </row>
    <row r="6" spans="1:6" ht="12.75">
      <c r="A6" s="8"/>
      <c r="B6" s="14"/>
      <c r="C6" s="15"/>
      <c r="D6" s="15"/>
      <c r="E6" s="15"/>
      <c r="F6" s="15"/>
    </row>
    <row r="7" spans="1:6" ht="12.75">
      <c r="A7" s="8"/>
      <c r="B7" s="16" t="s">
        <v>81</v>
      </c>
      <c r="C7" s="15">
        <f>SUM(C9:C15)</f>
        <v>6815936</v>
      </c>
      <c r="D7" s="15">
        <v>6123129</v>
      </c>
      <c r="E7" s="15">
        <f>SUM(E9:E15)</f>
        <v>4660799</v>
      </c>
      <c r="F7" s="15">
        <f>SUM(F9:F15)</f>
        <v>4664421</v>
      </c>
    </row>
    <row r="8" spans="1:6" ht="12.75">
      <c r="A8" s="8"/>
      <c r="B8" s="9"/>
      <c r="C8" s="10"/>
      <c r="D8" s="10"/>
      <c r="E8" s="10"/>
      <c r="F8" s="10"/>
    </row>
    <row r="9" spans="1:6" ht="12.75">
      <c r="A9" s="8"/>
      <c r="B9" s="9" t="s">
        <v>77</v>
      </c>
      <c r="C9" s="10">
        <v>3884160</v>
      </c>
      <c r="D9" s="10"/>
      <c r="E9" s="10">
        <v>711526</v>
      </c>
      <c r="F9" s="10">
        <v>711071</v>
      </c>
    </row>
    <row r="10" spans="1:6" ht="12.75">
      <c r="A10" s="8"/>
      <c r="B10" s="9"/>
      <c r="C10" s="10"/>
      <c r="D10" s="10"/>
      <c r="E10" s="10"/>
      <c r="F10" s="10"/>
    </row>
    <row r="11" spans="1:6" ht="12.75">
      <c r="A11" s="8"/>
      <c r="B11" s="9" t="s">
        <v>78</v>
      </c>
      <c r="C11" s="10">
        <v>98681</v>
      </c>
      <c r="D11" s="10"/>
      <c r="E11" s="10">
        <v>72660</v>
      </c>
      <c r="F11" s="10">
        <v>74263</v>
      </c>
    </row>
    <row r="12" spans="1:6" ht="12.75">
      <c r="A12" s="8"/>
      <c r="B12" s="9"/>
      <c r="C12" s="10"/>
      <c r="D12" s="10"/>
      <c r="E12" s="10"/>
      <c r="F12" s="10"/>
    </row>
    <row r="13" spans="1:6" ht="12.75">
      <c r="A13" s="8"/>
      <c r="B13" s="9" t="s">
        <v>79</v>
      </c>
      <c r="C13" s="10">
        <v>496634</v>
      </c>
      <c r="D13" s="10"/>
      <c r="E13" s="10">
        <v>472977</v>
      </c>
      <c r="F13" s="10">
        <v>455363</v>
      </c>
    </row>
    <row r="14" spans="1:6" ht="12.75">
      <c r="A14" s="8"/>
      <c r="B14" s="9"/>
      <c r="C14" s="10"/>
      <c r="D14" s="10"/>
      <c r="E14" s="10"/>
      <c r="F14" s="10"/>
    </row>
    <row r="15" spans="1:6" ht="12.75">
      <c r="A15" s="8"/>
      <c r="B15" s="9" t="s">
        <v>80</v>
      </c>
      <c r="C15" s="10">
        <v>2336461</v>
      </c>
      <c r="D15" s="10"/>
      <c r="E15" s="10">
        <v>3403636</v>
      </c>
      <c r="F15" s="10">
        <v>3423724</v>
      </c>
    </row>
    <row r="16" spans="1:6" ht="12.75">
      <c r="A16" s="8"/>
      <c r="B16" s="9"/>
      <c r="C16" s="10"/>
      <c r="D16" s="10"/>
      <c r="E16" s="10"/>
      <c r="F16" s="10"/>
    </row>
    <row r="17" spans="1:6" ht="12.75">
      <c r="A17" s="8"/>
      <c r="B17" s="16" t="s">
        <v>82</v>
      </c>
      <c r="C17" s="15">
        <f>SUM(C19:C32)</f>
        <v>7273147</v>
      </c>
      <c r="D17" s="15">
        <f>SUM(D19:D32)</f>
        <v>7080656</v>
      </c>
      <c r="E17" s="15">
        <f>SUM(E19:E32)</f>
        <v>4339422</v>
      </c>
      <c r="F17" s="15">
        <f>SUM(F19:F32)</f>
        <v>5654852</v>
      </c>
    </row>
    <row r="18" spans="1:6" ht="12.75">
      <c r="A18" s="8"/>
      <c r="B18" s="9"/>
      <c r="C18" s="10"/>
      <c r="D18" s="10"/>
      <c r="E18" s="10"/>
      <c r="F18" s="10"/>
    </row>
    <row r="19" spans="1:6" ht="25.5">
      <c r="A19" s="17" t="s">
        <v>2</v>
      </c>
      <c r="B19" s="9" t="s">
        <v>3</v>
      </c>
      <c r="C19" s="10">
        <f>704103+72984-183</f>
        <v>776904</v>
      </c>
      <c r="D19" s="10">
        <f>1050432+4997</f>
        <v>1055429</v>
      </c>
      <c r="E19" s="10">
        <f>736894+4892</f>
        <v>741786</v>
      </c>
      <c r="F19" s="10">
        <f>709509+121035</f>
        <v>830544</v>
      </c>
    </row>
    <row r="20" spans="1:6" ht="12.75">
      <c r="A20" s="17" t="s">
        <v>4</v>
      </c>
      <c r="B20" s="9" t="s">
        <v>5</v>
      </c>
      <c r="C20" s="10">
        <v>76054</v>
      </c>
      <c r="D20" s="10">
        <v>96101</v>
      </c>
      <c r="E20" s="10">
        <v>76478</v>
      </c>
      <c r="F20" s="10">
        <v>722238</v>
      </c>
    </row>
    <row r="21" spans="1:6" ht="12.75">
      <c r="A21" s="17" t="s">
        <v>6</v>
      </c>
      <c r="B21" s="9" t="s">
        <v>7</v>
      </c>
      <c r="C21" s="10">
        <v>357520</v>
      </c>
      <c r="D21" s="10">
        <v>451346</v>
      </c>
      <c r="E21" s="10">
        <v>217395</v>
      </c>
      <c r="F21" s="10">
        <f>2639480-2243301</f>
        <v>396179</v>
      </c>
    </row>
    <row r="22" spans="1:6" ht="12.75">
      <c r="A22" s="17" t="s">
        <v>8</v>
      </c>
      <c r="B22" s="9" t="s">
        <v>9</v>
      </c>
      <c r="C22" s="10">
        <f>1425214+12902</f>
        <v>1438116</v>
      </c>
      <c r="D22" s="10">
        <v>3053568</v>
      </c>
      <c r="E22" s="10">
        <v>1479926</v>
      </c>
      <c r="F22" s="10">
        <v>1771795</v>
      </c>
    </row>
    <row r="23" spans="1:6" ht="12.75">
      <c r="A23" s="17" t="s">
        <v>10</v>
      </c>
      <c r="B23" s="9" t="s">
        <v>11</v>
      </c>
      <c r="C23" s="10">
        <v>1374028</v>
      </c>
      <c r="D23" s="10">
        <v>760406</v>
      </c>
      <c r="E23" s="10">
        <v>564497</v>
      </c>
      <c r="F23" s="10">
        <v>589332</v>
      </c>
    </row>
    <row r="24" spans="1:6" ht="12.75">
      <c r="A24" s="17" t="s">
        <v>12</v>
      </c>
      <c r="B24" s="9" t="s">
        <v>13</v>
      </c>
      <c r="C24" s="10">
        <v>41012</v>
      </c>
      <c r="D24" s="10">
        <v>39317</v>
      </c>
      <c r="E24" s="10">
        <v>25266</v>
      </c>
      <c r="F24" s="10">
        <v>37458</v>
      </c>
    </row>
    <row r="25" spans="1:6" ht="25.5">
      <c r="A25" s="17" t="s">
        <v>14</v>
      </c>
      <c r="B25" s="9" t="s">
        <v>15</v>
      </c>
      <c r="C25" s="10">
        <v>121024</v>
      </c>
      <c r="D25" s="10">
        <v>255946</v>
      </c>
      <c r="E25" s="10">
        <v>111957</v>
      </c>
      <c r="F25" s="10">
        <v>133738</v>
      </c>
    </row>
    <row r="26" spans="1:6" ht="12.75">
      <c r="A26" s="17" t="s">
        <v>16</v>
      </c>
      <c r="B26" s="9" t="s">
        <v>17</v>
      </c>
      <c r="C26" s="10">
        <v>634309</v>
      </c>
      <c r="D26" s="10">
        <v>1260111</v>
      </c>
      <c r="E26" s="10">
        <v>1011160</v>
      </c>
      <c r="F26" s="10">
        <v>998206</v>
      </c>
    </row>
    <row r="27" spans="1:6" ht="12.75">
      <c r="A27" s="17" t="s">
        <v>18</v>
      </c>
      <c r="B27" s="9" t="s">
        <v>19</v>
      </c>
      <c r="C27" s="10">
        <v>0</v>
      </c>
      <c r="D27" s="10">
        <v>0</v>
      </c>
      <c r="E27" s="10">
        <v>0</v>
      </c>
      <c r="F27" s="10">
        <v>1828</v>
      </c>
    </row>
    <row r="28" spans="1:6" ht="25.5">
      <c r="A28" s="17" t="s">
        <v>20</v>
      </c>
      <c r="B28" s="9" t="s">
        <v>67</v>
      </c>
      <c r="C28" s="10">
        <f>2266589</f>
        <v>2266589</v>
      </c>
      <c r="D28" s="10">
        <v>100868</v>
      </c>
      <c r="E28" s="10">
        <v>75411</v>
      </c>
      <c r="F28" s="10">
        <v>61768</v>
      </c>
    </row>
    <row r="29" spans="1:6" ht="25.5">
      <c r="A29" s="17" t="s">
        <v>21</v>
      </c>
      <c r="B29" s="9" t="s">
        <v>22</v>
      </c>
      <c r="C29" s="10">
        <v>0</v>
      </c>
      <c r="D29" s="10">
        <v>0</v>
      </c>
      <c r="E29" s="10">
        <v>0</v>
      </c>
      <c r="F29" s="10">
        <v>216</v>
      </c>
    </row>
    <row r="30" spans="1:6" ht="12.75">
      <c r="A30" s="17" t="s">
        <v>23</v>
      </c>
      <c r="B30" s="9" t="s">
        <v>24</v>
      </c>
      <c r="C30" s="10">
        <v>46321</v>
      </c>
      <c r="D30" s="10">
        <v>0</v>
      </c>
      <c r="E30" s="10">
        <v>0</v>
      </c>
      <c r="F30" s="10">
        <v>0</v>
      </c>
    </row>
    <row r="31" spans="1:6" ht="12.75">
      <c r="A31" s="17" t="s">
        <v>25</v>
      </c>
      <c r="B31" s="9" t="s">
        <v>26</v>
      </c>
      <c r="C31" s="10">
        <v>141270</v>
      </c>
      <c r="D31" s="10">
        <v>7564</v>
      </c>
      <c r="E31" s="10">
        <v>35546</v>
      </c>
      <c r="F31" s="10">
        <v>111550</v>
      </c>
    </row>
    <row r="32" spans="1:6" ht="12.75">
      <c r="A32" s="17" t="s">
        <v>27</v>
      </c>
      <c r="B32" s="9" t="s">
        <v>28</v>
      </c>
      <c r="C32" s="10">
        <v>0</v>
      </c>
      <c r="D32" s="10">
        <v>0</v>
      </c>
      <c r="E32" s="10">
        <v>0</v>
      </c>
      <c r="F32" s="10">
        <v>0</v>
      </c>
    </row>
    <row r="33" spans="1:6" ht="12.75">
      <c r="A33" s="17"/>
      <c r="B33" s="9"/>
      <c r="C33" s="10"/>
      <c r="D33" s="10"/>
      <c r="E33" s="10"/>
      <c r="F33" s="10"/>
    </row>
    <row r="34" spans="1:7" ht="25.5">
      <c r="A34" s="17"/>
      <c r="B34" s="16" t="s">
        <v>83</v>
      </c>
      <c r="C34" s="15">
        <f>SUM(C36,C56)</f>
        <v>7273147</v>
      </c>
      <c r="D34" s="15">
        <f>SUM(D36,D56)</f>
        <v>7080656</v>
      </c>
      <c r="E34" s="15">
        <f>SUM(E36,E56)</f>
        <v>4339422</v>
      </c>
      <c r="F34" s="15">
        <f>SUM(F36,F56)</f>
        <v>5654852</v>
      </c>
      <c r="G34" s="3"/>
    </row>
    <row r="35" spans="1:6" ht="12.75">
      <c r="A35" s="17"/>
      <c r="B35" s="9"/>
      <c r="C35" s="10"/>
      <c r="D35" s="10"/>
      <c r="E35" s="10"/>
      <c r="F35" s="10"/>
    </row>
    <row r="36" spans="1:6" ht="12.75">
      <c r="A36" s="17"/>
      <c r="B36" s="14" t="s">
        <v>72</v>
      </c>
      <c r="C36" s="15">
        <f>SUM(C37,C46,C48)</f>
        <v>5900016</v>
      </c>
      <c r="D36" s="15">
        <f>SUM(D37,D46,D48)</f>
        <v>6370193</v>
      </c>
      <c r="E36" s="15">
        <f>SUM(E37,E46,E48)</f>
        <v>3962879</v>
      </c>
      <c r="F36" s="15">
        <f>SUM(F37,F46,F48)</f>
        <v>4230234</v>
      </c>
    </row>
    <row r="37" spans="1:6" ht="12.75">
      <c r="A37" s="18" t="s">
        <v>71</v>
      </c>
      <c r="B37" s="14" t="s">
        <v>29</v>
      </c>
      <c r="C37" s="15">
        <f>SUM(C38:C43)</f>
        <v>3094417</v>
      </c>
      <c r="D37" s="15">
        <v>5457832</v>
      </c>
      <c r="E37" s="15">
        <f>SUM(E38:E45)</f>
        <v>3271652</v>
      </c>
      <c r="F37" s="15">
        <f>SUM(F38:F45)</f>
        <v>3522631</v>
      </c>
    </row>
    <row r="38" spans="1:6" ht="12.75">
      <c r="A38" s="8" t="s">
        <v>30</v>
      </c>
      <c r="B38" s="9" t="s">
        <v>31</v>
      </c>
      <c r="C38" s="10">
        <v>450784</v>
      </c>
      <c r="D38" s="10"/>
      <c r="E38" s="10">
        <v>485380</v>
      </c>
      <c r="F38" s="10">
        <v>485825</v>
      </c>
    </row>
    <row r="39" spans="1:6" ht="12.75">
      <c r="A39" s="8" t="s">
        <v>32</v>
      </c>
      <c r="B39" s="9" t="s">
        <v>33</v>
      </c>
      <c r="C39" s="10">
        <v>108185</v>
      </c>
      <c r="D39" s="10"/>
      <c r="E39" s="10">
        <v>79322</v>
      </c>
      <c r="F39" s="10">
        <v>85911</v>
      </c>
    </row>
    <row r="40" spans="1:6" ht="12.75">
      <c r="A40" s="8" t="s">
        <v>34</v>
      </c>
      <c r="B40" s="9" t="s">
        <v>35</v>
      </c>
      <c r="C40" s="10">
        <v>324117</v>
      </c>
      <c r="D40" s="10"/>
      <c r="E40" s="10">
        <v>322354</v>
      </c>
      <c r="F40" s="10">
        <v>311455</v>
      </c>
    </row>
    <row r="41" spans="1:6" ht="12.75">
      <c r="A41" s="8" t="s">
        <v>36</v>
      </c>
      <c r="B41" s="9" t="s">
        <v>37</v>
      </c>
      <c r="C41" s="10">
        <v>1844014</v>
      </c>
      <c r="D41" s="10"/>
      <c r="E41" s="10">
        <v>2086112</v>
      </c>
      <c r="F41" s="10">
        <v>1978727</v>
      </c>
    </row>
    <row r="42" spans="1:6" ht="25.5">
      <c r="A42" s="8" t="s">
        <v>38</v>
      </c>
      <c r="B42" s="9" t="s">
        <v>39</v>
      </c>
      <c r="C42" s="10">
        <v>352474</v>
      </c>
      <c r="D42" s="10"/>
      <c r="E42" s="10">
        <v>250149</v>
      </c>
      <c r="F42" s="10">
        <v>568012</v>
      </c>
    </row>
    <row r="43" spans="1:6" ht="12.75">
      <c r="A43" s="8" t="s">
        <v>40</v>
      </c>
      <c r="B43" s="9" t="s">
        <v>41</v>
      </c>
      <c r="C43" s="10">
        <v>14843</v>
      </c>
      <c r="D43" s="10"/>
      <c r="E43" s="10">
        <v>21708</v>
      </c>
      <c r="F43" s="10">
        <v>66074</v>
      </c>
    </row>
    <row r="44" spans="1:6" ht="12.75" hidden="1">
      <c r="A44" s="8" t="s">
        <v>42</v>
      </c>
      <c r="B44" s="9" t="s">
        <v>43</v>
      </c>
      <c r="C44" s="10"/>
      <c r="D44" s="10"/>
      <c r="E44" s="10"/>
      <c r="F44" s="10"/>
    </row>
    <row r="45" spans="1:6" ht="12.75">
      <c r="A45" s="19">
        <v>1990</v>
      </c>
      <c r="B45" s="9" t="s">
        <v>85</v>
      </c>
      <c r="C45" s="10"/>
      <c r="D45" s="10"/>
      <c r="E45" s="10">
        <v>26627</v>
      </c>
      <c r="F45" s="10">
        <v>26627</v>
      </c>
    </row>
    <row r="46" spans="1:6" ht="12.75">
      <c r="A46" s="20" t="s">
        <v>44</v>
      </c>
      <c r="B46" s="14" t="s">
        <v>45</v>
      </c>
      <c r="C46" s="15">
        <v>9138</v>
      </c>
      <c r="D46" s="15">
        <v>750</v>
      </c>
      <c r="E46" s="15">
        <v>0</v>
      </c>
      <c r="F46" s="15">
        <v>0</v>
      </c>
    </row>
    <row r="47" spans="1:6" ht="12.75">
      <c r="A47" s="8"/>
      <c r="B47" s="9"/>
      <c r="C47" s="10"/>
      <c r="D47" s="21"/>
      <c r="E47" s="21"/>
      <c r="F47" s="21"/>
    </row>
    <row r="48" spans="1:6" ht="12.75">
      <c r="A48" s="20" t="s">
        <v>46</v>
      </c>
      <c r="B48" s="14" t="s">
        <v>47</v>
      </c>
      <c r="C48" s="15">
        <f>SUM(C49:C53)</f>
        <v>2796461</v>
      </c>
      <c r="D48" s="22">
        <v>911611</v>
      </c>
      <c r="E48" s="22">
        <f>SUM(E49:E54)</f>
        <v>691227</v>
      </c>
      <c r="F48" s="22">
        <f>SUM(F49:F54)</f>
        <v>707603</v>
      </c>
    </row>
    <row r="49" spans="1:6" ht="12.75">
      <c r="A49" s="8" t="s">
        <v>48</v>
      </c>
      <c r="B49" s="9" t="s">
        <v>49</v>
      </c>
      <c r="C49" s="10">
        <v>17706</v>
      </c>
      <c r="D49" s="10"/>
      <c r="E49" s="10"/>
      <c r="F49" s="10"/>
    </row>
    <row r="50" spans="1:6" ht="12.75" hidden="1">
      <c r="A50" s="8" t="s">
        <v>50</v>
      </c>
      <c r="B50" s="9" t="s">
        <v>51</v>
      </c>
      <c r="C50" s="10"/>
      <c r="D50" s="10"/>
      <c r="E50" s="10"/>
      <c r="F50" s="10"/>
    </row>
    <row r="51" spans="1:6" ht="12.75">
      <c r="A51" s="8" t="s">
        <v>52</v>
      </c>
      <c r="B51" s="9" t="s">
        <v>53</v>
      </c>
      <c r="C51" s="10"/>
      <c r="D51" s="10"/>
      <c r="E51" s="10"/>
      <c r="F51" s="10"/>
    </row>
    <row r="52" spans="1:6" ht="12.75">
      <c r="A52" s="8" t="s">
        <v>54</v>
      </c>
      <c r="B52" s="9" t="s">
        <v>55</v>
      </c>
      <c r="C52" s="10">
        <v>2600712</v>
      </c>
      <c r="D52" s="10"/>
      <c r="E52" s="10">
        <v>457875</v>
      </c>
      <c r="F52" s="10">
        <v>478734</v>
      </c>
    </row>
    <row r="53" spans="1:6" ht="12.75">
      <c r="A53" s="8" t="s">
        <v>56</v>
      </c>
      <c r="B53" s="9" t="s">
        <v>57</v>
      </c>
      <c r="C53" s="10">
        <v>178043</v>
      </c>
      <c r="D53" s="10"/>
      <c r="E53" s="10">
        <v>233352</v>
      </c>
      <c r="F53" s="10">
        <v>228869</v>
      </c>
    </row>
    <row r="54" spans="1:6" ht="12.75">
      <c r="A54" s="19">
        <v>3800</v>
      </c>
      <c r="B54" s="9" t="s">
        <v>69</v>
      </c>
      <c r="C54" s="23"/>
      <c r="D54" s="10"/>
      <c r="E54" s="10"/>
      <c r="F54" s="10"/>
    </row>
    <row r="55" spans="1:6" ht="12.75">
      <c r="A55" s="8"/>
      <c r="B55" s="9"/>
      <c r="C55" s="10"/>
      <c r="D55" s="10"/>
      <c r="E55" s="10"/>
      <c r="F55" s="10"/>
    </row>
    <row r="56" spans="1:6" ht="12.75">
      <c r="A56" s="8" t="s">
        <v>58</v>
      </c>
      <c r="B56" s="14" t="s">
        <v>73</v>
      </c>
      <c r="C56" s="15">
        <f>SUM(C57:C59)</f>
        <v>1373131</v>
      </c>
      <c r="D56" s="15">
        <f>SUM(D57:D59)</f>
        <v>710463</v>
      </c>
      <c r="E56" s="15">
        <f>SUM(E57:E59)</f>
        <v>376543</v>
      </c>
      <c r="F56" s="15">
        <f>SUM(F57:F59)</f>
        <v>1424618</v>
      </c>
    </row>
    <row r="57" spans="1:6" ht="12.75">
      <c r="A57" s="8" t="s">
        <v>59</v>
      </c>
      <c r="B57" s="9" t="s">
        <v>60</v>
      </c>
      <c r="C57" s="10">
        <v>1331420</v>
      </c>
      <c r="D57" s="10">
        <v>708853</v>
      </c>
      <c r="E57" s="10">
        <v>367743</v>
      </c>
      <c r="F57" s="10">
        <f>3121796-2243301</f>
        <v>878495</v>
      </c>
    </row>
    <row r="58" spans="1:6" ht="12.75">
      <c r="A58" s="8" t="s">
        <v>61</v>
      </c>
      <c r="B58" s="9" t="s">
        <v>62</v>
      </c>
      <c r="C58" s="10">
        <v>20298</v>
      </c>
      <c r="D58" s="10"/>
      <c r="E58" s="10">
        <v>8800</v>
      </c>
      <c r="F58" s="10">
        <v>545975</v>
      </c>
    </row>
    <row r="59" spans="1:6" ht="12.75">
      <c r="A59" s="8" t="s">
        <v>63</v>
      </c>
      <c r="B59" s="9" t="s">
        <v>64</v>
      </c>
      <c r="C59" s="10">
        <v>21413</v>
      </c>
      <c r="D59" s="10">
        <v>1610</v>
      </c>
      <c r="E59" s="10"/>
      <c r="F59" s="10">
        <v>148</v>
      </c>
    </row>
    <row r="60" spans="1:6" ht="12.75">
      <c r="A60" s="8"/>
      <c r="B60" s="9"/>
      <c r="C60" s="10"/>
      <c r="D60" s="10"/>
      <c r="E60" s="10"/>
      <c r="F60" s="10"/>
    </row>
    <row r="61" spans="1:6" ht="12.75">
      <c r="A61" s="8"/>
      <c r="B61" s="9"/>
      <c r="C61" s="10"/>
      <c r="D61" s="10"/>
      <c r="E61" s="10"/>
      <c r="F61" s="10"/>
    </row>
    <row r="62" spans="1:6" ht="25.5">
      <c r="A62" s="8"/>
      <c r="B62" s="14" t="s">
        <v>70</v>
      </c>
      <c r="C62" s="15">
        <f>C7-C17</f>
        <v>-457211</v>
      </c>
      <c r="D62" s="15">
        <f>D7-D17</f>
        <v>-957527</v>
      </c>
      <c r="E62" s="15">
        <f>E7-E17</f>
        <v>321377</v>
      </c>
      <c r="F62" s="15">
        <f>F7-F17</f>
        <v>-990431</v>
      </c>
    </row>
    <row r="63" spans="1:6" ht="12.75">
      <c r="A63" s="8"/>
      <c r="B63" s="9"/>
      <c r="C63" s="10"/>
      <c r="D63" s="10"/>
      <c r="E63" s="10"/>
      <c r="F63" s="10"/>
    </row>
    <row r="64" spans="1:6" ht="41.25" customHeight="1">
      <c r="A64" s="7"/>
      <c r="B64" s="7"/>
      <c r="C64" s="7"/>
      <c r="D64" s="7"/>
      <c r="E64" s="7"/>
      <c r="F64" s="7"/>
    </row>
    <row r="65" spans="1:6" ht="38.25" customHeight="1">
      <c r="A65" s="7"/>
      <c r="B65" s="7"/>
      <c r="C65" s="7"/>
      <c r="D65" s="7"/>
      <c r="E65" s="7"/>
      <c r="F65" s="7"/>
    </row>
    <row r="67" s="4" customFormat="1" ht="15"/>
    <row r="72" spans="2:6" ht="15">
      <c r="B72" s="6"/>
      <c r="C72" s="5"/>
      <c r="D72" s="5"/>
      <c r="E72" s="5"/>
      <c r="F72" s="5"/>
    </row>
  </sheetData>
  <mergeCells count="1">
    <mergeCell ref="A2:F2"/>
  </mergeCells>
  <printOptions horizontalCentered="1"/>
  <pageMargins left="0.9448818897637796" right="0.35433070866141736" top="0.984251968503937" bottom="0.984251968503937" header="0.5118110236220472" footer="0.5118110236220472"/>
  <pageSetup firstPageNumber="14" useFirstPageNumber="1" horizontalDpi="204" verticalDpi="204" orientation="portrait" paperSize="9" scale="92" r:id="rId1"/>
  <headerFooter alignWithMargins="0">
    <oddFooter>&amp;R&amp;P</oddFooter>
  </headerFooter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DaceL</cp:lastModifiedBy>
  <cp:lastPrinted>2002-07-02T14:11:09Z</cp:lastPrinted>
  <dcterms:created xsi:type="dcterms:W3CDTF">2002-04-23T07:12:30Z</dcterms:created>
  <dcterms:modified xsi:type="dcterms:W3CDTF">2002-07-15T14:11:55Z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