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2"/>
  </bookViews>
  <sheets>
    <sheet name="kopā" sheetId="1" r:id="rId1"/>
    <sheet name="ministrijas" sheetId="2" r:id="rId2"/>
    <sheet name="pasvaldibas" sheetId="3" r:id="rId3"/>
  </sheets>
  <definedNames>
    <definedName name="_xlnm.Print_Area" localSheetId="0">'kopā'!$A$1:$E$114</definedName>
    <definedName name="_xlnm.Print_Titles" localSheetId="0">'kopā'!$4:$6</definedName>
    <definedName name="_xlnm.Print_Titles" localSheetId="1">'ministrijas'!$4:$6</definedName>
    <definedName name="_xlnm.Print_Titles" localSheetId="2">'pasvaldibas'!$4:$6</definedName>
  </definedNames>
  <calcPr fullCalcOnLoad="1"/>
</workbook>
</file>

<file path=xl/sharedStrings.xml><?xml version="1.0" encoding="utf-8"?>
<sst xmlns="http://schemas.openxmlformats.org/spreadsheetml/2006/main" count="481" uniqueCount="166">
  <si>
    <t/>
  </si>
  <si>
    <t>AKTĪVS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</si>
  <si>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</si>
  <si>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</si>
  <si>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</si>
  <si>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</si>
  <si>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</si>
  <si>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</si>
  <si>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</si>
  <si>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</si>
  <si>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</si>
  <si>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</si>
  <si>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</si>
  <si>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</si>
  <si>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</si>
  <si>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</si>
  <si>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</si>
  <si>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</si>
  <si>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</si>
  <si>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</si>
  <si>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</si>
  <si>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</si>
  <si>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</si>
  <si>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</si>
  <si>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</si>
  <si>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</si>
  <si>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</si>
  <si>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</si>
  <si>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</si>
  <si>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</si>
  <si>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</si>
  <si>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</si>
  <si>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</si>
  <si>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</si>
  <si>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</si>
  <si>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</si>
  <si>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</si>
  <si>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</si>
  <si>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</si>
  <si>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</si>
  <si>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460</t>
  </si>
  <si>
    <t>PASĪVS</t>
  </si>
  <si>
    <t>470</t>
  </si>
  <si>
    <t>480</t>
  </si>
  <si>
    <t>490</t>
  </si>
  <si>
    <t>500</t>
  </si>
  <si>
    <t>510</t>
  </si>
  <si>
    <t>520</t>
  </si>
  <si>
    <t>pamatbudžeta</t>
  </si>
  <si>
    <t>530</t>
  </si>
  <si>
    <t>speciālā budžeta</t>
  </si>
  <si>
    <t>540</t>
  </si>
  <si>
    <t>saņemto ziedojumu un dāvinājumu</t>
  </si>
  <si>
    <t>550</t>
  </si>
  <si>
    <t>citu budžetu</t>
  </si>
  <si>
    <t>560</t>
  </si>
  <si>
    <t>570</t>
  </si>
  <si>
    <t>580</t>
  </si>
  <si>
    <t>590</t>
  </si>
  <si>
    <t>600</t>
  </si>
  <si>
    <t>610</t>
  </si>
  <si>
    <t>630</t>
  </si>
  <si>
    <t>640</t>
  </si>
  <si>
    <t>650</t>
  </si>
  <si>
    <t>660</t>
  </si>
  <si>
    <t>670</t>
  </si>
  <si>
    <t>680</t>
  </si>
  <si>
    <t>690</t>
  </si>
  <si>
    <t>700</t>
  </si>
  <si>
    <t>770</t>
  </si>
  <si>
    <t xml:space="preserve"> ILGTERMIŅA IEGULDĪJUMI</t>
  </si>
  <si>
    <t>APGROZĀMIE LĪDZEKĻI</t>
  </si>
  <si>
    <t>AKTĪVI KOPĀ</t>
  </si>
  <si>
    <t>PAŠU KAPITĀLS</t>
  </si>
  <si>
    <t xml:space="preserve">   pamatlīdzekļu fonds</t>
  </si>
  <si>
    <t xml:space="preserve">   pamatkapitāls vai līdzdalības kapitāls</t>
  </si>
  <si>
    <t xml:space="preserve">   ilgtermiņa ieguldījumu pārvērtēšanas rezerves</t>
  </si>
  <si>
    <t xml:space="preserve">   pamatbudžeta</t>
  </si>
  <si>
    <t xml:space="preserve">   speciālā budžeta</t>
  </si>
  <si>
    <t xml:space="preserve">   saņemto ziedojumu un dāvinājumu</t>
  </si>
  <si>
    <t xml:space="preserve">   citu budžetu</t>
  </si>
  <si>
    <t>KREDITORI</t>
  </si>
  <si>
    <t>PASĪVI KOPĀ</t>
  </si>
  <si>
    <t>Pētniecības un uzņēmumu attīstības izmaksas</t>
  </si>
  <si>
    <t>Koncesijas, patenti, licences, preču zīmes un tamlīdzīgas tiesības</t>
  </si>
  <si>
    <t>Pārējie nemateriālie ieguldījumi</t>
  </si>
  <si>
    <t>Zemes gabali, ēkas, būves un ilggadīgie stādījumi</t>
  </si>
  <si>
    <t>Tehnoloģiskās iekārtas un mašīnas</t>
  </si>
  <si>
    <t>Pārējie pamatlīdzekļi</t>
  </si>
  <si>
    <t>Pamatlīdzekļu izveidošana un nepabeigto celtniecības objektu izmaksas</t>
  </si>
  <si>
    <t>Avansa maksājumi par pamatlīdzekļiem</t>
  </si>
  <si>
    <t>Līdzdalība radniecīgo uzņēmumu kapitālā</t>
  </si>
  <si>
    <t>Līdzdalība asociēto uzņēmumu kapitālā</t>
  </si>
  <si>
    <t>Aizdevumi radniecīgajiem uzņēmumiem</t>
  </si>
  <si>
    <t>Aizdevumi asociētajiem uzņēmumiem</t>
  </si>
  <si>
    <t>Pārējie vērtspapīri un ieguldījumi</t>
  </si>
  <si>
    <t>Pārējie aizdevumi</t>
  </si>
  <si>
    <t>Neražotie aktīvi</t>
  </si>
  <si>
    <t xml:space="preserve">Ilgtermiņa finansu ieguldījumi </t>
  </si>
  <si>
    <t xml:space="preserve">Pamatlīdzekļi </t>
  </si>
  <si>
    <t xml:space="preserve">Nemateriālie ieguldījumi </t>
  </si>
  <si>
    <t>Rādītāja nosaukums</t>
  </si>
  <si>
    <t>Uz 2001.gada 1.janvāri</t>
  </si>
  <si>
    <t>Uz 2002.gada 1.janvāri</t>
  </si>
  <si>
    <t>(latos)</t>
  </si>
  <si>
    <t>Pašvaldību budžeta iestāžu grāmatvedības bilanču kopsavilkums 2001.gadā</t>
  </si>
  <si>
    <t>4.pielikums</t>
  </si>
  <si>
    <t>dzīvojamās ēkas</t>
  </si>
  <si>
    <t>nedzīvojamās ēkas</t>
  </si>
  <si>
    <t>citas celtnes un būves, tilti, izbūves</t>
  </si>
  <si>
    <t>ceļi</t>
  </si>
  <si>
    <t>kultivētie aktīvi un stādījumi</t>
  </si>
  <si>
    <t>meži</t>
  </si>
  <si>
    <t>pārējais nekustamais īpašums</t>
  </si>
  <si>
    <t>transporta līdzekļi</t>
  </si>
  <si>
    <t>saimnieciskais inventārs</t>
  </si>
  <si>
    <t>bibliotēku fondi</t>
  </si>
  <si>
    <t>antīkie un citi mākslas priekšmeti</t>
  </si>
  <si>
    <t>pārējie pamatlīdzekļi</t>
  </si>
  <si>
    <t xml:space="preserve">Krājumi </t>
  </si>
  <si>
    <t xml:space="preserve">   Izejvielas un materiāli</t>
  </si>
  <si>
    <t xml:space="preserve">   Nepabeigtie ražojumi</t>
  </si>
  <si>
    <t xml:space="preserve">   Gatavie ražojumi un preces pārdošanai</t>
  </si>
  <si>
    <t xml:space="preserve">   Nepabeigtie pasūtījumi</t>
  </si>
  <si>
    <t xml:space="preserve">   Zinātnes gatavie pasūtījumi</t>
  </si>
  <si>
    <t xml:space="preserve">   Inventārs vērtībā  līdz Ls 50 (ieskaitot) par vienību un dažāda 
   specifiska veida inventārs</t>
  </si>
  <si>
    <t>Produktīvie un darba dzīvnieki</t>
  </si>
  <si>
    <t>Norēķini par prasībām (debitoriem)</t>
  </si>
  <si>
    <t>Nākamo periodu izdevumi</t>
  </si>
  <si>
    <t>Vērtspapīri un īstermiņa līdzdalība kapitālos</t>
  </si>
  <si>
    <t xml:space="preserve">   Kase</t>
  </si>
  <si>
    <t xml:space="preserve">   Pamatbudžeta konti</t>
  </si>
  <si>
    <t xml:space="preserve">   Speciālā budžeta konti</t>
  </si>
  <si>
    <t xml:space="preserve">   Dāvinājumu konti</t>
  </si>
  <si>
    <t xml:space="preserve">   Depozītu konti</t>
  </si>
  <si>
    <t xml:space="preserve">   Citu budžetu līdzekļu konti</t>
  </si>
  <si>
    <t xml:space="preserve">   Īpašu norēķinu formu konti</t>
  </si>
  <si>
    <t xml:space="preserve">   Pārējie naudas līdzekļi</t>
  </si>
  <si>
    <t xml:space="preserve">Naudas līdzekļi </t>
  </si>
  <si>
    <t xml:space="preserve">Pamatkapitāls vai līdzdalības kapitāls, ilgtermiņa ieguldījumu pārvērtēšana </t>
  </si>
  <si>
    <t>Rezerves</t>
  </si>
  <si>
    <t xml:space="preserve">Iepriekšējā budžeta gada izpildes rezultāts </t>
  </si>
  <si>
    <t>Budžeta gada izpildes rezultāts (580-610)</t>
  </si>
  <si>
    <t>Norēķini par aizņēmumiem un saistībām</t>
  </si>
  <si>
    <t>Norēkini par saņemtajiem avansiem</t>
  </si>
  <si>
    <t>Norēķini ar piegādātājiem un darbuzņēmējiem</t>
  </si>
  <si>
    <t>Maksājamie vekseļi</t>
  </si>
  <si>
    <t>Norēķini ar uzņēmumiem, dalībniekiem un personālu</t>
  </si>
  <si>
    <t>Norēķini par darba samaksu un ieturējumiem (izņemot nodokļus)</t>
  </si>
  <si>
    <t>Norēķini par nodokļiem</t>
  </si>
  <si>
    <t>Norēķini par nākamo periodu ieņēmumiem</t>
  </si>
  <si>
    <t>zemes gabali, ēkas, būves un ilggadīgie stādījumi</t>
  </si>
  <si>
    <t xml:space="preserve">Budžeta gada izpildes rezultāts </t>
  </si>
  <si>
    <t>Valsts budžeta iestāžu grāmatvedības bilanču kopsavilkums 2001.gadā</t>
  </si>
  <si>
    <t>Valsts un pašvaldību budžeta iestāžu grāmatvedības bilanču kopsavilkums 2001.gadā</t>
  </si>
  <si>
    <t>bilance</t>
  </si>
  <si>
    <t xml:space="preserve">  t.sk.                                                          pamatlīdzekļu fonds</t>
  </si>
  <si>
    <t>zeme</t>
  </si>
  <si>
    <t>dārgakmeņi un dārgmetālu izstrādājumi</t>
  </si>
  <si>
    <t>3.pielikums</t>
  </si>
  <si>
    <t>Pielikuma Nr.</t>
  </si>
  <si>
    <t>3;4</t>
  </si>
  <si>
    <t>t.sk.pārgrāmatotie debitori</t>
  </si>
  <si>
    <t>5;6</t>
  </si>
  <si>
    <t>Valsts kases pārvaldnieks</t>
  </si>
  <si>
    <t>A.Veiss</t>
  </si>
</sst>
</file>

<file path=xl/styles.xml><?xml version="1.0" encoding="utf-8"?>
<styleSheet xmlns="http://schemas.openxmlformats.org/spreadsheetml/2006/main">
  <numFmts count="16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 wrapText="1"/>
    </xf>
    <xf numFmtId="3" fontId="3" fillId="0" borderId="0" xfId="0" applyNumberFormat="1" applyFont="1" applyAlignment="1">
      <alignment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workbookViewId="0" topLeftCell="A94">
      <selection activeCell="D79" sqref="D79"/>
    </sheetView>
  </sheetViews>
  <sheetFormatPr defaultColWidth="9.140625" defaultRowHeight="12.75"/>
  <cols>
    <col min="1" max="1" width="54.00390625" style="3" customWidth="1"/>
    <col min="2" max="2" width="5.8515625" style="0" hidden="1" customWidth="1"/>
    <col min="3" max="3" width="10.140625" style="0" customWidth="1"/>
    <col min="4" max="5" width="16.00390625" style="7" customWidth="1"/>
    <col min="6" max="6" width="11.140625" style="0" bestFit="1" customWidth="1"/>
  </cols>
  <sheetData>
    <row r="1" spans="5:9" ht="15.75">
      <c r="E1" s="13"/>
      <c r="I1" t="s">
        <v>155</v>
      </c>
    </row>
    <row r="2" spans="1:5" ht="15.75">
      <c r="A2" s="24" t="s">
        <v>154</v>
      </c>
      <c r="B2" s="24"/>
      <c r="C2" s="24"/>
      <c r="D2" s="24"/>
      <c r="E2" s="24"/>
    </row>
    <row r="3" spans="1:5" ht="15.75">
      <c r="A3" s="17"/>
      <c r="B3" s="17"/>
      <c r="C3" s="17"/>
      <c r="D3" s="17"/>
      <c r="E3" s="17"/>
    </row>
    <row r="4" ht="12.75">
      <c r="E4" s="12" t="s">
        <v>104</v>
      </c>
    </row>
    <row r="5" spans="1:5" ht="25.5">
      <c r="A5" s="9" t="s">
        <v>101</v>
      </c>
      <c r="B5" s="10"/>
      <c r="C5" s="18" t="s">
        <v>160</v>
      </c>
      <c r="D5" s="11" t="s">
        <v>102</v>
      </c>
      <c r="E5" s="11" t="s">
        <v>103</v>
      </c>
    </row>
    <row r="6" spans="1:5" ht="12.75">
      <c r="A6" s="9">
        <v>1</v>
      </c>
      <c r="B6" s="10"/>
      <c r="C6" s="10">
        <v>2</v>
      </c>
      <c r="D6" s="11">
        <v>3</v>
      </c>
      <c r="E6" s="11">
        <v>4</v>
      </c>
    </row>
    <row r="7" spans="1:5" ht="12.75">
      <c r="A7" s="4" t="s">
        <v>1</v>
      </c>
      <c r="C7" s="19" t="s">
        <v>161</v>
      </c>
      <c r="E7" s="8"/>
    </row>
    <row r="8" spans="1:5" s="1" customFormat="1" ht="12.75">
      <c r="A8" s="6" t="s">
        <v>70</v>
      </c>
      <c r="B8" s="1" t="s">
        <v>0</v>
      </c>
      <c r="D8" s="8">
        <f>SUM(D10,D15,D36,D45)</f>
        <v>1862310561</v>
      </c>
      <c r="E8" s="8">
        <f>SUM(E10,E15,E36,E45)</f>
        <v>2035456940</v>
      </c>
    </row>
    <row r="9" ht="12.75">
      <c r="A9" s="5"/>
    </row>
    <row r="10" spans="1:5" s="1" customFormat="1" ht="12.75">
      <c r="A10" s="4" t="s">
        <v>100</v>
      </c>
      <c r="B10" s="1" t="s">
        <v>2</v>
      </c>
      <c r="D10" s="8">
        <f>SUM(D11:D13)</f>
        <v>11576440</v>
      </c>
      <c r="E10" s="8">
        <f>SUM(E11:E13)</f>
        <v>14137348</v>
      </c>
    </row>
    <row r="11" spans="1:5" ht="12.75">
      <c r="A11" s="3" t="s">
        <v>83</v>
      </c>
      <c r="B11" t="s">
        <v>3</v>
      </c>
      <c r="D11" s="7">
        <f>ministrijas!C11+pasvaldibas!C11</f>
        <v>485076</v>
      </c>
      <c r="E11" s="7">
        <f>ministrijas!D11+pasvaldibas!D11</f>
        <v>869295</v>
      </c>
    </row>
    <row r="12" spans="1:5" ht="25.5">
      <c r="A12" s="3" t="s">
        <v>84</v>
      </c>
      <c r="B12" t="s">
        <v>4</v>
      </c>
      <c r="D12" s="7">
        <f>ministrijas!C12+pasvaldibas!C12</f>
        <v>11045765</v>
      </c>
      <c r="E12" s="7">
        <f>ministrijas!D12+pasvaldibas!D12</f>
        <v>12129941</v>
      </c>
    </row>
    <row r="13" spans="1:5" ht="12.75">
      <c r="A13" s="3" t="s">
        <v>85</v>
      </c>
      <c r="B13" t="s">
        <v>5</v>
      </c>
      <c r="D13" s="7">
        <f>ministrijas!C13+pasvaldibas!C13</f>
        <v>45599</v>
      </c>
      <c r="E13" s="7">
        <f>ministrijas!D13+pasvaldibas!D13</f>
        <v>1138112</v>
      </c>
    </row>
    <row r="15" spans="1:5" s="1" customFormat="1" ht="12.75">
      <c r="A15" s="4" t="s">
        <v>99</v>
      </c>
      <c r="B15" s="1" t="s">
        <v>6</v>
      </c>
      <c r="D15" s="8">
        <f>SUM(D16,D25,D26,D33,D34)</f>
        <v>1528681442</v>
      </c>
      <c r="E15" s="8">
        <f>SUM(E16,E25,E26,E33,E34)</f>
        <v>1568486085</v>
      </c>
    </row>
    <row r="16" spans="1:7" ht="12.75">
      <c r="A16" s="3" t="s">
        <v>86</v>
      </c>
      <c r="B16" t="s">
        <v>7</v>
      </c>
      <c r="D16" s="7">
        <f>SUM(D17:D24)</f>
        <v>1242335914</v>
      </c>
      <c r="E16" s="7">
        <f>SUM(E17:E24)</f>
        <v>1261683003</v>
      </c>
      <c r="F16" s="7"/>
      <c r="G16" s="7"/>
    </row>
    <row r="17" spans="1:5" ht="12.75">
      <c r="A17" s="14" t="s">
        <v>107</v>
      </c>
      <c r="D17" s="7">
        <f>ministrijas!C17+pasvaldibas!C17</f>
        <v>304529169</v>
      </c>
      <c r="E17" s="7">
        <f>ministrijas!D17+pasvaldibas!D17</f>
        <v>343910293</v>
      </c>
    </row>
    <row r="18" spans="1:5" ht="12.75">
      <c r="A18" s="14" t="s">
        <v>108</v>
      </c>
      <c r="D18" s="7">
        <f>ministrijas!C18+pasvaldibas!C18</f>
        <v>319758239</v>
      </c>
      <c r="E18" s="7">
        <f>ministrijas!D18+pasvaldibas!D18</f>
        <v>355119845</v>
      </c>
    </row>
    <row r="19" spans="1:5" ht="12.75">
      <c r="A19" s="14" t="s">
        <v>109</v>
      </c>
      <c r="D19" s="7">
        <f>ministrijas!C19+pasvaldibas!C19</f>
        <v>271585658</v>
      </c>
      <c r="E19" s="7">
        <f>ministrijas!D19+pasvaldibas!D19</f>
        <v>187015312</v>
      </c>
    </row>
    <row r="20" spans="1:5" ht="12.75">
      <c r="A20" s="14" t="s">
        <v>110</v>
      </c>
      <c r="D20" s="7">
        <f>ministrijas!C20+pasvaldibas!C20</f>
        <v>173879213</v>
      </c>
      <c r="E20" s="7">
        <f>ministrijas!D20+pasvaldibas!D20</f>
        <v>180609786</v>
      </c>
    </row>
    <row r="21" spans="1:5" ht="12.75">
      <c r="A21" s="14" t="s">
        <v>151</v>
      </c>
      <c r="D21" s="7">
        <f>ministrijas!C21+pasvaldibas!C21</f>
        <v>148503094</v>
      </c>
      <c r="E21" s="7">
        <f>ministrijas!D21+pasvaldibas!D21</f>
        <v>172972057</v>
      </c>
    </row>
    <row r="22" spans="1:5" ht="12.75">
      <c r="A22" s="14" t="s">
        <v>111</v>
      </c>
      <c r="D22" s="7">
        <f>ministrijas!C22+pasvaldibas!C22</f>
        <v>400903</v>
      </c>
      <c r="E22" s="7">
        <f>ministrijas!D22+pasvaldibas!D22</f>
        <v>2501488</v>
      </c>
    </row>
    <row r="23" spans="1:5" ht="12.75">
      <c r="A23" s="14" t="s">
        <v>112</v>
      </c>
      <c r="D23" s="7">
        <f>ministrijas!C23+pasvaldibas!C23</f>
        <v>7377805</v>
      </c>
      <c r="E23" s="7">
        <f>ministrijas!D23+pasvaldibas!D23</f>
        <v>8238404</v>
      </c>
    </row>
    <row r="24" spans="1:5" ht="12.75">
      <c r="A24" s="14" t="s">
        <v>113</v>
      </c>
      <c r="D24" s="7">
        <f>ministrijas!C24+pasvaldibas!C24</f>
        <v>16301833</v>
      </c>
      <c r="E24" s="7">
        <f>ministrijas!D24+pasvaldibas!D24</f>
        <v>11315818</v>
      </c>
    </row>
    <row r="25" spans="1:5" ht="12.75">
      <c r="A25" s="3" t="s">
        <v>87</v>
      </c>
      <c r="B25" t="s">
        <v>8</v>
      </c>
      <c r="D25" s="7">
        <f>ministrijas!C25+pasvaldibas!C25</f>
        <v>125015300</v>
      </c>
      <c r="E25" s="7">
        <f>ministrijas!D25+pasvaldibas!D25</f>
        <v>121446275</v>
      </c>
    </row>
    <row r="26" spans="1:5" ht="12.75">
      <c r="A26" s="3" t="s">
        <v>88</v>
      </c>
      <c r="B26" t="s">
        <v>9</v>
      </c>
      <c r="D26" s="7">
        <f>SUM(D27:D32)</f>
        <v>110212998</v>
      </c>
      <c r="E26" s="7">
        <f>SUM(E27:E32)</f>
        <v>109013709</v>
      </c>
    </row>
    <row r="27" spans="1:5" ht="12.75">
      <c r="A27" s="14" t="s">
        <v>114</v>
      </c>
      <c r="D27" s="7">
        <f>ministrijas!C27+pasvaldibas!C27</f>
        <v>48827372</v>
      </c>
      <c r="E27" s="7">
        <f>ministrijas!D27+pasvaldibas!D27</f>
        <v>44274513</v>
      </c>
    </row>
    <row r="28" spans="1:5" ht="12.75">
      <c r="A28" s="14" t="s">
        <v>115</v>
      </c>
      <c r="D28" s="7">
        <f>ministrijas!C28+pasvaldibas!C28</f>
        <v>28481480</v>
      </c>
      <c r="E28" s="7">
        <f>ministrijas!D28+pasvaldibas!D28</f>
        <v>26314566</v>
      </c>
    </row>
    <row r="29" spans="1:5" ht="12.75">
      <c r="A29" s="14" t="s">
        <v>116</v>
      </c>
      <c r="D29" s="7">
        <f>ministrijas!C29+pasvaldibas!C29</f>
        <v>20476028</v>
      </c>
      <c r="E29" s="7">
        <f>ministrijas!D29+pasvaldibas!D29</f>
        <v>22728846</v>
      </c>
    </row>
    <row r="30" spans="1:5" ht="12.75">
      <c r="A30" s="14" t="s">
        <v>158</v>
      </c>
      <c r="D30" s="7">
        <f>ministrijas!C30+pasvaldibas!C30</f>
        <v>0</v>
      </c>
      <c r="E30" s="7">
        <f>ministrijas!D30+pasvaldibas!D30</f>
        <v>14945</v>
      </c>
    </row>
    <row r="31" spans="1:5" ht="12.75">
      <c r="A31" s="14" t="s">
        <v>117</v>
      </c>
      <c r="D31" s="7">
        <f>ministrijas!C31+pasvaldibas!C31</f>
        <v>96646</v>
      </c>
      <c r="E31" s="7">
        <f>ministrijas!D31+pasvaldibas!D31</f>
        <v>577805</v>
      </c>
    </row>
    <row r="32" spans="1:5" ht="12.75">
      <c r="A32" s="14" t="s">
        <v>118</v>
      </c>
      <c r="D32" s="7">
        <f>ministrijas!C32+pasvaldibas!C32</f>
        <v>12331472</v>
      </c>
      <c r="E32" s="7">
        <f>ministrijas!D32+pasvaldibas!D32</f>
        <v>15103034</v>
      </c>
    </row>
    <row r="33" spans="1:5" ht="25.5">
      <c r="A33" s="3" t="s">
        <v>89</v>
      </c>
      <c r="B33" t="s">
        <v>10</v>
      </c>
      <c r="D33" s="7">
        <f>ministrijas!C33+pasvaldibas!C33</f>
        <v>51116518</v>
      </c>
      <c r="E33" s="7">
        <f>ministrijas!D33+pasvaldibas!D33</f>
        <v>74934555</v>
      </c>
    </row>
    <row r="34" spans="1:5" ht="12.75">
      <c r="A34" s="3" t="s">
        <v>90</v>
      </c>
      <c r="B34" t="s">
        <v>11</v>
      </c>
      <c r="D34" s="7">
        <f>ministrijas!C34+pasvaldibas!C34</f>
        <v>712</v>
      </c>
      <c r="E34" s="7">
        <f>ministrijas!D34+pasvaldibas!D34</f>
        <v>1408543</v>
      </c>
    </row>
    <row r="36" spans="1:5" s="1" customFormat="1" ht="12.75">
      <c r="A36" s="4" t="s">
        <v>98</v>
      </c>
      <c r="B36" s="1" t="s">
        <v>12</v>
      </c>
      <c r="D36" s="8">
        <f>SUM(D37:D42)</f>
        <v>322046437</v>
      </c>
      <c r="E36" s="8">
        <f>SUM(E37:E42)</f>
        <v>452833507</v>
      </c>
    </row>
    <row r="37" spans="1:5" ht="12.75">
      <c r="A37" s="3" t="s">
        <v>91</v>
      </c>
      <c r="B37" t="s">
        <v>13</v>
      </c>
      <c r="D37" s="7">
        <f>ministrijas!C37+pasvaldibas!C37</f>
        <v>237358646</v>
      </c>
      <c r="E37" s="7">
        <f>ministrijas!D37+pasvaldibas!D37</f>
        <v>362824820</v>
      </c>
    </row>
    <row r="38" spans="1:5" ht="12.75">
      <c r="A38" s="3" t="s">
        <v>92</v>
      </c>
      <c r="B38" t="s">
        <v>14</v>
      </c>
      <c r="D38" s="7">
        <f>ministrijas!C38+pasvaldibas!C38</f>
        <v>54220193</v>
      </c>
      <c r="E38" s="7">
        <f>ministrijas!D38+pasvaldibas!D38</f>
        <v>61255451</v>
      </c>
    </row>
    <row r="39" spans="1:5" ht="12.75">
      <c r="A39" s="3" t="s">
        <v>93</v>
      </c>
      <c r="B39" t="s">
        <v>15</v>
      </c>
      <c r="D39" s="7">
        <f>ministrijas!C39+pasvaldibas!C39</f>
        <v>789107</v>
      </c>
      <c r="E39" s="7">
        <f>ministrijas!D39+pasvaldibas!D39</f>
        <v>2061658</v>
      </c>
    </row>
    <row r="40" spans="1:5" ht="12.75">
      <c r="A40" s="3" t="s">
        <v>94</v>
      </c>
      <c r="B40" t="s">
        <v>16</v>
      </c>
      <c r="D40" s="7">
        <f>ministrijas!C40+pasvaldibas!C40</f>
        <v>3464566</v>
      </c>
      <c r="E40" s="7">
        <f>ministrijas!D40+pasvaldibas!D40</f>
        <v>1939911</v>
      </c>
    </row>
    <row r="41" spans="1:5" ht="12.75">
      <c r="A41" s="3" t="s">
        <v>95</v>
      </c>
      <c r="B41" t="s">
        <v>17</v>
      </c>
      <c r="D41" s="7">
        <f>ministrijas!C41+pasvaldibas!C41</f>
        <v>10138382</v>
      </c>
      <c r="E41" s="7">
        <f>ministrijas!D41+pasvaldibas!D41</f>
        <v>10207065</v>
      </c>
    </row>
    <row r="42" spans="1:5" ht="12.75">
      <c r="A42" s="16" t="s">
        <v>96</v>
      </c>
      <c r="B42" t="s">
        <v>18</v>
      </c>
      <c r="D42" s="7">
        <f>ministrijas!C42+pasvaldibas!C42</f>
        <v>16075543</v>
      </c>
      <c r="E42" s="7">
        <f>ministrijas!D42+pasvaldibas!D42</f>
        <v>14544602</v>
      </c>
    </row>
    <row r="43" spans="1:5" ht="12.75">
      <c r="A43" s="14" t="s">
        <v>162</v>
      </c>
      <c r="D43" s="7">
        <f>ministrijas!C43+pasvaldibas!C43</f>
        <v>0</v>
      </c>
      <c r="E43" s="7">
        <f>ministrijas!D43+pasvaldibas!D43</f>
        <v>252135</v>
      </c>
    </row>
    <row r="44" ht="12.75">
      <c r="A44" s="14"/>
    </row>
    <row r="45" spans="1:5" s="1" customFormat="1" ht="12.75">
      <c r="A45" s="4" t="s">
        <v>97</v>
      </c>
      <c r="B45" s="1" t="s">
        <v>19</v>
      </c>
      <c r="D45" s="7">
        <f>ministrijas!C45+pasvaldibas!C45</f>
        <v>6242</v>
      </c>
      <c r="E45" s="7">
        <f>ministrijas!D45+pasvaldibas!D45</f>
        <v>0</v>
      </c>
    </row>
    <row r="48" spans="1:5" s="2" customFormat="1" ht="12.75">
      <c r="A48" s="6" t="s">
        <v>71</v>
      </c>
      <c r="B48" s="2" t="s">
        <v>0</v>
      </c>
      <c r="D48" s="8">
        <f>SUM(D50,D58,D59,D60,D61,D63)</f>
        <v>236481778</v>
      </c>
      <c r="E48" s="8">
        <f>SUM(E50,E58,E59,E60,E61,E63)</f>
        <v>257223719</v>
      </c>
    </row>
    <row r="49" spans="1:5" s="2" customFormat="1" ht="12.75">
      <c r="A49" s="6"/>
      <c r="D49" s="8"/>
      <c r="E49" s="8"/>
    </row>
    <row r="50" spans="1:5" s="1" customFormat="1" ht="12.75">
      <c r="A50" s="4" t="s">
        <v>119</v>
      </c>
      <c r="B50" s="1" t="s">
        <v>20</v>
      </c>
      <c r="D50" s="8">
        <f>SUM(D51:D56)</f>
        <v>75458729</v>
      </c>
      <c r="E50" s="8">
        <f>SUM(E51:E56)</f>
        <v>81050012</v>
      </c>
    </row>
    <row r="51" spans="1:5" ht="12.75">
      <c r="A51" s="3" t="s">
        <v>120</v>
      </c>
      <c r="B51" t="s">
        <v>21</v>
      </c>
      <c r="D51" s="7">
        <f>ministrijas!C50+pasvaldibas!C50</f>
        <v>13316991</v>
      </c>
      <c r="E51" s="7">
        <f>ministrijas!D50+pasvaldibas!D50</f>
        <v>13338293</v>
      </c>
    </row>
    <row r="52" spans="1:5" ht="12.75">
      <c r="A52" s="3" t="s">
        <v>121</v>
      </c>
      <c r="B52" t="s">
        <v>22</v>
      </c>
      <c r="D52" s="7">
        <f>ministrijas!C51+pasvaldibas!C51</f>
        <v>49581</v>
      </c>
      <c r="E52" s="7">
        <f>ministrijas!D51+pasvaldibas!D51</f>
        <v>55503</v>
      </c>
    </row>
    <row r="53" spans="1:5" ht="12.75">
      <c r="A53" s="3" t="s">
        <v>122</v>
      </c>
      <c r="B53" t="s">
        <v>23</v>
      </c>
      <c r="D53" s="7">
        <f>ministrijas!C52+pasvaldibas!C52</f>
        <v>864655</v>
      </c>
      <c r="E53" s="7">
        <f>ministrijas!D52+pasvaldibas!D52</f>
        <v>908025</v>
      </c>
    </row>
    <row r="54" spans="1:5" ht="12.75">
      <c r="A54" s="3" t="s">
        <v>123</v>
      </c>
      <c r="B54" t="s">
        <v>24</v>
      </c>
      <c r="D54" s="7">
        <f>ministrijas!C53+pasvaldibas!C53</f>
        <v>322719</v>
      </c>
      <c r="E54" s="7">
        <f>ministrijas!D53+pasvaldibas!D53</f>
        <v>3659</v>
      </c>
    </row>
    <row r="55" spans="1:5" ht="12.75">
      <c r="A55" s="3" t="s">
        <v>124</v>
      </c>
      <c r="B55" t="s">
        <v>25</v>
      </c>
      <c r="D55" s="7">
        <f>ministrijas!C54+pasvaldibas!C54</f>
        <v>12</v>
      </c>
      <c r="E55" s="7">
        <f>ministrijas!D54+pasvaldibas!D54</f>
        <v>12</v>
      </c>
    </row>
    <row r="56" spans="1:5" ht="25.5">
      <c r="A56" s="3" t="s">
        <v>125</v>
      </c>
      <c r="B56" t="s">
        <v>26</v>
      </c>
      <c r="D56" s="7">
        <f>ministrijas!C55+pasvaldibas!C55</f>
        <v>60904771</v>
      </c>
      <c r="E56" s="7">
        <f>ministrijas!D55+pasvaldibas!D55</f>
        <v>66744520</v>
      </c>
    </row>
    <row r="57" spans="4:5" ht="12.75">
      <c r="D57" s="7">
        <f>ministrijas!C56+pasvaldibas!C56</f>
        <v>0</v>
      </c>
      <c r="E57" s="7">
        <f>ministrijas!D56+pasvaldibas!D56</f>
        <v>0</v>
      </c>
    </row>
    <row r="58" spans="1:5" s="1" customFormat="1" ht="12.75">
      <c r="A58" s="4" t="s">
        <v>126</v>
      </c>
      <c r="B58" s="1" t="s">
        <v>27</v>
      </c>
      <c r="D58" s="7">
        <f>ministrijas!C57+pasvaldibas!C57</f>
        <v>250566</v>
      </c>
      <c r="E58" s="7">
        <f>ministrijas!D57+pasvaldibas!D57</f>
        <v>242034</v>
      </c>
    </row>
    <row r="59" spans="1:5" s="1" customFormat="1" ht="12.75">
      <c r="A59" s="4" t="s">
        <v>127</v>
      </c>
      <c r="B59" s="1" t="s">
        <v>28</v>
      </c>
      <c r="C59" s="20" t="s">
        <v>163</v>
      </c>
      <c r="D59" s="7">
        <f>ministrijas!C58+pasvaldibas!C58</f>
        <v>92888651</v>
      </c>
      <c r="E59" s="7">
        <f>ministrijas!D58+pasvaldibas!D58</f>
        <v>95756206</v>
      </c>
    </row>
    <row r="60" spans="1:5" s="1" customFormat="1" ht="12.75">
      <c r="A60" s="4" t="s">
        <v>128</v>
      </c>
      <c r="B60" s="1" t="s">
        <v>29</v>
      </c>
      <c r="D60" s="7">
        <f>ministrijas!C59+pasvaldibas!C59</f>
        <v>4631243</v>
      </c>
      <c r="E60" s="7">
        <f>ministrijas!D59+pasvaldibas!D59</f>
        <v>5732639</v>
      </c>
    </row>
    <row r="61" spans="1:5" s="1" customFormat="1" ht="12.75">
      <c r="A61" s="4" t="s">
        <v>129</v>
      </c>
      <c r="B61" s="1" t="s">
        <v>30</v>
      </c>
      <c r="D61" s="7">
        <f>ministrijas!C60+pasvaldibas!C60</f>
        <v>13389440</v>
      </c>
      <c r="E61" s="7">
        <f>ministrijas!D60+pasvaldibas!D60</f>
        <v>9497809</v>
      </c>
    </row>
    <row r="63" spans="1:5" s="1" customFormat="1" ht="12.75">
      <c r="A63" s="4" t="s">
        <v>138</v>
      </c>
      <c r="B63" s="1" t="s">
        <v>31</v>
      </c>
      <c r="D63" s="8">
        <f>SUM(D64:D71)</f>
        <v>49863149</v>
      </c>
      <c r="E63" s="8">
        <f>SUM(E64:E71)</f>
        <v>64945019</v>
      </c>
    </row>
    <row r="64" spans="1:5" ht="12.75">
      <c r="A64" s="3" t="s">
        <v>130</v>
      </c>
      <c r="B64" t="s">
        <v>32</v>
      </c>
      <c r="D64" s="7">
        <f>ministrijas!C63+pasvaldibas!C63</f>
        <v>272351</v>
      </c>
      <c r="E64" s="7">
        <f>ministrijas!D63+pasvaldibas!D63</f>
        <v>277158</v>
      </c>
    </row>
    <row r="65" spans="1:5" ht="12.75">
      <c r="A65" s="3" t="s">
        <v>131</v>
      </c>
      <c r="B65" t="s">
        <v>33</v>
      </c>
      <c r="D65" s="7">
        <f>ministrijas!C64+pasvaldibas!C64</f>
        <v>14547642</v>
      </c>
      <c r="E65" s="7">
        <f>ministrijas!D64+pasvaldibas!D64</f>
        <v>18812826</v>
      </c>
    </row>
    <row r="66" spans="1:5" ht="12.75">
      <c r="A66" s="3" t="s">
        <v>132</v>
      </c>
      <c r="B66" t="s">
        <v>34</v>
      </c>
      <c r="D66" s="7">
        <f>ministrijas!C65+pasvaldibas!C65</f>
        <v>27355184</v>
      </c>
      <c r="E66" s="7">
        <f>ministrijas!D65+pasvaldibas!D65</f>
        <v>35546410</v>
      </c>
    </row>
    <row r="67" spans="1:5" ht="12.75">
      <c r="A67" s="3" t="s">
        <v>133</v>
      </c>
      <c r="B67" t="s">
        <v>35</v>
      </c>
      <c r="D67" s="7">
        <f>ministrijas!C66+pasvaldibas!C66</f>
        <v>4688141</v>
      </c>
      <c r="E67" s="7">
        <f>ministrijas!D66+pasvaldibas!D66</f>
        <v>4163437</v>
      </c>
    </row>
    <row r="68" spans="1:5" ht="12.75">
      <c r="A68" s="3" t="s">
        <v>134</v>
      </c>
      <c r="B68" t="s">
        <v>36</v>
      </c>
      <c r="D68" s="7">
        <f>ministrijas!C67+pasvaldibas!C67</f>
        <v>2323043</v>
      </c>
      <c r="E68" s="7">
        <f>ministrijas!D67+pasvaldibas!D67</f>
        <v>5333055</v>
      </c>
    </row>
    <row r="69" spans="1:5" ht="12.75">
      <c r="A69" s="3" t="s">
        <v>135</v>
      </c>
      <c r="B69" t="s">
        <v>37</v>
      </c>
      <c r="D69" s="7">
        <f>ministrijas!C68+pasvaldibas!C68</f>
        <v>123513</v>
      </c>
      <c r="E69" s="7">
        <f>ministrijas!D68+pasvaldibas!D68</f>
        <v>205466</v>
      </c>
    </row>
    <row r="70" spans="1:5" ht="12.75">
      <c r="A70" s="3" t="s">
        <v>136</v>
      </c>
      <c r="B70" t="s">
        <v>38</v>
      </c>
      <c r="D70" s="7">
        <f>ministrijas!C69+pasvaldibas!C69</f>
        <v>61057</v>
      </c>
      <c r="E70" s="7">
        <f>ministrijas!D69+pasvaldibas!D69</f>
        <v>38181</v>
      </c>
    </row>
    <row r="71" spans="1:5" ht="12.75">
      <c r="A71" s="3" t="s">
        <v>137</v>
      </c>
      <c r="B71" t="s">
        <v>39</v>
      </c>
      <c r="D71" s="7">
        <f>ministrijas!C70+pasvaldibas!C70</f>
        <v>492218</v>
      </c>
      <c r="E71" s="7">
        <f>ministrijas!D70+pasvaldibas!D70</f>
        <v>568486</v>
      </c>
    </row>
    <row r="73" spans="1:5" s="1" customFormat="1" ht="12.75">
      <c r="A73" s="4" t="s">
        <v>72</v>
      </c>
      <c r="B73" s="1" t="s">
        <v>40</v>
      </c>
      <c r="D73" s="8">
        <f>SUM(D48,D8)</f>
        <v>2098792339</v>
      </c>
      <c r="E73" s="8">
        <f>SUM(E48,E8)</f>
        <v>2292680659</v>
      </c>
    </row>
    <row r="74" spans="4:5" ht="12.75">
      <c r="D74" s="8"/>
      <c r="E74" s="8"/>
    </row>
    <row r="75" spans="1:3" ht="12.75">
      <c r="A75" s="4" t="s">
        <v>41</v>
      </c>
      <c r="C75" s="20" t="s">
        <v>161</v>
      </c>
    </row>
    <row r="76" ht="12.75">
      <c r="A76" s="4"/>
    </row>
    <row r="77" spans="1:5" s="1" customFormat="1" ht="12.75">
      <c r="A77" s="6" t="s">
        <v>73</v>
      </c>
      <c r="B77" s="1" t="s">
        <v>0</v>
      </c>
      <c r="D77" s="8">
        <f>SUM(D79,D84,D86,D92)</f>
        <v>1829824739</v>
      </c>
      <c r="E77" s="8">
        <f>ministrijas!D76+pasvaldibas!D76</f>
        <v>1955017897</v>
      </c>
    </row>
    <row r="78" spans="1:5" s="1" customFormat="1" ht="12.75">
      <c r="A78" s="6"/>
      <c r="D78" s="8"/>
      <c r="E78" s="8"/>
    </row>
    <row r="79" spans="1:5" s="1" customFormat="1" ht="25.5">
      <c r="A79" s="4" t="s">
        <v>139</v>
      </c>
      <c r="B79" s="1" t="s">
        <v>42</v>
      </c>
      <c r="D79" s="7">
        <f>ministrijas!C78+pasvaldibas!C78</f>
        <v>1776213828</v>
      </c>
      <c r="E79" s="7">
        <f>ministrijas!D78+pasvaldibas!D78</f>
        <v>1787154980</v>
      </c>
    </row>
    <row r="80" spans="1:5" ht="12.75">
      <c r="A80" s="14" t="s">
        <v>74</v>
      </c>
      <c r="B80" t="s">
        <v>43</v>
      </c>
      <c r="D80" s="7">
        <f>ministrijas!C79+pasvaldibas!C79</f>
        <v>1452505261</v>
      </c>
      <c r="E80" s="7">
        <f>ministrijas!D79+pasvaldibas!D79</f>
        <v>1079069508</v>
      </c>
    </row>
    <row r="81" spans="1:5" ht="12.75">
      <c r="A81" s="14" t="s">
        <v>75</v>
      </c>
      <c r="B81" t="s">
        <v>44</v>
      </c>
      <c r="D81" s="7">
        <f>ministrijas!C80+pasvaldibas!C80</f>
        <v>322692874</v>
      </c>
      <c r="E81" s="7">
        <f>ministrijas!D80+pasvaldibas!D80</f>
        <v>703093909</v>
      </c>
    </row>
    <row r="82" spans="1:5" ht="12.75">
      <c r="A82" s="14" t="s">
        <v>76</v>
      </c>
      <c r="B82" t="s">
        <v>45</v>
      </c>
      <c r="D82" s="7">
        <f>ministrijas!C81+pasvaldibas!C81</f>
        <v>1015693</v>
      </c>
      <c r="E82" s="7">
        <f>ministrijas!D81+pasvaldibas!D81</f>
        <v>4991563</v>
      </c>
    </row>
    <row r="84" spans="1:5" s="1" customFormat="1" ht="12.75">
      <c r="A84" s="4" t="s">
        <v>140</v>
      </c>
      <c r="B84" s="1" t="s">
        <v>46</v>
      </c>
      <c r="D84" s="7">
        <f>ministrijas!C83+pasvaldibas!C83</f>
        <v>14835262</v>
      </c>
      <c r="E84" s="7">
        <f>ministrijas!D83+pasvaldibas!D83</f>
        <v>8999627</v>
      </c>
    </row>
    <row r="86" spans="1:5" s="1" customFormat="1" ht="12.75">
      <c r="A86" s="4" t="s">
        <v>141</v>
      </c>
      <c r="B86" s="1" t="s">
        <v>47</v>
      </c>
      <c r="D86" s="8">
        <f>SUM(D87:D90)</f>
        <v>33890936</v>
      </c>
      <c r="E86" s="8">
        <f>SUM(E87:E90)</f>
        <v>38729693</v>
      </c>
    </row>
    <row r="87" spans="1:5" ht="12.75">
      <c r="A87" s="3" t="s">
        <v>77</v>
      </c>
      <c r="B87" t="s">
        <v>49</v>
      </c>
      <c r="D87" s="7">
        <f>ministrijas!C86+pasvaldibas!C86</f>
        <v>78272405</v>
      </c>
      <c r="E87" s="7">
        <f>ministrijas!D86+pasvaldibas!D86</f>
        <v>84422872</v>
      </c>
    </row>
    <row r="88" spans="1:5" ht="12.75">
      <c r="A88" s="3" t="s">
        <v>78</v>
      </c>
      <c r="B88" t="s">
        <v>51</v>
      </c>
      <c r="D88" s="7">
        <f>ministrijas!C87+pasvaldibas!C87</f>
        <v>-60202405</v>
      </c>
      <c r="E88" s="7">
        <f>ministrijas!D87+pasvaldibas!D87</f>
        <v>-60166505</v>
      </c>
    </row>
    <row r="89" spans="1:5" ht="12.75">
      <c r="A89" s="3" t="s">
        <v>79</v>
      </c>
      <c r="B89" t="s">
        <v>53</v>
      </c>
      <c r="D89" s="7">
        <f>ministrijas!C88+pasvaldibas!C88</f>
        <v>15240198</v>
      </c>
      <c r="E89" s="7">
        <f>ministrijas!D88+pasvaldibas!D88</f>
        <v>13889296</v>
      </c>
    </row>
    <row r="90" spans="1:5" ht="12.75">
      <c r="A90" s="3" t="s">
        <v>80</v>
      </c>
      <c r="B90" t="s">
        <v>55</v>
      </c>
      <c r="D90" s="7">
        <f>ministrijas!C89+pasvaldibas!C89</f>
        <v>580738</v>
      </c>
      <c r="E90" s="7">
        <f>ministrijas!D89+pasvaldibas!D89</f>
        <v>584030</v>
      </c>
    </row>
    <row r="92" spans="1:5" s="1" customFormat="1" ht="12.75">
      <c r="A92" s="4" t="s">
        <v>142</v>
      </c>
      <c r="B92" s="1" t="s">
        <v>56</v>
      </c>
      <c r="D92" s="8">
        <f>SUM(D93:D96)</f>
        <v>4884713</v>
      </c>
      <c r="E92" s="8">
        <f>SUM(E93:E96)</f>
        <v>120133597</v>
      </c>
    </row>
    <row r="93" spans="1:5" ht="12.75">
      <c r="A93" s="3" t="s">
        <v>48</v>
      </c>
      <c r="B93" t="s">
        <v>57</v>
      </c>
      <c r="D93" s="7">
        <f>ministrijas!C92+pasvaldibas!C92</f>
        <v>4820895</v>
      </c>
      <c r="E93" s="7">
        <f>ministrijas!D92+pasvaldibas!D92</f>
        <v>120941595</v>
      </c>
    </row>
    <row r="94" spans="1:5" ht="12.75">
      <c r="A94" s="3" t="s">
        <v>50</v>
      </c>
      <c r="B94" t="s">
        <v>58</v>
      </c>
      <c r="D94" s="7">
        <f>ministrijas!C93+pasvaldibas!C93</f>
        <v>1015</v>
      </c>
      <c r="E94" s="7">
        <f>ministrijas!D93+pasvaldibas!D93</f>
        <v>-6772459</v>
      </c>
    </row>
    <row r="95" spans="1:5" ht="12.75">
      <c r="A95" s="3" t="s">
        <v>52</v>
      </c>
      <c r="B95" t="s">
        <v>59</v>
      </c>
      <c r="D95" s="7">
        <f>ministrijas!C94+pasvaldibas!C94</f>
        <v>62803</v>
      </c>
      <c r="E95" s="7">
        <f>ministrijas!D94+pasvaldibas!D94</f>
        <v>5858742</v>
      </c>
    </row>
    <row r="96" spans="1:5" ht="12.75">
      <c r="A96" s="3" t="s">
        <v>54</v>
      </c>
      <c r="B96" t="s">
        <v>60</v>
      </c>
      <c r="D96" s="7">
        <f>ministrijas!C95+pasvaldibas!C95</f>
        <v>0</v>
      </c>
      <c r="E96" s="7">
        <f>ministrijas!D95+pasvaldibas!D95</f>
        <v>105719</v>
      </c>
    </row>
    <row r="98" spans="1:5" s="1" customFormat="1" ht="12.75">
      <c r="A98" s="6" t="s">
        <v>81</v>
      </c>
      <c r="B98" s="1" t="s">
        <v>0</v>
      </c>
      <c r="C98" s="20" t="s">
        <v>163</v>
      </c>
      <c r="D98" s="8">
        <f>SUM(D99:D106)</f>
        <v>268967600</v>
      </c>
      <c r="E98" s="8">
        <f>SUM(E99:E106)</f>
        <v>337662762</v>
      </c>
    </row>
    <row r="99" spans="1:5" ht="12.75">
      <c r="A99" s="3" t="s">
        <v>143</v>
      </c>
      <c r="B99" t="s">
        <v>61</v>
      </c>
      <c r="D99" s="7">
        <f>ministrijas!C98+pasvaldibas!C98</f>
        <v>205523653</v>
      </c>
      <c r="E99" s="7">
        <f>ministrijas!D98+pasvaldibas!D98</f>
        <v>268738693</v>
      </c>
    </row>
    <row r="100" spans="1:5" ht="12.75">
      <c r="A100" s="3" t="s">
        <v>144</v>
      </c>
      <c r="B100" t="s">
        <v>62</v>
      </c>
      <c r="D100" s="7">
        <f>ministrijas!C99+pasvaldibas!C99</f>
        <v>517592</v>
      </c>
      <c r="E100" s="7">
        <f>ministrijas!D99+pasvaldibas!D99</f>
        <v>670640</v>
      </c>
    </row>
    <row r="101" spans="1:5" ht="12.75">
      <c r="A101" s="3" t="s">
        <v>145</v>
      </c>
      <c r="B101" t="s">
        <v>63</v>
      </c>
      <c r="D101" s="7">
        <f>ministrijas!C100+pasvaldibas!C100</f>
        <v>31162225</v>
      </c>
      <c r="E101" s="7">
        <f>ministrijas!D100+pasvaldibas!D100</f>
        <v>34103995</v>
      </c>
    </row>
    <row r="102" spans="1:5" ht="12.75">
      <c r="A102" s="3" t="s">
        <v>146</v>
      </c>
      <c r="B102" t="s">
        <v>64</v>
      </c>
      <c r="D102" s="7">
        <f>ministrijas!C101+pasvaldibas!C101</f>
        <v>0</v>
      </c>
      <c r="E102" s="7">
        <f>ministrijas!D101+pasvaldibas!D101</f>
        <v>20</v>
      </c>
    </row>
    <row r="103" spans="1:5" ht="12.75">
      <c r="A103" s="3" t="s">
        <v>147</v>
      </c>
      <c r="B103" t="s">
        <v>65</v>
      </c>
      <c r="D103" s="7">
        <f>ministrijas!C102+pasvaldibas!C102</f>
        <v>5499554</v>
      </c>
      <c r="E103" s="7">
        <f>ministrijas!D102+pasvaldibas!D102</f>
        <v>5481940</v>
      </c>
    </row>
    <row r="104" spans="1:5" ht="25.5">
      <c r="A104" s="3" t="s">
        <v>148</v>
      </c>
      <c r="B104" t="s">
        <v>66</v>
      </c>
      <c r="D104" s="7">
        <f>ministrijas!C103+pasvaldibas!C103</f>
        <v>12249689</v>
      </c>
      <c r="E104" s="7">
        <f>ministrijas!D103+pasvaldibas!D103</f>
        <v>13700173</v>
      </c>
    </row>
    <row r="105" spans="1:5" ht="12.75">
      <c r="A105" s="3" t="s">
        <v>149</v>
      </c>
      <c r="B105" t="s">
        <v>67</v>
      </c>
      <c r="D105" s="7">
        <f>ministrijas!C104+pasvaldibas!C104</f>
        <v>14014887</v>
      </c>
      <c r="E105" s="7">
        <f>ministrijas!D104+pasvaldibas!D104</f>
        <v>14550123</v>
      </c>
    </row>
    <row r="106" spans="1:5" ht="12.75">
      <c r="A106" s="3" t="s">
        <v>150</v>
      </c>
      <c r="B106" t="s">
        <v>68</v>
      </c>
      <c r="D106" s="7">
        <f>ministrijas!C105+pasvaldibas!C105</f>
        <v>0</v>
      </c>
      <c r="E106" s="7">
        <f>ministrijas!D105+pasvaldibas!D105</f>
        <v>417178</v>
      </c>
    </row>
    <row r="108" spans="1:5" s="1" customFormat="1" ht="12.75">
      <c r="A108" s="4" t="s">
        <v>82</v>
      </c>
      <c r="B108" s="1" t="s">
        <v>69</v>
      </c>
      <c r="D108" s="8">
        <f>SUM(D77,D98)</f>
        <v>2098792339</v>
      </c>
      <c r="E108" s="8">
        <f>SUM(E77,E98)</f>
        <v>2292680659</v>
      </c>
    </row>
    <row r="109" spans="4:5" ht="12.75">
      <c r="D109" s="8"/>
      <c r="E109" s="8"/>
    </row>
    <row r="114" spans="1:5" s="22" customFormat="1" ht="15.75">
      <c r="A114" s="21" t="s">
        <v>164</v>
      </c>
      <c r="D114" s="23"/>
      <c r="E114" s="13" t="s">
        <v>165</v>
      </c>
    </row>
  </sheetData>
  <sheetProtection password="EDDC" sheet="1" objects="1" scenarios="1"/>
  <mergeCells count="1">
    <mergeCell ref="A2:E2"/>
  </mergeCells>
  <printOptions horizontalCentered="1"/>
  <pageMargins left="0.9448818897637796" right="0" top="0.984251968503937" bottom="0.984251968503937" header="0.5118110236220472" footer="0.5118110236220472"/>
  <pageSetup firstPageNumber="16" useFirstPageNumber="1" fitToHeight="0" horizontalDpi="300" verticalDpi="300" orientation="portrait" paperSize="9" scale="84" r:id="rId1"/>
  <headerFooter alignWithMargins="0">
    <oddFooter>&amp;R&amp;P</oddFooter>
  </headerFooter>
  <rowBreaks count="1" manualBreakCount="1">
    <brk id="5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8"/>
  <sheetViews>
    <sheetView workbookViewId="0" topLeftCell="A1">
      <selection activeCell="C2" sqref="C2"/>
    </sheetView>
  </sheetViews>
  <sheetFormatPr defaultColWidth="9.140625" defaultRowHeight="12.75"/>
  <cols>
    <col min="1" max="1" width="56.00390625" style="3" customWidth="1"/>
    <col min="2" max="2" width="5.8515625" style="0" hidden="1" customWidth="1"/>
    <col min="3" max="4" width="16.00390625" style="7" customWidth="1"/>
    <col min="5" max="5" width="11.140625" style="0" bestFit="1" customWidth="1"/>
  </cols>
  <sheetData>
    <row r="1" ht="15.75">
      <c r="D1" s="13" t="s">
        <v>159</v>
      </c>
    </row>
    <row r="2" ht="15.75">
      <c r="D2" s="13"/>
    </row>
    <row r="3" spans="1:4" ht="15.75">
      <c r="A3" s="24" t="s">
        <v>153</v>
      </c>
      <c r="B3" s="24"/>
      <c r="C3" s="24"/>
      <c r="D3" s="24"/>
    </row>
    <row r="4" ht="12.75">
      <c r="D4" s="12" t="s">
        <v>104</v>
      </c>
    </row>
    <row r="5" spans="1:4" ht="25.5">
      <c r="A5" s="9" t="s">
        <v>101</v>
      </c>
      <c r="B5" s="10"/>
      <c r="C5" s="11" t="s">
        <v>102</v>
      </c>
      <c r="D5" s="11" t="s">
        <v>103</v>
      </c>
    </row>
    <row r="6" spans="1:4" ht="12.75">
      <c r="A6" s="9">
        <v>1</v>
      </c>
      <c r="B6" s="10"/>
      <c r="C6" s="11">
        <v>2</v>
      </c>
      <c r="D6" s="11">
        <v>3</v>
      </c>
    </row>
    <row r="7" spans="1:4" ht="12.75">
      <c r="A7" s="4" t="s">
        <v>1</v>
      </c>
      <c r="D7" s="8"/>
    </row>
    <row r="8" spans="1:4" s="1" customFormat="1" ht="12.75">
      <c r="A8" s="6" t="s">
        <v>70</v>
      </c>
      <c r="B8" s="1" t="s">
        <v>0</v>
      </c>
      <c r="C8" s="8">
        <f>SUM(C10,C15,C36,C45)</f>
        <v>692188013</v>
      </c>
      <c r="D8" s="8">
        <f>SUM(D10,D15,D36,D45)</f>
        <v>710994410</v>
      </c>
    </row>
    <row r="9" ht="12.75">
      <c r="A9" s="5"/>
    </row>
    <row r="10" spans="1:4" s="1" customFormat="1" ht="12.75">
      <c r="A10" s="4" t="s">
        <v>100</v>
      </c>
      <c r="B10" s="1" t="s">
        <v>2</v>
      </c>
      <c r="C10" s="8">
        <f>SUM(C11:C13)</f>
        <v>9166601</v>
      </c>
      <c r="D10" s="8">
        <f>SUM(D11:D13)</f>
        <v>11144601</v>
      </c>
    </row>
    <row r="11" spans="1:4" ht="12.75">
      <c r="A11" s="3" t="s">
        <v>83</v>
      </c>
      <c r="B11" t="s">
        <v>3</v>
      </c>
      <c r="C11" s="7">
        <v>8074</v>
      </c>
      <c r="D11" s="7">
        <v>55662</v>
      </c>
    </row>
    <row r="12" spans="1:4" ht="12.75">
      <c r="A12" s="3" t="s">
        <v>84</v>
      </c>
      <c r="B12" t="s">
        <v>4</v>
      </c>
      <c r="C12" s="7">
        <v>9146410</v>
      </c>
      <c r="D12" s="7">
        <v>10921404</v>
      </c>
    </row>
    <row r="13" spans="1:4" ht="12.75">
      <c r="A13" s="3" t="s">
        <v>85</v>
      </c>
      <c r="B13" t="s">
        <v>5</v>
      </c>
      <c r="C13" s="7">
        <v>12117</v>
      </c>
      <c r="D13" s="7">
        <v>167535</v>
      </c>
    </row>
    <row r="15" spans="1:4" s="1" customFormat="1" ht="12.75">
      <c r="A15" s="4" t="s">
        <v>99</v>
      </c>
      <c r="B15" s="1" t="s">
        <v>6</v>
      </c>
      <c r="C15" s="8">
        <f>SUM(C16,C25,C26,C33,C34)</f>
        <v>669624033</v>
      </c>
      <c r="D15" s="8">
        <f>SUM(D16,D25,D26,D33,D34)</f>
        <v>679494007</v>
      </c>
    </row>
    <row r="16" spans="1:6" ht="12.75">
      <c r="A16" s="3" t="s">
        <v>86</v>
      </c>
      <c r="B16" t="s">
        <v>7</v>
      </c>
      <c r="C16" s="7">
        <f>SUM(C17:C24)</f>
        <v>499143200</v>
      </c>
      <c r="D16" s="7">
        <f>SUM(D17:D24)</f>
        <v>500409809</v>
      </c>
      <c r="E16" s="7"/>
      <c r="F16" s="7"/>
    </row>
    <row r="17" spans="1:4" ht="12.75">
      <c r="A17" s="14" t="s">
        <v>107</v>
      </c>
      <c r="C17" s="15">
        <v>51712702</v>
      </c>
      <c r="D17" s="15">
        <v>43055346</v>
      </c>
    </row>
    <row r="18" spans="1:4" ht="12.75">
      <c r="A18" s="14" t="s">
        <v>108</v>
      </c>
      <c r="C18" s="15">
        <v>147953301</v>
      </c>
      <c r="D18" s="15">
        <v>159957031</v>
      </c>
    </row>
    <row r="19" spans="1:4" ht="12.75">
      <c r="A19" s="14" t="s">
        <v>109</v>
      </c>
      <c r="C19" s="15">
        <v>138325946</v>
      </c>
      <c r="D19" s="15">
        <v>129642467</v>
      </c>
    </row>
    <row r="20" spans="1:4" ht="12.75">
      <c r="A20" s="14" t="s">
        <v>110</v>
      </c>
      <c r="C20" s="15">
        <v>144080107</v>
      </c>
      <c r="D20" s="15">
        <v>147915205</v>
      </c>
    </row>
    <row r="21" spans="1:4" ht="12.75">
      <c r="A21" s="14" t="s">
        <v>157</v>
      </c>
      <c r="C21" s="15">
        <v>10119910</v>
      </c>
      <c r="D21" s="15">
        <v>15285692</v>
      </c>
    </row>
    <row r="22" spans="1:4" ht="12.75">
      <c r="A22" s="14" t="s">
        <v>111</v>
      </c>
      <c r="C22" s="15">
        <v>15074</v>
      </c>
      <c r="D22" s="15">
        <v>9470</v>
      </c>
    </row>
    <row r="23" spans="1:4" ht="12.75">
      <c r="A23" s="14" t="s">
        <v>112</v>
      </c>
      <c r="C23" s="15">
        <v>279958</v>
      </c>
      <c r="D23" s="15">
        <v>285464</v>
      </c>
    </row>
    <row r="24" spans="1:4" ht="12.75">
      <c r="A24" s="14" t="s">
        <v>113</v>
      </c>
      <c r="C24" s="15">
        <v>6656202</v>
      </c>
      <c r="D24" s="15">
        <v>4259134</v>
      </c>
    </row>
    <row r="25" spans="1:4" ht="12.75">
      <c r="A25" s="3" t="s">
        <v>87</v>
      </c>
      <c r="B25" t="s">
        <v>8</v>
      </c>
      <c r="C25" s="7">
        <v>86803762</v>
      </c>
      <c r="D25" s="7">
        <v>89229480</v>
      </c>
    </row>
    <row r="26" spans="1:4" ht="12.75">
      <c r="A26" s="3" t="s">
        <v>88</v>
      </c>
      <c r="B26" t="s">
        <v>9</v>
      </c>
      <c r="C26" s="7">
        <f>SUM(C27:C32)</f>
        <v>61973109</v>
      </c>
      <c r="D26" s="7">
        <f>SUM(D27:D32)</f>
        <v>66827859</v>
      </c>
    </row>
    <row r="27" spans="1:4" ht="12.75">
      <c r="A27" s="14" t="s">
        <v>114</v>
      </c>
      <c r="C27" s="15">
        <v>32595745</v>
      </c>
      <c r="D27" s="15">
        <v>34377736</v>
      </c>
    </row>
    <row r="28" spans="1:4" ht="12.75">
      <c r="A28" s="14" t="s">
        <v>115</v>
      </c>
      <c r="C28" s="15">
        <v>17217351</v>
      </c>
      <c r="D28" s="15">
        <v>17118275</v>
      </c>
    </row>
    <row r="29" spans="1:4" ht="12.75">
      <c r="A29" s="14" t="s">
        <v>116</v>
      </c>
      <c r="C29" s="15">
        <v>5544935</v>
      </c>
      <c r="D29" s="15">
        <v>6071834</v>
      </c>
    </row>
    <row r="30" spans="1:4" ht="12.75">
      <c r="A30" s="14" t="s">
        <v>158</v>
      </c>
      <c r="C30" s="15">
        <v>0</v>
      </c>
      <c r="D30" s="15">
        <v>14945</v>
      </c>
    </row>
    <row r="31" spans="1:4" ht="12.75">
      <c r="A31" s="14" t="s">
        <v>117</v>
      </c>
      <c r="C31" s="15">
        <v>62898</v>
      </c>
      <c r="D31" s="15">
        <v>196511</v>
      </c>
    </row>
    <row r="32" spans="1:4" ht="12.75">
      <c r="A32" s="14" t="s">
        <v>118</v>
      </c>
      <c r="C32" s="15">
        <v>6552180</v>
      </c>
      <c r="D32" s="15">
        <v>9048558</v>
      </c>
    </row>
    <row r="33" spans="1:4" ht="25.5">
      <c r="A33" s="3" t="s">
        <v>89</v>
      </c>
      <c r="B33" t="s">
        <v>10</v>
      </c>
      <c r="C33" s="7">
        <v>21703962</v>
      </c>
      <c r="D33" s="7">
        <v>21975385</v>
      </c>
    </row>
    <row r="34" spans="1:4" ht="12.75">
      <c r="A34" s="3" t="s">
        <v>90</v>
      </c>
      <c r="B34" t="s">
        <v>11</v>
      </c>
      <c r="D34" s="7">
        <v>1051474</v>
      </c>
    </row>
    <row r="36" spans="1:4" s="1" customFormat="1" ht="12.75">
      <c r="A36" s="4" t="s">
        <v>98</v>
      </c>
      <c r="B36" s="1" t="s">
        <v>12</v>
      </c>
      <c r="C36" s="8">
        <f>SUM(C37:C42)</f>
        <v>13397379</v>
      </c>
      <c r="D36" s="8">
        <f>SUM(D37:D42)</f>
        <v>20355802</v>
      </c>
    </row>
    <row r="37" spans="1:4" ht="12.75">
      <c r="A37" s="3" t="s">
        <v>91</v>
      </c>
      <c r="B37" t="s">
        <v>13</v>
      </c>
      <c r="C37" s="7">
        <v>2167973</v>
      </c>
      <c r="D37" s="7">
        <v>7586129</v>
      </c>
    </row>
    <row r="38" spans="1:4" ht="12.75">
      <c r="A38" s="3" t="s">
        <v>92</v>
      </c>
      <c r="B38" t="s">
        <v>14</v>
      </c>
      <c r="D38" s="7">
        <v>595</v>
      </c>
    </row>
    <row r="39" spans="1:2" ht="12.75">
      <c r="A39" s="3" t="s">
        <v>93</v>
      </c>
      <c r="B39" t="s">
        <v>15</v>
      </c>
    </row>
    <row r="40" spans="1:2" ht="12.75">
      <c r="A40" s="3" t="s">
        <v>94</v>
      </c>
      <c r="B40" t="s">
        <v>16</v>
      </c>
    </row>
    <row r="41" spans="1:4" ht="12.75">
      <c r="A41" s="3" t="s">
        <v>95</v>
      </c>
      <c r="B41" t="s">
        <v>17</v>
      </c>
      <c r="C41" s="7">
        <v>5976813</v>
      </c>
      <c r="D41" s="7">
        <v>8390242</v>
      </c>
    </row>
    <row r="42" spans="1:4" ht="12.75">
      <c r="A42" s="16" t="s">
        <v>96</v>
      </c>
      <c r="B42" t="s">
        <v>18</v>
      </c>
      <c r="C42" s="7">
        <v>5252593</v>
      </c>
      <c r="D42" s="7">
        <v>4378836</v>
      </c>
    </row>
    <row r="43" spans="1:4" ht="12.75">
      <c r="A43" s="14" t="s">
        <v>162</v>
      </c>
      <c r="C43" s="15"/>
      <c r="D43" s="15">
        <v>175912</v>
      </c>
    </row>
    <row r="44" ht="12.75">
      <c r="A44" s="14"/>
    </row>
    <row r="45" spans="1:4" s="1" customFormat="1" ht="12.75">
      <c r="A45" s="4" t="s">
        <v>97</v>
      </c>
      <c r="B45" s="1" t="s">
        <v>19</v>
      </c>
      <c r="C45" s="8"/>
      <c r="D45" s="8"/>
    </row>
    <row r="47" spans="1:4" s="2" customFormat="1" ht="12.75">
      <c r="A47" s="6" t="s">
        <v>71</v>
      </c>
      <c r="B47" s="2" t="s">
        <v>0</v>
      </c>
      <c r="C47" s="8">
        <f>SUM(C49,C57,C58,C59,C60,C62)</f>
        <v>105321892</v>
      </c>
      <c r="D47" s="8">
        <f>SUM(D49,D57,D58,D59,D60,D62)</f>
        <v>131012706</v>
      </c>
    </row>
    <row r="48" spans="1:4" s="2" customFormat="1" ht="12.75">
      <c r="A48" s="6"/>
      <c r="C48" s="8"/>
      <c r="D48" s="8"/>
    </row>
    <row r="49" spans="1:4" s="1" customFormat="1" ht="12.75">
      <c r="A49" s="4" t="s">
        <v>119</v>
      </c>
      <c r="B49" s="1" t="s">
        <v>20</v>
      </c>
      <c r="C49" s="8">
        <f>SUM(C50:C55)</f>
        <v>49001212</v>
      </c>
      <c r="D49" s="8">
        <f>SUM(D50:D55)</f>
        <v>53691057</v>
      </c>
    </row>
    <row r="50" spans="1:4" ht="12.75">
      <c r="A50" s="3" t="s">
        <v>120</v>
      </c>
      <c r="B50" t="s">
        <v>21</v>
      </c>
      <c r="C50" s="7">
        <v>9086305</v>
      </c>
      <c r="D50" s="7">
        <v>9474434</v>
      </c>
    </row>
    <row r="51" spans="1:4" ht="12.75">
      <c r="A51" s="3" t="s">
        <v>121</v>
      </c>
      <c r="B51" t="s">
        <v>22</v>
      </c>
      <c r="C51" s="7">
        <v>47878</v>
      </c>
      <c r="D51" s="7">
        <v>51280</v>
      </c>
    </row>
    <row r="52" spans="1:4" ht="12.75">
      <c r="A52" s="3" t="s">
        <v>122</v>
      </c>
      <c r="B52" t="s">
        <v>23</v>
      </c>
      <c r="C52" s="7">
        <v>797598</v>
      </c>
      <c r="D52" s="7">
        <v>841256</v>
      </c>
    </row>
    <row r="53" spans="1:4" ht="12.75">
      <c r="A53" s="3" t="s">
        <v>123</v>
      </c>
      <c r="B53" t="s">
        <v>24</v>
      </c>
      <c r="C53" s="7">
        <v>319815</v>
      </c>
      <c r="D53" s="7">
        <v>2762</v>
      </c>
    </row>
    <row r="54" spans="1:4" ht="12.75">
      <c r="A54" s="3" t="s">
        <v>124</v>
      </c>
      <c r="B54" t="s">
        <v>25</v>
      </c>
      <c r="C54" s="7">
        <v>12</v>
      </c>
      <c r="D54" s="7">
        <v>12</v>
      </c>
    </row>
    <row r="55" spans="1:4" ht="25.5">
      <c r="A55" s="3" t="s">
        <v>125</v>
      </c>
      <c r="B55" t="s">
        <v>26</v>
      </c>
      <c r="C55" s="7">
        <v>38749604</v>
      </c>
      <c r="D55" s="7">
        <v>43321313</v>
      </c>
    </row>
    <row r="57" spans="1:4" s="1" customFormat="1" ht="12.75">
      <c r="A57" s="4" t="s">
        <v>126</v>
      </c>
      <c r="B57" s="1" t="s">
        <v>27</v>
      </c>
      <c r="C57" s="8">
        <v>236052</v>
      </c>
      <c r="D57" s="8">
        <v>226007</v>
      </c>
    </row>
    <row r="58" spans="1:4" s="1" customFormat="1" ht="12.75">
      <c r="A58" s="4" t="s">
        <v>127</v>
      </c>
      <c r="B58" s="1" t="s">
        <v>28</v>
      </c>
      <c r="C58" s="8">
        <v>26143328</v>
      </c>
      <c r="D58" s="8">
        <v>34405187</v>
      </c>
    </row>
    <row r="59" spans="1:4" s="1" customFormat="1" ht="12.75">
      <c r="A59" s="4" t="s">
        <v>128</v>
      </c>
      <c r="B59" s="1" t="s">
        <v>29</v>
      </c>
      <c r="C59" s="8">
        <v>2705153</v>
      </c>
      <c r="D59" s="8">
        <v>3623159</v>
      </c>
    </row>
    <row r="60" spans="1:4" s="1" customFormat="1" ht="12.75">
      <c r="A60" s="4" t="s">
        <v>129</v>
      </c>
      <c r="B60" s="1" t="s">
        <v>30</v>
      </c>
      <c r="C60" s="8">
        <v>8882251</v>
      </c>
      <c r="D60" s="8">
        <v>9464158</v>
      </c>
    </row>
    <row r="62" spans="1:4" s="1" customFormat="1" ht="12.75">
      <c r="A62" s="4" t="s">
        <v>138</v>
      </c>
      <c r="B62" s="1" t="s">
        <v>31</v>
      </c>
      <c r="C62" s="8">
        <f>SUM(C63:C70)</f>
        <v>18353896</v>
      </c>
      <c r="D62" s="8">
        <f>SUM(D63:D70)</f>
        <v>29603138</v>
      </c>
    </row>
    <row r="63" spans="1:4" ht="12.75">
      <c r="A63" s="3" t="s">
        <v>130</v>
      </c>
      <c r="B63" t="s">
        <v>32</v>
      </c>
      <c r="C63" s="7">
        <v>38667</v>
      </c>
      <c r="D63" s="7">
        <v>41105</v>
      </c>
    </row>
    <row r="64" spans="1:4" ht="12.75">
      <c r="A64" s="3" t="s">
        <v>131</v>
      </c>
      <c r="B64" t="s">
        <v>33</v>
      </c>
      <c r="C64" s="7">
        <v>2595914</v>
      </c>
      <c r="D64" s="7">
        <v>7159366</v>
      </c>
    </row>
    <row r="65" spans="1:4" ht="12.75">
      <c r="A65" s="3" t="s">
        <v>132</v>
      </c>
      <c r="B65" t="s">
        <v>34</v>
      </c>
      <c r="C65" s="7">
        <v>10022545</v>
      </c>
      <c r="D65" s="7">
        <v>14547190</v>
      </c>
    </row>
    <row r="66" spans="1:4" ht="12.75">
      <c r="A66" s="3" t="s">
        <v>133</v>
      </c>
      <c r="B66" t="s">
        <v>35</v>
      </c>
      <c r="C66" s="7">
        <v>2853676</v>
      </c>
      <c r="D66" s="7">
        <v>1837862</v>
      </c>
    </row>
    <row r="67" spans="1:4" ht="12.75">
      <c r="A67" s="3" t="s">
        <v>134</v>
      </c>
      <c r="B67" t="s">
        <v>36</v>
      </c>
      <c r="C67" s="7">
        <v>2260740</v>
      </c>
      <c r="D67" s="7">
        <v>5325177</v>
      </c>
    </row>
    <row r="68" spans="1:4" ht="12.75">
      <c r="A68" s="3" t="s">
        <v>135</v>
      </c>
      <c r="B68" t="s">
        <v>37</v>
      </c>
      <c r="C68" s="7">
        <v>97543</v>
      </c>
      <c r="D68" s="7">
        <v>191005</v>
      </c>
    </row>
    <row r="69" spans="1:4" ht="12.75">
      <c r="A69" s="3" t="s">
        <v>136</v>
      </c>
      <c r="B69" t="s">
        <v>38</v>
      </c>
      <c r="C69" s="7">
        <v>61057</v>
      </c>
      <c r="D69" s="7">
        <v>35859</v>
      </c>
    </row>
    <row r="70" spans="1:4" ht="12.75">
      <c r="A70" s="3" t="s">
        <v>137</v>
      </c>
      <c r="B70" t="s">
        <v>39</v>
      </c>
      <c r="C70" s="7">
        <v>423754</v>
      </c>
      <c r="D70" s="7">
        <v>465574</v>
      </c>
    </row>
    <row r="72" spans="1:4" s="1" customFormat="1" ht="12.75">
      <c r="A72" s="4" t="s">
        <v>72</v>
      </c>
      <c r="B72" s="1" t="s">
        <v>40</v>
      </c>
      <c r="C72" s="8">
        <f>SUM(C47,C8)</f>
        <v>797509905</v>
      </c>
      <c r="D72" s="8">
        <f>SUM(D47,D8)</f>
        <v>842007116</v>
      </c>
    </row>
    <row r="73" spans="3:4" ht="12.75">
      <c r="C73" s="8"/>
      <c r="D73" s="8"/>
    </row>
    <row r="74" spans="1:2" ht="12.75">
      <c r="A74" s="4" t="s">
        <v>41</v>
      </c>
    </row>
    <row r="75" ht="12.75">
      <c r="A75" s="4"/>
    </row>
    <row r="76" spans="1:4" s="1" customFormat="1" ht="12.75">
      <c r="A76" s="6" t="s">
        <v>73</v>
      </c>
      <c r="B76" s="1" t="s">
        <v>0</v>
      </c>
      <c r="C76" s="8">
        <f>SUM(C78,C83,C85,C91)</f>
        <v>642414651</v>
      </c>
      <c r="D76" s="8">
        <f>SUM(D78,D83,D85,D91)</f>
        <v>656923330</v>
      </c>
    </row>
    <row r="77" spans="1:4" s="1" customFormat="1" ht="12.75">
      <c r="A77" s="6"/>
      <c r="C77" s="8"/>
      <c r="D77" s="8"/>
    </row>
    <row r="78" spans="1:4" s="1" customFormat="1" ht="25.5">
      <c r="A78" s="4" t="s">
        <v>139</v>
      </c>
      <c r="B78" s="1" t="s">
        <v>42</v>
      </c>
      <c r="C78" s="8">
        <f>SUM(C79:C81)</f>
        <v>660059153</v>
      </c>
      <c r="D78" s="8">
        <f>SUM(D79:D81)</f>
        <v>638473476</v>
      </c>
    </row>
    <row r="79" spans="1:4" ht="12.75">
      <c r="A79" s="14" t="s">
        <v>74</v>
      </c>
      <c r="B79" t="s">
        <v>43</v>
      </c>
      <c r="C79" s="15">
        <v>601597569</v>
      </c>
      <c r="D79" s="15">
        <v>547471467</v>
      </c>
    </row>
    <row r="80" spans="1:4" ht="12.75">
      <c r="A80" s="14" t="s">
        <v>75</v>
      </c>
      <c r="B80" t="s">
        <v>44</v>
      </c>
      <c r="C80" s="15">
        <v>58461584</v>
      </c>
      <c r="D80" s="15">
        <v>89512226</v>
      </c>
    </row>
    <row r="81" spans="1:4" ht="12.75">
      <c r="A81" s="14" t="s">
        <v>76</v>
      </c>
      <c r="B81" t="s">
        <v>45</v>
      </c>
      <c r="C81" s="15"/>
      <c r="D81" s="15">
        <v>1489783</v>
      </c>
    </row>
    <row r="83" spans="1:4" s="1" customFormat="1" ht="12.75">
      <c r="A83" s="4" t="s">
        <v>140</v>
      </c>
      <c r="B83" s="1" t="s">
        <v>46</v>
      </c>
      <c r="C83" s="8">
        <v>5758727</v>
      </c>
      <c r="D83" s="8">
        <v>5523909</v>
      </c>
    </row>
    <row r="85" spans="1:4" s="1" customFormat="1" ht="12.75">
      <c r="A85" s="4" t="s">
        <v>141</v>
      </c>
      <c r="B85" s="1" t="s">
        <v>47</v>
      </c>
      <c r="C85" s="8">
        <f>SUM(C86:C89)</f>
        <v>-23403229</v>
      </c>
      <c r="D85" s="8">
        <f>SUM(D86:D89)</f>
        <v>-24922260</v>
      </c>
    </row>
    <row r="86" spans="1:4" ht="12.75">
      <c r="A86" s="3" t="s">
        <v>77</v>
      </c>
      <c r="B86" t="s">
        <v>49</v>
      </c>
      <c r="C86" s="7">
        <v>63262478</v>
      </c>
      <c r="D86" s="7">
        <v>62645873</v>
      </c>
    </row>
    <row r="87" spans="1:4" ht="12.75">
      <c r="A87" s="3" t="s">
        <v>78</v>
      </c>
      <c r="B87" t="s">
        <v>51</v>
      </c>
      <c r="C87" s="7">
        <v>-91152446</v>
      </c>
      <c r="D87" s="7">
        <v>-90739423</v>
      </c>
    </row>
    <row r="88" spans="1:4" ht="12.75">
      <c r="A88" s="3" t="s">
        <v>79</v>
      </c>
      <c r="B88" t="s">
        <v>53</v>
      </c>
      <c r="C88" s="7">
        <v>3889783</v>
      </c>
      <c r="D88" s="7">
        <v>2574334</v>
      </c>
    </row>
    <row r="89" spans="1:4" ht="12.75">
      <c r="A89" s="3" t="s">
        <v>80</v>
      </c>
      <c r="B89" t="s">
        <v>55</v>
      </c>
      <c r="C89" s="7">
        <v>596956</v>
      </c>
      <c r="D89" s="7">
        <v>596956</v>
      </c>
    </row>
    <row r="91" spans="1:4" s="1" customFormat="1" ht="12.75">
      <c r="A91" s="4" t="s">
        <v>142</v>
      </c>
      <c r="B91" s="1" t="s">
        <v>56</v>
      </c>
      <c r="C91" s="8">
        <f>SUM(C92:C95)</f>
        <v>0</v>
      </c>
      <c r="D91" s="8">
        <f>SUM(D92:D95)</f>
        <v>37848205</v>
      </c>
    </row>
    <row r="92" spans="1:4" ht="12.75">
      <c r="A92" s="3" t="s">
        <v>48</v>
      </c>
      <c r="B92" t="s">
        <v>57</v>
      </c>
      <c r="D92" s="7">
        <v>46288467</v>
      </c>
    </row>
    <row r="93" spans="1:4" ht="12.75">
      <c r="A93" s="3" t="s">
        <v>50</v>
      </c>
      <c r="B93" t="s">
        <v>58</v>
      </c>
      <c r="D93" s="7">
        <v>-12511110</v>
      </c>
    </row>
    <row r="94" spans="1:4" ht="12.75">
      <c r="A94" s="3" t="s">
        <v>52</v>
      </c>
      <c r="B94" t="s">
        <v>59</v>
      </c>
      <c r="D94" s="7">
        <v>3985840</v>
      </c>
    </row>
    <row r="95" spans="1:4" ht="12.75">
      <c r="A95" s="3" t="s">
        <v>54</v>
      </c>
      <c r="B95" t="s">
        <v>60</v>
      </c>
      <c r="D95" s="7">
        <v>85008</v>
      </c>
    </row>
    <row r="97" spans="1:4" s="1" customFormat="1" ht="12.75">
      <c r="A97" s="6" t="s">
        <v>81</v>
      </c>
      <c r="B97" s="1" t="s">
        <v>0</v>
      </c>
      <c r="C97" s="8">
        <f>SUM(C98:C105)</f>
        <v>155095254</v>
      </c>
      <c r="D97" s="8">
        <f>SUM(D98:D105)</f>
        <v>185083786</v>
      </c>
    </row>
    <row r="98" spans="1:4" ht="12.75">
      <c r="A98" s="3" t="s">
        <v>143</v>
      </c>
      <c r="B98" t="s">
        <v>61</v>
      </c>
      <c r="C98" s="7">
        <v>119682094</v>
      </c>
      <c r="D98" s="7">
        <v>149401143</v>
      </c>
    </row>
    <row r="99" spans="1:4" ht="12.75">
      <c r="A99" s="3" t="s">
        <v>144</v>
      </c>
      <c r="B99" t="s">
        <v>62</v>
      </c>
      <c r="C99" s="7">
        <v>410201</v>
      </c>
      <c r="D99" s="7">
        <v>458765</v>
      </c>
    </row>
    <row r="100" spans="1:4" ht="12.75">
      <c r="A100" s="3" t="s">
        <v>145</v>
      </c>
      <c r="B100" t="s">
        <v>63</v>
      </c>
      <c r="C100" s="7">
        <v>17374256</v>
      </c>
      <c r="D100" s="7">
        <v>16597848</v>
      </c>
    </row>
    <row r="101" spans="1:2" ht="12.75">
      <c r="A101" s="3" t="s">
        <v>146</v>
      </c>
      <c r="B101" t="s">
        <v>64</v>
      </c>
    </row>
    <row r="102" spans="1:4" ht="12.75">
      <c r="A102" s="3" t="s">
        <v>147</v>
      </c>
      <c r="B102" t="s">
        <v>65</v>
      </c>
      <c r="C102" s="7">
        <v>3177895</v>
      </c>
      <c r="D102" s="7">
        <v>3448208</v>
      </c>
    </row>
    <row r="103" spans="1:4" ht="12.75">
      <c r="A103" s="3" t="s">
        <v>148</v>
      </c>
      <c r="B103" t="s">
        <v>66</v>
      </c>
      <c r="C103" s="7">
        <v>7126711</v>
      </c>
      <c r="D103" s="7">
        <v>7676221</v>
      </c>
    </row>
    <row r="104" spans="1:4" ht="12.75">
      <c r="A104" s="3" t="s">
        <v>149</v>
      </c>
      <c r="B104" t="s">
        <v>67</v>
      </c>
      <c r="C104" s="7">
        <v>7324097</v>
      </c>
      <c r="D104" s="7">
        <v>7473391</v>
      </c>
    </row>
    <row r="105" spans="1:4" ht="12.75">
      <c r="A105" s="3" t="s">
        <v>150</v>
      </c>
      <c r="B105" t="s">
        <v>68</v>
      </c>
      <c r="D105" s="7">
        <v>28210</v>
      </c>
    </row>
    <row r="107" spans="1:4" s="1" customFormat="1" ht="12.75">
      <c r="A107" s="4" t="s">
        <v>82</v>
      </c>
      <c r="B107" s="1" t="s">
        <v>69</v>
      </c>
      <c r="C107" s="8">
        <f>SUM(C76,C97)</f>
        <v>797509905</v>
      </c>
      <c r="D107" s="8">
        <f>SUM(D76,D97)</f>
        <v>842007116</v>
      </c>
    </row>
    <row r="108" spans="3:4" ht="12.75">
      <c r="C108" s="8"/>
      <c r="D108" s="8"/>
    </row>
  </sheetData>
  <mergeCells count="1">
    <mergeCell ref="A3:D3"/>
  </mergeCells>
  <printOptions/>
  <pageMargins left="0.9448818897637796" right="0.15748031496062992" top="0.984251968503937" bottom="0.984251968503937" header="0.5118110236220472" footer="0.5118110236220472"/>
  <pageSetup firstPageNumber="21" useFirstPageNumber="1" fitToHeight="0" horizontalDpi="300" verticalDpi="300" orientation="portrait" paperSize="9" scale="88" r:id="rId1"/>
  <headerFooter alignWithMargins="0">
    <oddFooter>&amp;R&amp;P</oddFooter>
  </headerFooter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08"/>
  <sheetViews>
    <sheetView tabSelected="1" workbookViewId="0" topLeftCell="A72">
      <selection activeCell="C80" sqref="C80"/>
    </sheetView>
  </sheetViews>
  <sheetFormatPr defaultColWidth="9.140625" defaultRowHeight="12.75"/>
  <cols>
    <col min="1" max="1" width="56.28125" style="3" customWidth="1"/>
    <col min="2" max="2" width="5.8515625" style="0" hidden="1" customWidth="1"/>
    <col min="3" max="4" width="16.00390625" style="7" customWidth="1"/>
    <col min="5" max="5" width="11.140625" style="0" bestFit="1" customWidth="1"/>
  </cols>
  <sheetData>
    <row r="1" ht="15.75">
      <c r="D1" s="13" t="s">
        <v>106</v>
      </c>
    </row>
    <row r="2" ht="15.75">
      <c r="D2" s="13"/>
    </row>
    <row r="3" spans="1:4" ht="34.5" customHeight="1">
      <c r="A3" s="24" t="s">
        <v>105</v>
      </c>
      <c r="B3" s="24"/>
      <c r="C3" s="24"/>
      <c r="D3" s="24"/>
    </row>
    <row r="4" ht="12.75">
      <c r="D4" s="12" t="s">
        <v>104</v>
      </c>
    </row>
    <row r="5" spans="1:4" ht="25.5">
      <c r="A5" s="9" t="s">
        <v>101</v>
      </c>
      <c r="B5" s="10"/>
      <c r="C5" s="11" t="s">
        <v>102</v>
      </c>
      <c r="D5" s="11" t="s">
        <v>103</v>
      </c>
    </row>
    <row r="6" spans="1:4" ht="12.75">
      <c r="A6" s="9">
        <v>1</v>
      </c>
      <c r="B6" s="10"/>
      <c r="C6" s="11">
        <v>2</v>
      </c>
      <c r="D6" s="11">
        <v>3</v>
      </c>
    </row>
    <row r="7" spans="1:4" ht="12.75">
      <c r="A7" s="4" t="s">
        <v>1</v>
      </c>
      <c r="D7" s="8"/>
    </row>
    <row r="8" spans="1:4" s="1" customFormat="1" ht="12.75">
      <c r="A8" s="6" t="s">
        <v>70</v>
      </c>
      <c r="B8" s="1" t="s">
        <v>0</v>
      </c>
      <c r="C8" s="8">
        <f>SUM(C10,C15,C36,C45)</f>
        <v>1170122548</v>
      </c>
      <c r="D8" s="8">
        <f>SUM(D10,D15,D36,D45)</f>
        <v>1324462530</v>
      </c>
    </row>
    <row r="9" ht="12.75">
      <c r="A9" s="5"/>
    </row>
    <row r="10" spans="1:4" s="1" customFormat="1" ht="12.75">
      <c r="A10" s="4" t="s">
        <v>100</v>
      </c>
      <c r="B10" s="1" t="s">
        <v>2</v>
      </c>
      <c r="C10" s="8">
        <f>SUM(C11:C13)</f>
        <v>2409839</v>
      </c>
      <c r="D10" s="8">
        <f>SUM(D11:D13)</f>
        <v>2992747</v>
      </c>
    </row>
    <row r="11" spans="1:4" ht="12.75">
      <c r="A11" s="3" t="s">
        <v>83</v>
      </c>
      <c r="B11" t="s">
        <v>3</v>
      </c>
      <c r="C11" s="7">
        <v>477002</v>
      </c>
      <c r="D11" s="7">
        <v>813633</v>
      </c>
    </row>
    <row r="12" spans="1:4" ht="12.75">
      <c r="A12" s="3" t="s">
        <v>84</v>
      </c>
      <c r="B12" t="s">
        <v>4</v>
      </c>
      <c r="C12" s="7">
        <v>1899355</v>
      </c>
      <c r="D12" s="7">
        <v>1208537</v>
      </c>
    </row>
    <row r="13" spans="1:4" ht="12.75">
      <c r="A13" s="3" t="s">
        <v>85</v>
      </c>
      <c r="B13" t="s">
        <v>5</v>
      </c>
      <c r="C13" s="7">
        <v>33482</v>
      </c>
      <c r="D13" s="7">
        <v>970577</v>
      </c>
    </row>
    <row r="15" spans="1:4" s="1" customFormat="1" ht="12.75">
      <c r="A15" s="4" t="s">
        <v>99</v>
      </c>
      <c r="B15" s="1" t="s">
        <v>6</v>
      </c>
      <c r="C15" s="8">
        <f>SUM(C16,C25,C26,C33,C34)</f>
        <v>859057409</v>
      </c>
      <c r="D15" s="8">
        <f>SUM(D16,D25,D26,D33,D34)</f>
        <v>888992078</v>
      </c>
    </row>
    <row r="16" spans="1:6" ht="12.75">
      <c r="A16" s="3" t="s">
        <v>86</v>
      </c>
      <c r="B16" t="s">
        <v>7</v>
      </c>
      <c r="C16" s="7">
        <f>SUM(C17:C24)</f>
        <v>743192714</v>
      </c>
      <c r="D16" s="7">
        <f>SUM(D17:D24)</f>
        <v>761273194</v>
      </c>
      <c r="E16" s="7"/>
      <c r="F16" s="7"/>
    </row>
    <row r="17" spans="1:4" ht="12.75">
      <c r="A17" s="14" t="s">
        <v>107</v>
      </c>
      <c r="C17" s="15">
        <v>252816467</v>
      </c>
      <c r="D17" s="15">
        <v>300854947</v>
      </c>
    </row>
    <row r="18" spans="1:4" ht="12.75">
      <c r="A18" s="14" t="s">
        <v>108</v>
      </c>
      <c r="C18" s="15">
        <v>171804938</v>
      </c>
      <c r="D18" s="15">
        <v>195162814</v>
      </c>
    </row>
    <row r="19" spans="1:4" ht="12.75">
      <c r="A19" s="14" t="s">
        <v>109</v>
      </c>
      <c r="C19" s="15">
        <v>133259712</v>
      </c>
      <c r="D19" s="15">
        <v>57372845</v>
      </c>
    </row>
    <row r="20" spans="1:4" ht="12.75">
      <c r="A20" s="14" t="s">
        <v>110</v>
      </c>
      <c r="C20" s="15">
        <v>29799106</v>
      </c>
      <c r="D20" s="15">
        <v>32694581</v>
      </c>
    </row>
    <row r="21" spans="1:4" ht="12.75">
      <c r="A21" s="14" t="s">
        <v>157</v>
      </c>
      <c r="C21" s="15">
        <v>138383184</v>
      </c>
      <c r="D21" s="15">
        <v>157686365</v>
      </c>
    </row>
    <row r="22" spans="1:4" ht="12.75">
      <c r="A22" s="14" t="s">
        <v>111</v>
      </c>
      <c r="C22" s="15">
        <v>385829</v>
      </c>
      <c r="D22" s="15">
        <v>2492018</v>
      </c>
    </row>
    <row r="23" spans="1:4" ht="12.75">
      <c r="A23" s="14" t="s">
        <v>112</v>
      </c>
      <c r="C23" s="15">
        <v>7097847</v>
      </c>
      <c r="D23" s="15">
        <v>7952940</v>
      </c>
    </row>
    <row r="24" spans="1:4" ht="12.75">
      <c r="A24" s="14" t="s">
        <v>113</v>
      </c>
      <c r="C24" s="15">
        <v>9645631</v>
      </c>
      <c r="D24" s="15">
        <v>7056684</v>
      </c>
    </row>
    <row r="25" spans="1:4" ht="12.75">
      <c r="A25" s="3" t="s">
        <v>87</v>
      </c>
      <c r="B25" t="s">
        <v>8</v>
      </c>
      <c r="C25" s="7">
        <v>38211538</v>
      </c>
      <c r="D25" s="7">
        <v>32216795</v>
      </c>
    </row>
    <row r="26" spans="1:4" ht="12.75">
      <c r="A26" s="3" t="s">
        <v>88</v>
      </c>
      <c r="B26" t="s">
        <v>9</v>
      </c>
      <c r="C26" s="7">
        <f>SUM(C27:C32)</f>
        <v>48239889</v>
      </c>
      <c r="D26" s="7">
        <f>SUM(D27:D32)</f>
        <v>42185850</v>
      </c>
    </row>
    <row r="27" spans="1:4" ht="12.75">
      <c r="A27" s="14" t="s">
        <v>114</v>
      </c>
      <c r="C27" s="15">
        <v>16231627</v>
      </c>
      <c r="D27" s="15">
        <v>9896777</v>
      </c>
    </row>
    <row r="28" spans="1:4" ht="12.75">
      <c r="A28" s="14" t="s">
        <v>115</v>
      </c>
      <c r="C28" s="15">
        <v>11264129</v>
      </c>
      <c r="D28" s="15">
        <v>9196291</v>
      </c>
    </row>
    <row r="29" spans="1:4" ht="12.75">
      <c r="A29" s="14" t="s">
        <v>116</v>
      </c>
      <c r="C29" s="15">
        <v>14931093</v>
      </c>
      <c r="D29" s="15">
        <v>16657012</v>
      </c>
    </row>
    <row r="30" spans="1:4" ht="12.75">
      <c r="A30" s="14" t="s">
        <v>158</v>
      </c>
      <c r="C30" s="15">
        <v>0</v>
      </c>
      <c r="D30" s="15">
        <v>0</v>
      </c>
    </row>
    <row r="31" spans="1:4" ht="12.75">
      <c r="A31" s="14" t="s">
        <v>117</v>
      </c>
      <c r="C31" s="15">
        <v>33748</v>
      </c>
      <c r="D31" s="15">
        <v>381294</v>
      </c>
    </row>
    <row r="32" spans="1:4" ht="12.75">
      <c r="A32" s="14" t="s">
        <v>118</v>
      </c>
      <c r="C32" s="15">
        <v>5779292</v>
      </c>
      <c r="D32" s="15">
        <f>6060179-5703</f>
        <v>6054476</v>
      </c>
    </row>
    <row r="33" spans="1:4" ht="25.5">
      <c r="A33" s="3" t="s">
        <v>89</v>
      </c>
      <c r="B33" t="s">
        <v>10</v>
      </c>
      <c r="C33" s="7">
        <v>29412556</v>
      </c>
      <c r="D33" s="7">
        <v>52959170</v>
      </c>
    </row>
    <row r="34" spans="1:4" ht="12.75">
      <c r="A34" s="3" t="s">
        <v>90</v>
      </c>
      <c r="B34" t="s">
        <v>11</v>
      </c>
      <c r="C34" s="7">
        <v>712</v>
      </c>
      <c r="D34" s="7">
        <v>357069</v>
      </c>
    </row>
    <row r="36" spans="1:4" s="1" customFormat="1" ht="12.75">
      <c r="A36" s="4" t="s">
        <v>98</v>
      </c>
      <c r="B36" s="1" t="s">
        <v>12</v>
      </c>
      <c r="C36" s="8">
        <v>308649058</v>
      </c>
      <c r="D36" s="8">
        <v>432477705</v>
      </c>
    </row>
    <row r="37" spans="1:4" ht="12.75">
      <c r="A37" s="3" t="s">
        <v>91</v>
      </c>
      <c r="B37" t="s">
        <v>13</v>
      </c>
      <c r="C37" s="7">
        <v>235190673</v>
      </c>
      <c r="D37" s="7">
        <v>355238691</v>
      </c>
    </row>
    <row r="38" spans="1:4" ht="12.75">
      <c r="A38" s="3" t="s">
        <v>92</v>
      </c>
      <c r="B38" t="s">
        <v>14</v>
      </c>
      <c r="C38" s="7">
        <v>54220193</v>
      </c>
      <c r="D38" s="7">
        <v>61254856</v>
      </c>
    </row>
    <row r="39" spans="1:4" ht="12.75">
      <c r="A39" s="3" t="s">
        <v>93</v>
      </c>
      <c r="B39" t="s">
        <v>15</v>
      </c>
      <c r="C39" s="7">
        <v>789107</v>
      </c>
      <c r="D39" s="7">
        <v>2061658</v>
      </c>
    </row>
    <row r="40" spans="1:4" ht="12.75">
      <c r="A40" s="3" t="s">
        <v>94</v>
      </c>
      <c r="B40" t="s">
        <v>16</v>
      </c>
      <c r="C40" s="7">
        <v>3464566</v>
      </c>
      <c r="D40" s="7">
        <v>1939911</v>
      </c>
    </row>
    <row r="41" spans="1:4" ht="12.75">
      <c r="A41" s="3" t="s">
        <v>95</v>
      </c>
      <c r="B41" t="s">
        <v>17</v>
      </c>
      <c r="C41" s="7">
        <v>4161569</v>
      </c>
      <c r="D41" s="7">
        <v>1816823</v>
      </c>
    </row>
    <row r="42" spans="1:4" ht="12.75">
      <c r="A42" s="16" t="s">
        <v>96</v>
      </c>
      <c r="B42" t="s">
        <v>18</v>
      </c>
      <c r="C42" s="7">
        <v>10822950</v>
      </c>
      <c r="D42" s="7">
        <v>10165766</v>
      </c>
    </row>
    <row r="43" spans="1:4" ht="12.75">
      <c r="A43" s="14" t="s">
        <v>162</v>
      </c>
      <c r="C43" s="15">
        <v>0</v>
      </c>
      <c r="D43" s="15">
        <v>76223</v>
      </c>
    </row>
    <row r="44" ht="12.75">
      <c r="A44" s="14"/>
    </row>
    <row r="45" spans="1:4" s="1" customFormat="1" ht="12.75">
      <c r="A45" s="4" t="s">
        <v>97</v>
      </c>
      <c r="B45" s="1" t="s">
        <v>19</v>
      </c>
      <c r="C45" s="8">
        <v>6242</v>
      </c>
      <c r="D45" s="8">
        <v>0</v>
      </c>
    </row>
    <row r="47" spans="1:4" s="2" customFormat="1" ht="12.75">
      <c r="A47" s="6" t="s">
        <v>71</v>
      </c>
      <c r="B47" s="2" t="s">
        <v>0</v>
      </c>
      <c r="C47" s="8">
        <f>SUM(C49,C57,C58,C59,C60,C62)</f>
        <v>131159886</v>
      </c>
      <c r="D47" s="8">
        <f>SUM(D49,D57,D58,D59,D60,D62)</f>
        <v>126211013</v>
      </c>
    </row>
    <row r="48" spans="1:4" s="2" customFormat="1" ht="12.75">
      <c r="A48" s="6"/>
      <c r="C48" s="8"/>
      <c r="D48" s="8"/>
    </row>
    <row r="49" spans="1:4" s="1" customFormat="1" ht="12.75">
      <c r="A49" s="4" t="s">
        <v>119</v>
      </c>
      <c r="B49" s="1" t="s">
        <v>20</v>
      </c>
      <c r="C49" s="8">
        <f>SUM(C50:C55)</f>
        <v>26457517</v>
      </c>
      <c r="D49" s="8">
        <f>SUM(D50:D55)</f>
        <v>27358955</v>
      </c>
    </row>
    <row r="50" spans="1:4" ht="12.75">
      <c r="A50" s="3" t="s">
        <v>120</v>
      </c>
      <c r="B50" t="s">
        <v>21</v>
      </c>
      <c r="C50" s="7">
        <v>4230686</v>
      </c>
      <c r="D50" s="7">
        <v>3863859</v>
      </c>
    </row>
    <row r="51" spans="1:4" ht="12.75">
      <c r="A51" s="3" t="s">
        <v>121</v>
      </c>
      <c r="B51" t="s">
        <v>22</v>
      </c>
      <c r="C51" s="7">
        <v>1703</v>
      </c>
      <c r="D51" s="7">
        <v>4223</v>
      </c>
    </row>
    <row r="52" spans="1:4" ht="12.75">
      <c r="A52" s="3" t="s">
        <v>122</v>
      </c>
      <c r="B52" t="s">
        <v>23</v>
      </c>
      <c r="C52" s="7">
        <v>67057</v>
      </c>
      <c r="D52" s="7">
        <v>66769</v>
      </c>
    </row>
    <row r="53" spans="1:4" ht="12.75">
      <c r="A53" s="3" t="s">
        <v>123</v>
      </c>
      <c r="B53" t="s">
        <v>24</v>
      </c>
      <c r="C53" s="7">
        <v>2904</v>
      </c>
      <c r="D53" s="7">
        <v>897</v>
      </c>
    </row>
    <row r="54" spans="1:4" ht="12.75">
      <c r="A54" s="3" t="s">
        <v>124</v>
      </c>
      <c r="B54" t="s">
        <v>25</v>
      </c>
      <c r="C54" s="7">
        <v>0</v>
      </c>
      <c r="D54" s="7">
        <v>0</v>
      </c>
    </row>
    <row r="55" spans="1:4" ht="25.5">
      <c r="A55" s="3" t="s">
        <v>125</v>
      </c>
      <c r="B55" t="s">
        <v>26</v>
      </c>
      <c r="C55" s="7">
        <v>22155167</v>
      </c>
      <c r="D55" s="7">
        <v>23423207</v>
      </c>
    </row>
    <row r="57" spans="1:4" s="1" customFormat="1" ht="12.75">
      <c r="A57" s="4" t="s">
        <v>126</v>
      </c>
      <c r="B57" s="1" t="s">
        <v>27</v>
      </c>
      <c r="C57" s="8">
        <v>14514</v>
      </c>
      <c r="D57" s="8">
        <v>16027</v>
      </c>
    </row>
    <row r="58" spans="1:4" s="1" customFormat="1" ht="12.75">
      <c r="A58" s="4" t="s">
        <v>127</v>
      </c>
      <c r="B58" s="1" t="s">
        <v>28</v>
      </c>
      <c r="C58" s="8">
        <v>66745323</v>
      </c>
      <c r="D58" s="8">
        <v>61351019</v>
      </c>
    </row>
    <row r="59" spans="1:4" s="1" customFormat="1" ht="12.75">
      <c r="A59" s="4" t="s">
        <v>128</v>
      </c>
      <c r="B59" s="1" t="s">
        <v>29</v>
      </c>
      <c r="C59" s="8">
        <v>1926090</v>
      </c>
      <c r="D59" s="8">
        <v>2109480</v>
      </c>
    </row>
    <row r="60" spans="1:4" s="1" customFormat="1" ht="12.75">
      <c r="A60" s="4" t="s">
        <v>129</v>
      </c>
      <c r="B60" s="1" t="s">
        <v>30</v>
      </c>
      <c r="C60" s="8">
        <v>4507189</v>
      </c>
      <c r="D60" s="8">
        <v>33651</v>
      </c>
    </row>
    <row r="62" spans="1:4" s="1" customFormat="1" ht="12.75">
      <c r="A62" s="4" t="s">
        <v>138</v>
      </c>
      <c r="B62" s="1" t="s">
        <v>31</v>
      </c>
      <c r="C62" s="8">
        <f>SUM(C63:C70)</f>
        <v>31509253</v>
      </c>
      <c r="D62" s="8">
        <f>SUM(D63:D70)</f>
        <v>35341881</v>
      </c>
    </row>
    <row r="63" spans="1:4" ht="12.75">
      <c r="A63" s="3" t="s">
        <v>130</v>
      </c>
      <c r="B63" t="s">
        <v>32</v>
      </c>
      <c r="C63" s="7">
        <v>233684</v>
      </c>
      <c r="D63" s="7">
        <v>236053</v>
      </c>
    </row>
    <row r="64" spans="1:4" ht="12.75">
      <c r="A64" s="3" t="s">
        <v>131</v>
      </c>
      <c r="B64" t="s">
        <v>33</v>
      </c>
      <c r="C64" s="7">
        <v>11951728</v>
      </c>
      <c r="D64" s="7">
        <v>11653460</v>
      </c>
    </row>
    <row r="65" spans="1:4" ht="12.75">
      <c r="A65" s="3" t="s">
        <v>132</v>
      </c>
      <c r="B65" t="s">
        <v>34</v>
      </c>
      <c r="C65" s="7">
        <v>17332639</v>
      </c>
      <c r="D65" s="7">
        <v>20999220</v>
      </c>
    </row>
    <row r="66" spans="1:4" ht="12.75">
      <c r="A66" s="3" t="s">
        <v>133</v>
      </c>
      <c r="B66" t="s">
        <v>35</v>
      </c>
      <c r="C66" s="7">
        <v>1834465</v>
      </c>
      <c r="D66" s="7">
        <v>2325575</v>
      </c>
    </row>
    <row r="67" spans="1:4" ht="12.75">
      <c r="A67" s="3" t="s">
        <v>134</v>
      </c>
      <c r="B67" t="s">
        <v>36</v>
      </c>
      <c r="C67" s="7">
        <v>62303</v>
      </c>
      <c r="D67" s="7">
        <v>7878</v>
      </c>
    </row>
    <row r="68" spans="1:4" ht="12.75">
      <c r="A68" s="3" t="s">
        <v>135</v>
      </c>
      <c r="B68" t="s">
        <v>37</v>
      </c>
      <c r="C68" s="7">
        <v>25970</v>
      </c>
      <c r="D68" s="7">
        <v>14461</v>
      </c>
    </row>
    <row r="69" spans="1:4" ht="12.75">
      <c r="A69" s="3" t="s">
        <v>136</v>
      </c>
      <c r="B69" t="s">
        <v>38</v>
      </c>
      <c r="C69" s="7">
        <v>0</v>
      </c>
      <c r="D69" s="7">
        <v>2322</v>
      </c>
    </row>
    <row r="70" spans="1:4" ht="12.75">
      <c r="A70" s="3" t="s">
        <v>137</v>
      </c>
      <c r="B70" t="s">
        <v>39</v>
      </c>
      <c r="C70" s="7">
        <v>68464</v>
      </c>
      <c r="D70" s="7">
        <v>102912</v>
      </c>
    </row>
    <row r="72" spans="1:4" s="1" customFormat="1" ht="12.75">
      <c r="A72" s="4" t="s">
        <v>72</v>
      </c>
      <c r="B72" s="1" t="s">
        <v>40</v>
      </c>
      <c r="C72" s="8">
        <f>SUM(C47,C8)</f>
        <v>1301282434</v>
      </c>
      <c r="D72" s="8">
        <f>SUM(D47,D8)</f>
        <v>1450673543</v>
      </c>
    </row>
    <row r="73" spans="3:4" ht="12.75">
      <c r="C73" s="8"/>
      <c r="D73" s="8"/>
    </row>
    <row r="74" spans="1:2" ht="12.75">
      <c r="A74" s="4" t="s">
        <v>41</v>
      </c>
    </row>
    <row r="75" ht="12.75">
      <c r="A75" s="4"/>
    </row>
    <row r="76" spans="1:4" s="1" customFormat="1" ht="12.75">
      <c r="A76" s="6" t="s">
        <v>73</v>
      </c>
      <c r="B76" s="1" t="s">
        <v>0</v>
      </c>
      <c r="C76" s="8">
        <f>SUM(C78,C83,C85,C91)</f>
        <v>1187410088</v>
      </c>
      <c r="D76" s="8">
        <f>SUM(D78,D83,D85,D91)</f>
        <v>1298094567</v>
      </c>
    </row>
    <row r="77" spans="1:3" s="1" customFormat="1" ht="12.75">
      <c r="A77" s="6"/>
      <c r="C77" s="8"/>
    </row>
    <row r="78" spans="1:4" s="1" customFormat="1" ht="25.5">
      <c r="A78" s="4" t="s">
        <v>139</v>
      </c>
      <c r="B78" s="1" t="s">
        <v>42</v>
      </c>
      <c r="C78" s="8">
        <f>SUM(C79:C81)</f>
        <v>1116154675</v>
      </c>
      <c r="D78" s="8">
        <f>SUM(D79:D81)</f>
        <v>1148681504</v>
      </c>
    </row>
    <row r="79" spans="1:4" ht="14.25" customHeight="1">
      <c r="A79" s="14" t="s">
        <v>156</v>
      </c>
      <c r="B79" t="s">
        <v>43</v>
      </c>
      <c r="C79" s="15">
        <v>850907692</v>
      </c>
      <c r="D79" s="15">
        <v>531598041</v>
      </c>
    </row>
    <row r="80" spans="1:4" ht="12.75">
      <c r="A80" s="14" t="s">
        <v>75</v>
      </c>
      <c r="B80" t="s">
        <v>44</v>
      </c>
      <c r="C80" s="15">
        <v>264231290</v>
      </c>
      <c r="D80" s="15">
        <v>613581683</v>
      </c>
    </row>
    <row r="81" spans="1:4" ht="12.75">
      <c r="A81" s="14" t="s">
        <v>76</v>
      </c>
      <c r="B81" t="s">
        <v>45</v>
      </c>
      <c r="C81" s="15">
        <v>1015693</v>
      </c>
      <c r="D81" s="15">
        <v>3501780</v>
      </c>
    </row>
    <row r="83" spans="1:4" s="1" customFormat="1" ht="12.75">
      <c r="A83" s="4" t="s">
        <v>140</v>
      </c>
      <c r="B83" s="1" t="s">
        <v>46</v>
      </c>
      <c r="C83" s="8">
        <v>9076535</v>
      </c>
      <c r="D83" s="8">
        <v>3475718</v>
      </c>
    </row>
    <row r="85" spans="1:4" s="1" customFormat="1" ht="12.75">
      <c r="A85" s="4" t="s">
        <v>141</v>
      </c>
      <c r="B85" s="1" t="s">
        <v>47</v>
      </c>
      <c r="C85" s="8">
        <f>SUM(C86:C89)</f>
        <v>57294165</v>
      </c>
      <c r="D85" s="8">
        <f>SUM(D86:D89)</f>
        <v>63651953</v>
      </c>
    </row>
    <row r="86" spans="1:4" ht="12.75">
      <c r="A86" s="3" t="s">
        <v>77</v>
      </c>
      <c r="B86" t="s">
        <v>49</v>
      </c>
      <c r="C86" s="7">
        <v>15009927</v>
      </c>
      <c r="D86" s="7">
        <v>21776999</v>
      </c>
    </row>
    <row r="87" spans="1:4" ht="12.75">
      <c r="A87" s="3" t="s">
        <v>78</v>
      </c>
      <c r="B87" t="s">
        <v>51</v>
      </c>
      <c r="C87" s="7">
        <v>30950041</v>
      </c>
      <c r="D87" s="7">
        <v>30572918</v>
      </c>
    </row>
    <row r="88" spans="1:4" ht="12.75">
      <c r="A88" s="3" t="s">
        <v>79</v>
      </c>
      <c r="B88" t="s">
        <v>53</v>
      </c>
      <c r="C88" s="7">
        <v>11350415</v>
      </c>
      <c r="D88" s="7">
        <v>11314962</v>
      </c>
    </row>
    <row r="89" spans="1:4" ht="12.75">
      <c r="A89" s="3" t="s">
        <v>80</v>
      </c>
      <c r="B89" t="s">
        <v>55</v>
      </c>
      <c r="C89" s="7">
        <v>-16218</v>
      </c>
      <c r="D89" s="7">
        <v>-12926</v>
      </c>
    </row>
    <row r="91" spans="1:4" s="1" customFormat="1" ht="12.75">
      <c r="A91" s="4" t="s">
        <v>152</v>
      </c>
      <c r="B91" s="1" t="s">
        <v>56</v>
      </c>
      <c r="C91" s="8">
        <f>SUM(C92:C95)</f>
        <v>4884713</v>
      </c>
      <c r="D91" s="8">
        <f>SUM(D92:D95)</f>
        <v>82285392</v>
      </c>
    </row>
    <row r="92" spans="1:4" ht="12.75">
      <c r="A92" s="3" t="s">
        <v>48</v>
      </c>
      <c r="B92" t="s">
        <v>57</v>
      </c>
      <c r="C92" s="7">
        <v>4820895</v>
      </c>
      <c r="D92" s="7">
        <v>74653128</v>
      </c>
    </row>
    <row r="93" spans="1:4" ht="12.75">
      <c r="A93" s="3" t="s">
        <v>50</v>
      </c>
      <c r="B93" t="s">
        <v>58</v>
      </c>
      <c r="C93" s="7">
        <v>1015</v>
      </c>
      <c r="D93" s="7">
        <v>5738651</v>
      </c>
    </row>
    <row r="94" spans="1:4" ht="12.75">
      <c r="A94" s="3" t="s">
        <v>52</v>
      </c>
      <c r="B94" t="s">
        <v>59</v>
      </c>
      <c r="C94" s="7">
        <v>62803</v>
      </c>
      <c r="D94" s="7">
        <v>1872902</v>
      </c>
    </row>
    <row r="95" spans="1:4" ht="12.75">
      <c r="A95" s="3" t="s">
        <v>54</v>
      </c>
      <c r="B95" t="s">
        <v>60</v>
      </c>
      <c r="C95" s="7">
        <v>0</v>
      </c>
      <c r="D95" s="7">
        <v>20711</v>
      </c>
    </row>
    <row r="97" spans="1:4" s="1" customFormat="1" ht="12.75">
      <c r="A97" s="6" t="s">
        <v>81</v>
      </c>
      <c r="B97" s="1" t="s">
        <v>0</v>
      </c>
      <c r="C97" s="8">
        <f>SUM(C98:C105)</f>
        <v>113872346</v>
      </c>
      <c r="D97" s="8">
        <f>SUM(D98:D105)</f>
        <v>152578976</v>
      </c>
    </row>
    <row r="98" spans="1:4" ht="12.75">
      <c r="A98" s="3" t="s">
        <v>143</v>
      </c>
      <c r="B98" t="s">
        <v>61</v>
      </c>
      <c r="C98" s="7">
        <v>85841559</v>
      </c>
      <c r="D98" s="7">
        <v>119337550</v>
      </c>
    </row>
    <row r="99" spans="1:4" ht="12.75">
      <c r="A99" s="3" t="s">
        <v>144</v>
      </c>
      <c r="B99" t="s">
        <v>62</v>
      </c>
      <c r="C99" s="7">
        <v>107391</v>
      </c>
      <c r="D99" s="7">
        <v>211875</v>
      </c>
    </row>
    <row r="100" spans="1:4" ht="12.75">
      <c r="A100" s="3" t="s">
        <v>145</v>
      </c>
      <c r="B100" t="s">
        <v>63</v>
      </c>
      <c r="C100" s="7">
        <v>13787969</v>
      </c>
      <c r="D100" s="7">
        <v>17506147</v>
      </c>
    </row>
    <row r="101" spans="1:4" ht="12.75">
      <c r="A101" s="3" t="s">
        <v>146</v>
      </c>
      <c r="B101" t="s">
        <v>64</v>
      </c>
      <c r="C101" s="7">
        <v>0</v>
      </c>
      <c r="D101" s="7">
        <v>20</v>
      </c>
    </row>
    <row r="102" spans="1:4" ht="12.75">
      <c r="A102" s="3" t="s">
        <v>147</v>
      </c>
      <c r="B102" t="s">
        <v>65</v>
      </c>
      <c r="C102" s="7">
        <v>2321659</v>
      </c>
      <c r="D102" s="7">
        <v>2033732</v>
      </c>
    </row>
    <row r="103" spans="1:4" ht="12.75">
      <c r="A103" s="3" t="s">
        <v>148</v>
      </c>
      <c r="B103" t="s">
        <v>66</v>
      </c>
      <c r="C103" s="7">
        <v>5122978</v>
      </c>
      <c r="D103" s="7">
        <v>6023952</v>
      </c>
    </row>
    <row r="104" spans="1:4" ht="12.75">
      <c r="A104" s="3" t="s">
        <v>149</v>
      </c>
      <c r="B104" t="s">
        <v>67</v>
      </c>
      <c r="C104" s="7">
        <v>6690790</v>
      </c>
      <c r="D104" s="7">
        <v>7076732</v>
      </c>
    </row>
    <row r="105" spans="1:4" ht="12.75">
      <c r="A105" s="3" t="s">
        <v>150</v>
      </c>
      <c r="B105" t="s">
        <v>68</v>
      </c>
      <c r="C105" s="7">
        <v>0</v>
      </c>
      <c r="D105" s="7">
        <v>388968</v>
      </c>
    </row>
    <row r="107" spans="1:4" s="1" customFormat="1" ht="12.75">
      <c r="A107" s="4" t="s">
        <v>82</v>
      </c>
      <c r="B107" s="1" t="s">
        <v>69</v>
      </c>
      <c r="C107" s="8">
        <f>SUM(C76,C97)</f>
        <v>1301282434</v>
      </c>
      <c r="D107" s="8">
        <f>SUM(D76,D97)</f>
        <v>1450673543</v>
      </c>
    </row>
    <row r="108" spans="3:4" ht="12.75">
      <c r="C108" s="8"/>
      <c r="D108" s="8"/>
    </row>
  </sheetData>
  <mergeCells count="1">
    <mergeCell ref="A3:D3"/>
  </mergeCells>
  <printOptions/>
  <pageMargins left="0.9448818897637796" right="0.15748031496062992" top="0.76" bottom="0.51" header="0.37" footer="0.26"/>
  <pageSetup firstPageNumber="23" useFirstPageNumber="1" fitToHeight="0" horizontalDpi="300" verticalDpi="300" orientation="portrait" paperSize="9" scale="95" r:id="rId1"/>
  <headerFooter alignWithMargins="0">
    <oddFooter>&amp;R&amp;P</oddFoot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VinetaP</dc:creator>
  <cp:keywords/>
  <dc:description/>
  <cp:lastModifiedBy>DaceL</cp:lastModifiedBy>
  <cp:lastPrinted>2002-07-26T07:55:36Z</cp:lastPrinted>
  <dcterms:created xsi:type="dcterms:W3CDTF">2002-04-30T07:17:17Z</dcterms:created>
  <dcterms:modified xsi:type="dcterms:W3CDTF">2002-05-27T14:17:34Z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