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05 fin-bil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<sst xmlns="http://schemas.openxmlformats.org/spreadsheetml/2006/main" count="51" uniqueCount="46">
  <si>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Ieguldījumi   depozītos Latvijas Bankā LVL</t>
  </si>
  <si>
    <t>Ieguldījumi   depozītos komercbankās LVL</t>
  </si>
  <si>
    <t>Rādītāji</t>
  </si>
  <si>
    <t>(latos)</t>
  </si>
  <si>
    <t>AKTĪVS</t>
  </si>
  <si>
    <t>PASĪVS</t>
  </si>
  <si>
    <t>A.Veiss</t>
  </si>
  <si>
    <t>LVL Latvijas Bankā</t>
  </si>
  <si>
    <t>LVL Komercbankās</t>
  </si>
  <si>
    <t>Valūta Latvijas Bankā</t>
  </si>
  <si>
    <t>Valūta Komercbankās ārzemēs</t>
  </si>
  <si>
    <t>Īstermiņa ieguldījumi</t>
  </si>
  <si>
    <t>Ieguldījumi   depozītos Latvijas Bankā valūtā</t>
  </si>
  <si>
    <t>Ieguldījumi   depozītos komercbankās  valūtā</t>
  </si>
  <si>
    <t>Krājbankas ilgtermiņa vērtspapīri</t>
  </si>
  <si>
    <t>Valsts budžeta prasības</t>
  </si>
  <si>
    <t>Aizdevumi citu līmeņu budžetiem</t>
  </si>
  <si>
    <t>Aizdevumi uzņēmējsabiedrībām</t>
  </si>
  <si>
    <t>" Latvijas Gāzes '' pārņemtās saistības</t>
  </si>
  <si>
    <t>Kredītlīdzekļi Latvijas Bankā</t>
  </si>
  <si>
    <t>BILANCE</t>
  </si>
  <si>
    <t>Rezerves un fondi</t>
  </si>
  <si>
    <t>Rezerves fonds</t>
  </si>
  <si>
    <t>Pasšvaldību finansu izlīdzināšanas fonds</t>
  </si>
  <si>
    <t>Iedzīvotāju ienākuma nodokļa sadales fonds</t>
  </si>
  <si>
    <t>Valsts budžeta saistības</t>
  </si>
  <si>
    <t>Saistības budžeta iestāžu noguldījumiem</t>
  </si>
  <si>
    <t>Krājbankas ilgtermiņa parādzīmes</t>
  </si>
  <si>
    <t>Rezultāts</t>
  </si>
  <si>
    <t xml:space="preserve">Valsts kases pārvaldnieks                                                                              </t>
  </si>
  <si>
    <t>Uz 1999.gada 31.decembri</t>
  </si>
  <si>
    <t>Uz 2000.gada 31.decembri</t>
  </si>
  <si>
    <t>Uz 2001.gada 31.decembri</t>
  </si>
  <si>
    <t>Ilgtermiņa ieguldījumi</t>
  </si>
  <si>
    <t>Naudas līdzekļi un to ekvivalenti</t>
  </si>
  <si>
    <t>Valūtas groza apgrozāmie līdzekļi Latvijas Bankā LVL</t>
  </si>
  <si>
    <t>Valūta Komercbankās Latvijā</t>
  </si>
  <si>
    <t>Nākamo periodu maksājumi</t>
  </si>
  <si>
    <t>Valsts ārējais parāds</t>
  </si>
  <si>
    <t>Pamatsummas atmaksas iekšējiem noguldījumiem</t>
  </si>
  <si>
    <t>Valsts iekšējais parāds</t>
  </si>
  <si>
    <t>Pārējās saistības</t>
  </si>
  <si>
    <t xml:space="preserve">Valsts budžeta finansu bilance </t>
  </si>
  <si>
    <t>10;11</t>
  </si>
  <si>
    <t>7;8</t>
  </si>
  <si>
    <t>Pielikumu Nr.</t>
  </si>
</sst>
</file>

<file path=xl/styles.xml><?xml version="1.0" encoding="utf-8"?>
<styleSheet xmlns="http://schemas.openxmlformats.org/spreadsheetml/2006/main">
  <numFmts count="2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\ ##0"/>
    <numFmt numFmtId="173" formatCode="#,###,"/>
    <numFmt numFmtId="174" formatCode="0.0%"/>
    <numFmt numFmtId="175" formatCode="###,###,###"/>
    <numFmt numFmtId="176" formatCode="0.000"/>
    <numFmt numFmtId="177" formatCode="0.0"/>
    <numFmt numFmtId="178" formatCode="0.000000"/>
    <numFmt numFmtId="179" formatCode="_-* #,##0.000\ _L_s_-;\-* #,##0.000\ _L_s_-;_-* &quot;-&quot;??\ _L_s_-;_-@_-"/>
    <numFmt numFmtId="180" formatCode="0.00000000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1"/>
      <name val="Arial"/>
      <family val="2"/>
    </font>
    <font>
      <b/>
      <sz val="8"/>
      <name val="RimTimes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0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9"/>
  <sheetViews>
    <sheetView tabSelected="1" workbookViewId="0" topLeftCell="A1">
      <selection activeCell="B5" sqref="B5"/>
    </sheetView>
  </sheetViews>
  <sheetFormatPr defaultColWidth="9.140625" defaultRowHeight="12.75"/>
  <cols>
    <col min="1" max="1" width="49.140625" style="3" customWidth="1"/>
    <col min="2" max="2" width="8.8515625" style="24" customWidth="1"/>
    <col min="3" max="3" width="15.421875" style="3" customWidth="1"/>
    <col min="4" max="4" width="16.8515625" style="3" customWidth="1"/>
    <col min="5" max="5" width="14.57421875" style="3" customWidth="1"/>
    <col min="6" max="6" width="47.421875" style="1" customWidth="1"/>
    <col min="7" max="16384" width="9.28125" style="1" customWidth="1"/>
  </cols>
  <sheetData>
    <row r="1" spans="4:5" ht="15.75" customHeight="1">
      <c r="D1" s="16"/>
      <c r="E1" s="16"/>
    </row>
    <row r="2" spans="1:5" ht="40.5" customHeight="1">
      <c r="A2" s="23" t="s">
        <v>42</v>
      </c>
      <c r="B2" s="23"/>
      <c r="C2" s="23"/>
      <c r="D2" s="23"/>
      <c r="E2" s="23"/>
    </row>
    <row r="3" spans="1:5" ht="15.75">
      <c r="A3" s="6"/>
      <c r="B3" s="25"/>
      <c r="C3" s="6"/>
      <c r="E3" s="19" t="s">
        <v>3</v>
      </c>
    </row>
    <row r="4" spans="1:5" ht="39.75" customHeight="1">
      <c r="A4" s="7" t="s">
        <v>2</v>
      </c>
      <c r="B4" s="26" t="s">
        <v>45</v>
      </c>
      <c r="C4" s="2" t="s">
        <v>30</v>
      </c>
      <c r="D4" s="2" t="s">
        <v>31</v>
      </c>
      <c r="E4" s="2" t="s">
        <v>32</v>
      </c>
    </row>
    <row r="5" spans="1:5" s="8" customFormat="1" ht="21.75" customHeight="1">
      <c r="A5" s="5" t="s">
        <v>4</v>
      </c>
      <c r="B5" s="27"/>
      <c r="C5" s="5"/>
      <c r="D5" s="5"/>
      <c r="E5" s="5"/>
    </row>
    <row r="6" spans="1:5" s="10" customFormat="1" ht="14.25">
      <c r="A6" s="9" t="s">
        <v>34</v>
      </c>
      <c r="B6" s="24">
        <v>11</v>
      </c>
      <c r="C6" s="9">
        <v>39123295</v>
      </c>
      <c r="D6" s="9">
        <f>14016432+510426+70579+6593976+1112226+1569805</f>
        <v>23873444</v>
      </c>
      <c r="E6" s="9">
        <f>SUM(E7:E12)</f>
        <v>23792944.04</v>
      </c>
    </row>
    <row r="7" spans="1:7" ht="12.75">
      <c r="A7" s="3" t="s">
        <v>7</v>
      </c>
      <c r="C7" s="3">
        <v>20400462</v>
      </c>
      <c r="D7" s="13">
        <v>14016432</v>
      </c>
      <c r="E7" s="13">
        <f>1588935+29</f>
        <v>1588964</v>
      </c>
      <c r="G7" s="13"/>
    </row>
    <row r="8" spans="1:7" ht="12.75">
      <c r="A8" s="3" t="s">
        <v>35</v>
      </c>
      <c r="C8" s="3">
        <v>1055576</v>
      </c>
      <c r="D8" s="13">
        <v>510426</v>
      </c>
      <c r="E8" s="13">
        <v>1035920</v>
      </c>
      <c r="G8" s="13"/>
    </row>
    <row r="9" spans="1:7" ht="12.75">
      <c r="A9" s="3" t="s">
        <v>8</v>
      </c>
      <c r="C9" s="3">
        <v>147717</v>
      </c>
      <c r="D9" s="3">
        <f>66581.18+3998</f>
        <v>70579.18</v>
      </c>
      <c r="E9" s="13">
        <f>64537.33+74.1+36316.42-1</f>
        <v>100926.85</v>
      </c>
      <c r="G9" s="13"/>
    </row>
    <row r="10" spans="1:7" ht="12.75">
      <c r="A10" s="3" t="s">
        <v>9</v>
      </c>
      <c r="C10" s="3">
        <v>13531178</v>
      </c>
      <c r="D10" s="3">
        <f>5478039.25+1460286.83-344349.59</f>
        <v>6593976.49</v>
      </c>
      <c r="E10" s="3">
        <f>5477318.98+4856355.79+2280920.64-372314.37+1</f>
        <v>12242282.040000001</v>
      </c>
      <c r="G10" s="13"/>
    </row>
    <row r="11" spans="1:7" ht="12.75">
      <c r="A11" s="3" t="s">
        <v>36</v>
      </c>
      <c r="C11" s="3">
        <v>2583952</v>
      </c>
      <c r="D11" s="4">
        <f>42362+1068181+1683</f>
        <v>1112226</v>
      </c>
      <c r="E11" s="4">
        <f>75420.32+7188.09+23139.05+43937.2+7691.02+346.7+271757.39+284524.77+863397.98+8801.29+68174.18+2128.45+77304.98+4772.53+6241.57+1660716.48+225924.24+496.64+39693.3+104162.67+379610+111648.23+19571.61+13496.2+6873.66+308.85+38414.63+20323.79+14641.85+55506.57-36316.42+1</f>
        <v>4399898.82</v>
      </c>
      <c r="G11" s="13"/>
    </row>
    <row r="12" spans="1:7" ht="12.75">
      <c r="A12" s="3" t="s">
        <v>10</v>
      </c>
      <c r="C12" s="3">
        <v>1404410</v>
      </c>
      <c r="D12" s="4">
        <f>37031+120897+492140+158837+760900</f>
        <v>1569805</v>
      </c>
      <c r="E12" s="4">
        <f>172145.84+555613.55+6433.61+323607.92+174995.15+81260.91+34947.9+2681944.32+121706.59+164921.94+574.7+106797.9+2</f>
        <v>4424952.33</v>
      </c>
      <c r="G12" s="13"/>
    </row>
    <row r="13" spans="4:5" ht="12.75">
      <c r="D13" s="4"/>
      <c r="E13" s="4"/>
    </row>
    <row r="14" spans="1:5" s="10" customFormat="1" ht="14.25">
      <c r="A14" s="9" t="s">
        <v>11</v>
      </c>
      <c r="B14" s="24" t="s">
        <v>43</v>
      </c>
      <c r="C14" s="9">
        <v>54133567</v>
      </c>
      <c r="D14" s="14">
        <f>11000000+13804509+9339</f>
        <v>24813848</v>
      </c>
      <c r="E14" s="14">
        <f>SUM(E15:E18)</f>
        <v>119427810.89999999</v>
      </c>
    </row>
    <row r="15" spans="1:7" ht="12.75">
      <c r="A15" s="3" t="s">
        <v>0</v>
      </c>
      <c r="D15" s="13">
        <v>11000000</v>
      </c>
      <c r="E15" s="13">
        <v>56500000</v>
      </c>
      <c r="G15" s="13"/>
    </row>
    <row r="16" spans="1:7" ht="12.75">
      <c r="A16" s="3" t="s">
        <v>12</v>
      </c>
      <c r="C16" s="3">
        <v>43974714</v>
      </c>
      <c r="D16" s="13">
        <v>13804509.34</v>
      </c>
      <c r="E16" s="13">
        <f>48858461.12-638000-630668.55</f>
        <v>47589792.57</v>
      </c>
      <c r="F16" s="17"/>
      <c r="G16" s="13"/>
    </row>
    <row r="17" spans="1:7" ht="12.75">
      <c r="A17" s="3" t="s">
        <v>1</v>
      </c>
      <c r="C17" s="3">
        <v>7221273</v>
      </c>
      <c r="D17" s="13"/>
      <c r="E17" s="13">
        <f>15000000+3000018.33-3300000</f>
        <v>14700018.329999998</v>
      </c>
      <c r="G17" s="13"/>
    </row>
    <row r="18" spans="1:7" ht="12.75">
      <c r="A18" s="3" t="s">
        <v>13</v>
      </c>
      <c r="C18" s="3">
        <v>2937580</v>
      </c>
      <c r="D18" s="13">
        <v>9339.39</v>
      </c>
      <c r="E18" s="13">
        <v>638000</v>
      </c>
      <c r="G18" s="13"/>
    </row>
    <row r="19" spans="4:5" ht="12.75">
      <c r="D19" s="13"/>
      <c r="E19" s="13"/>
    </row>
    <row r="20" spans="1:5" s="10" customFormat="1" ht="14.25">
      <c r="A20" s="9" t="s">
        <v>37</v>
      </c>
      <c r="B20" s="28" t="s">
        <v>43</v>
      </c>
      <c r="C20" s="9">
        <v>10676797</v>
      </c>
      <c r="D20" s="14">
        <f>SUM(D21:D22)</f>
        <v>9880267.37</v>
      </c>
      <c r="E20" s="14">
        <f>SUM(E21:E22)</f>
        <v>12952262.94</v>
      </c>
    </row>
    <row r="21" spans="1:7" ht="12.75">
      <c r="A21" s="3" t="s">
        <v>39</v>
      </c>
      <c r="B21" s="28"/>
      <c r="C21" s="3">
        <v>4535203</v>
      </c>
      <c r="D21" s="13">
        <v>9880267.37</v>
      </c>
      <c r="E21" s="13">
        <v>12952262.94</v>
      </c>
      <c r="G21" s="13"/>
    </row>
    <row r="22" spans="1:7" ht="12.75">
      <c r="A22" s="3" t="s">
        <v>14</v>
      </c>
      <c r="C22" s="3">
        <v>6141594</v>
      </c>
      <c r="D22" s="13"/>
      <c r="E22" s="13"/>
      <c r="G22" s="13"/>
    </row>
    <row r="23" spans="2:5" ht="12.75">
      <c r="B23" s="28"/>
      <c r="D23" s="13"/>
      <c r="E23" s="13"/>
    </row>
    <row r="24" spans="1:5" s="10" customFormat="1" ht="14.25">
      <c r="A24" s="9" t="s">
        <v>15</v>
      </c>
      <c r="B24" s="24">
        <v>9</v>
      </c>
      <c r="C24" s="9">
        <v>213786678</v>
      </c>
      <c r="D24" s="14">
        <f>SUM(D25:D28)</f>
        <v>243791975.85000002</v>
      </c>
      <c r="E24" s="14">
        <f>SUM(E25:E28)</f>
        <v>274303446.79</v>
      </c>
    </row>
    <row r="25" spans="1:7" ht="12.75">
      <c r="A25" s="3" t="s">
        <v>16</v>
      </c>
      <c r="C25" s="3">
        <v>90926138</v>
      </c>
      <c r="D25" s="13">
        <f>29281462.17+82345408.31+27638580+30636</f>
        <v>139296086.48000002</v>
      </c>
      <c r="E25" s="13">
        <f>31068422.82+106918262.62+37540667.22+2136873.94</f>
        <v>177664226.6</v>
      </c>
      <c r="G25" s="13"/>
    </row>
    <row r="26" spans="1:7" ht="12.75">
      <c r="A26" s="3" t="s">
        <v>17</v>
      </c>
      <c r="C26" s="3">
        <v>92979218</v>
      </c>
      <c r="D26" s="13">
        <v>90790657</v>
      </c>
      <c r="E26" s="13">
        <f>84330116.27+125593.93</f>
        <v>84455710.2</v>
      </c>
      <c r="F26" s="3"/>
      <c r="G26" s="13"/>
    </row>
    <row r="27" spans="1:7" ht="12.75">
      <c r="A27" s="3" t="s">
        <v>18</v>
      </c>
      <c r="C27" s="3">
        <v>15104594</v>
      </c>
      <c r="D27" s="13">
        <v>13360882.78</v>
      </c>
      <c r="E27" s="13">
        <v>11811195.62</v>
      </c>
      <c r="G27" s="13"/>
    </row>
    <row r="28" spans="1:7" ht="12.75">
      <c r="A28" s="3" t="s">
        <v>19</v>
      </c>
      <c r="B28" s="24">
        <v>11</v>
      </c>
      <c r="C28" s="3">
        <v>14776728</v>
      </c>
      <c r="D28" s="13">
        <f>344349.59</f>
        <v>344349.59</v>
      </c>
      <c r="E28" s="13">
        <v>372314.37</v>
      </c>
      <c r="G28" s="13"/>
    </row>
    <row r="29" spans="1:5" ht="12.75">
      <c r="A29" s="11"/>
      <c r="D29" s="13"/>
      <c r="E29" s="13"/>
    </row>
    <row r="30" spans="1:5" ht="14.25">
      <c r="A30" s="9" t="s">
        <v>33</v>
      </c>
      <c r="B30" s="24" t="s">
        <v>43</v>
      </c>
      <c r="D30" s="13"/>
      <c r="E30" s="18">
        <f>SUM(E31:E32)</f>
        <v>3930668.55</v>
      </c>
    </row>
    <row r="31" spans="1:5" ht="12.75">
      <c r="A31" s="3" t="s">
        <v>12</v>
      </c>
      <c r="D31" s="13"/>
      <c r="E31" s="13">
        <v>630668.55</v>
      </c>
    </row>
    <row r="32" spans="1:5" ht="12.75">
      <c r="A32" s="3" t="s">
        <v>1</v>
      </c>
      <c r="D32" s="13"/>
      <c r="E32" s="13">
        <v>3300000</v>
      </c>
    </row>
    <row r="33" spans="2:5" ht="12.75">
      <c r="B33" s="27"/>
      <c r="D33" s="13"/>
      <c r="E33" s="13"/>
    </row>
    <row r="34" spans="1:5" s="8" customFormat="1" ht="12.75">
      <c r="A34" s="5" t="s">
        <v>20</v>
      </c>
      <c r="B34" s="27"/>
      <c r="C34" s="5">
        <v>317720337</v>
      </c>
      <c r="D34" s="15">
        <f>D24+D14+D6+D20</f>
        <v>302359535.22</v>
      </c>
      <c r="E34" s="15">
        <f>E6+E14+E20+E24+E30</f>
        <v>434407133.22</v>
      </c>
    </row>
    <row r="35" spans="1:5" s="8" customFormat="1" ht="14.25">
      <c r="A35" s="5"/>
      <c r="B35" s="29"/>
      <c r="C35" s="5"/>
      <c r="D35" s="15"/>
      <c r="E35" s="15"/>
    </row>
    <row r="36" spans="1:5" s="8" customFormat="1" ht="12.75">
      <c r="A36" s="5" t="s">
        <v>5</v>
      </c>
      <c r="B36" s="24"/>
      <c r="C36" s="5"/>
      <c r="D36" s="15"/>
      <c r="E36" s="15"/>
    </row>
    <row r="37" spans="1:5" s="10" customFormat="1" ht="14.25">
      <c r="A37" s="9" t="s">
        <v>21</v>
      </c>
      <c r="B37" s="24"/>
      <c r="C37" s="9">
        <v>6715969</v>
      </c>
      <c r="D37" s="14">
        <f>SUM(D38:D40)</f>
        <v>9182.31</v>
      </c>
      <c r="E37" s="14">
        <v>9182</v>
      </c>
    </row>
    <row r="38" spans="1:5" ht="12.75">
      <c r="A38" s="3" t="s">
        <v>22</v>
      </c>
      <c r="C38" s="3">
        <v>6706787</v>
      </c>
      <c r="D38" s="13"/>
      <c r="E38" s="13"/>
    </row>
    <row r="39" spans="1:7" ht="12.75">
      <c r="A39" s="3" t="s">
        <v>23</v>
      </c>
      <c r="C39" s="3">
        <v>9182</v>
      </c>
      <c r="D39" s="13">
        <v>9182.31</v>
      </c>
      <c r="E39" s="13">
        <v>9182.31</v>
      </c>
      <c r="G39" s="13"/>
    </row>
    <row r="40" spans="1:5" ht="14.25">
      <c r="A40" s="3" t="s">
        <v>24</v>
      </c>
      <c r="B40" s="29"/>
      <c r="D40" s="13"/>
      <c r="E40" s="13"/>
    </row>
    <row r="41" spans="4:5" ht="12.75">
      <c r="D41" s="13"/>
      <c r="E41" s="13"/>
    </row>
    <row r="42" spans="1:5" s="10" customFormat="1" ht="14.25">
      <c r="A42" s="9" t="s">
        <v>25</v>
      </c>
      <c r="B42" s="24" t="s">
        <v>44</v>
      </c>
      <c r="C42" s="9">
        <v>510640075</v>
      </c>
      <c r="D42" s="14">
        <f>SUM(D43:D47)</f>
        <v>583556200.22</v>
      </c>
      <c r="E42" s="14">
        <f>SUM(E43:E47)</f>
        <v>728818850.33</v>
      </c>
    </row>
    <row r="43" spans="1:5" ht="12.75">
      <c r="A43" s="3" t="s">
        <v>38</v>
      </c>
      <c r="C43" s="3">
        <v>358985024</v>
      </c>
      <c r="D43" s="13">
        <v>347990853</v>
      </c>
      <c r="E43" s="13">
        <v>456936218</v>
      </c>
    </row>
    <row r="44" spans="1:5" ht="12.75">
      <c r="A44" s="3" t="s">
        <v>26</v>
      </c>
      <c r="B44" s="28"/>
      <c r="C44" s="3">
        <v>4535203</v>
      </c>
      <c r="D44" s="13">
        <f>9880267.37</f>
        <v>9880267.37</v>
      </c>
      <c r="E44" s="13">
        <v>12952262.94</v>
      </c>
    </row>
    <row r="45" spans="1:7" ht="12.75">
      <c r="A45" s="3" t="s">
        <v>40</v>
      </c>
      <c r="C45" s="3">
        <v>140978254</v>
      </c>
      <c r="D45" s="13">
        <v>222896853.22</v>
      </c>
      <c r="E45" s="13">
        <v>256003346.94</v>
      </c>
      <c r="G45" s="13"/>
    </row>
    <row r="46" spans="1:5" ht="12.75">
      <c r="A46" s="3" t="s">
        <v>27</v>
      </c>
      <c r="C46" s="3">
        <v>6141594</v>
      </c>
      <c r="D46" s="13"/>
      <c r="E46" s="13"/>
    </row>
    <row r="47" spans="1:5" ht="14.25">
      <c r="A47" s="3" t="s">
        <v>41</v>
      </c>
      <c r="B47" s="29"/>
      <c r="D47" s="13">
        <v>2788226.63</v>
      </c>
      <c r="E47" s="13">
        <f>2901938.97+80.77+25002.71</f>
        <v>2927022.45</v>
      </c>
    </row>
    <row r="48" spans="2:5" ht="14.25">
      <c r="B48" s="29"/>
      <c r="D48" s="13"/>
      <c r="E48" s="13"/>
    </row>
    <row r="49" spans="1:5" s="10" customFormat="1" ht="14.25">
      <c r="A49" s="9" t="s">
        <v>28</v>
      </c>
      <c r="B49" s="27"/>
      <c r="C49" s="9">
        <v>-199635707</v>
      </c>
      <c r="D49" s="14">
        <f>D51-D37-D42</f>
        <v>-281205847.31</v>
      </c>
      <c r="E49" s="14">
        <f>E51-E37-E42</f>
        <v>-294420899.11</v>
      </c>
    </row>
    <row r="50" spans="1:5" s="10" customFormat="1" ht="14.25">
      <c r="A50" s="9"/>
      <c r="B50" s="27"/>
      <c r="C50" s="9"/>
      <c r="D50" s="14"/>
      <c r="E50" s="15"/>
    </row>
    <row r="51" spans="1:5" s="8" customFormat="1" ht="12.75">
      <c r="A51" s="5" t="s">
        <v>20</v>
      </c>
      <c r="B51" s="30"/>
      <c r="C51" s="5">
        <v>317720337</v>
      </c>
      <c r="D51" s="15">
        <f>D34</f>
        <v>302359535.22</v>
      </c>
      <c r="E51" s="15">
        <f>E34</f>
        <v>434407133.22</v>
      </c>
    </row>
    <row r="52" spans="1:5" s="8" customFormat="1" ht="12.75">
      <c r="A52" s="5"/>
      <c r="B52" s="30"/>
      <c r="C52" s="5"/>
      <c r="D52" s="15"/>
      <c r="E52" s="15"/>
    </row>
    <row r="53" spans="1:5" ht="16.5" customHeight="1">
      <c r="A53" s="12"/>
      <c r="B53" s="30"/>
      <c r="D53" s="13"/>
      <c r="E53" s="13"/>
    </row>
    <row r="54" spans="1:5" ht="15.75" customHeight="1">
      <c r="A54" s="12"/>
      <c r="D54" s="13"/>
      <c r="E54" s="13"/>
    </row>
    <row r="55" spans="1:5" ht="12.75" customHeight="1">
      <c r="A55" s="12"/>
      <c r="B55" s="29"/>
      <c r="D55" s="13"/>
      <c r="E55" s="13"/>
    </row>
    <row r="56" spans="4:5" ht="14.25" customHeight="1">
      <c r="D56" s="13"/>
      <c r="E56" s="13"/>
    </row>
    <row r="57" spans="1:5" s="22" customFormat="1" ht="15.75">
      <c r="A57" s="20" t="s">
        <v>29</v>
      </c>
      <c r="B57" s="25"/>
      <c r="C57" s="20"/>
      <c r="D57" s="21"/>
      <c r="E57" s="21" t="s">
        <v>6</v>
      </c>
    </row>
    <row r="58" spans="4:5" ht="12.75">
      <c r="D58" s="13"/>
      <c r="E58" s="13"/>
    </row>
    <row r="59" spans="4:5" ht="12.75">
      <c r="D59" s="13"/>
      <c r="E59" s="13"/>
    </row>
    <row r="60" spans="4:5" ht="12.75">
      <c r="D60" s="13"/>
      <c r="E60" s="13"/>
    </row>
    <row r="61" spans="4:5" ht="12.75">
      <c r="D61" s="13"/>
      <c r="E61" s="13"/>
    </row>
    <row r="62" spans="4:5" ht="12.75">
      <c r="D62" s="13"/>
      <c r="E62" s="13"/>
    </row>
    <row r="63" spans="4:5" ht="12.75">
      <c r="D63" s="13"/>
      <c r="E63" s="13"/>
    </row>
    <row r="64" spans="4:5" ht="12.75">
      <c r="D64" s="13"/>
      <c r="E64" s="13"/>
    </row>
    <row r="65" spans="4:5" ht="12.75">
      <c r="D65" s="13"/>
      <c r="E65" s="13"/>
    </row>
    <row r="66" spans="4:5" ht="12.75">
      <c r="D66" s="13"/>
      <c r="E66" s="13"/>
    </row>
    <row r="67" spans="4:5" ht="12.75">
      <c r="D67" s="13"/>
      <c r="E67" s="13"/>
    </row>
    <row r="68" spans="4:5" ht="12.75">
      <c r="D68" s="13"/>
      <c r="E68" s="13"/>
    </row>
    <row r="69" spans="4:5" ht="12.75">
      <c r="D69" s="13"/>
      <c r="E69" s="13"/>
    </row>
    <row r="70" spans="4:5" ht="12.75">
      <c r="D70" s="13"/>
      <c r="E70" s="13"/>
    </row>
    <row r="71" spans="4:5" ht="12.75">
      <c r="D71" s="13"/>
      <c r="E71" s="13"/>
    </row>
    <row r="72" spans="4:5" ht="12.75">
      <c r="D72" s="13"/>
      <c r="E72" s="13"/>
    </row>
    <row r="73" spans="4:5" ht="12.75">
      <c r="D73" s="13"/>
      <c r="E73" s="13"/>
    </row>
    <row r="74" spans="4:5" ht="12.75">
      <c r="D74" s="13"/>
      <c r="E74" s="13"/>
    </row>
    <row r="75" spans="4:5" ht="12.75">
      <c r="D75" s="13"/>
      <c r="E75" s="13"/>
    </row>
    <row r="76" spans="4:5" ht="12.75">
      <c r="D76" s="13"/>
      <c r="E76" s="13"/>
    </row>
    <row r="77" spans="4:5" ht="12.75">
      <c r="D77" s="13"/>
      <c r="E77" s="13"/>
    </row>
    <row r="78" spans="4:5" ht="12.75">
      <c r="D78" s="13"/>
      <c r="E78" s="13"/>
    </row>
    <row r="79" spans="4:5" ht="12.75">
      <c r="D79" s="13"/>
      <c r="E79" s="13"/>
    </row>
    <row r="80" spans="4:5" ht="12.75">
      <c r="D80" s="13"/>
      <c r="E80" s="13"/>
    </row>
    <row r="81" spans="4:5" ht="12.75">
      <c r="D81" s="13"/>
      <c r="E81" s="13"/>
    </row>
    <row r="82" spans="4:5" ht="12.75">
      <c r="D82" s="13"/>
      <c r="E82" s="13"/>
    </row>
    <row r="83" spans="4:5" ht="12.75">
      <c r="D83" s="13"/>
      <c r="E83" s="13"/>
    </row>
    <row r="84" spans="4:5" ht="12.75">
      <c r="D84" s="13"/>
      <c r="E84" s="13"/>
    </row>
    <row r="85" spans="4:5" ht="12.75">
      <c r="D85" s="13"/>
      <c r="E85" s="13"/>
    </row>
    <row r="86" spans="4:5" ht="12.75">
      <c r="D86" s="13"/>
      <c r="E86" s="13"/>
    </row>
    <row r="87" spans="4:5" ht="12.75">
      <c r="D87" s="13"/>
      <c r="E87" s="13"/>
    </row>
    <row r="88" spans="4:5" ht="12.75">
      <c r="D88" s="13"/>
      <c r="E88" s="13"/>
    </row>
    <row r="89" spans="4:5" ht="12.75">
      <c r="D89" s="13"/>
      <c r="E89" s="13"/>
    </row>
    <row r="90" spans="4:5" ht="12.75">
      <c r="D90" s="13"/>
      <c r="E90" s="13"/>
    </row>
    <row r="91" spans="4:5" ht="12.75">
      <c r="D91" s="13"/>
      <c r="E91" s="13"/>
    </row>
    <row r="92" spans="4:5" ht="12.75">
      <c r="D92" s="13"/>
      <c r="E92" s="13"/>
    </row>
    <row r="93" spans="4:5" ht="12.75">
      <c r="D93" s="13"/>
      <c r="E93" s="13"/>
    </row>
    <row r="94" spans="4:5" ht="12.75">
      <c r="D94" s="13"/>
      <c r="E94" s="13"/>
    </row>
    <row r="95" spans="4:5" ht="12.75">
      <c r="D95" s="13"/>
      <c r="E95" s="13"/>
    </row>
    <row r="96" spans="4:5" ht="12.75">
      <c r="D96" s="13"/>
      <c r="E96" s="13"/>
    </row>
    <row r="97" spans="4:5" ht="12.75">
      <c r="D97" s="13"/>
      <c r="E97" s="13"/>
    </row>
    <row r="98" spans="4:5" ht="12.75">
      <c r="D98" s="13"/>
      <c r="E98" s="13"/>
    </row>
    <row r="99" spans="4:5" ht="12.75">
      <c r="D99" s="13"/>
      <c r="E99" s="13"/>
    </row>
    <row r="100" spans="4:5" ht="12.75">
      <c r="D100" s="13"/>
      <c r="E100" s="13"/>
    </row>
    <row r="101" spans="4:5" ht="12.75">
      <c r="D101" s="13"/>
      <c r="E101" s="13"/>
    </row>
    <row r="102" spans="4:5" ht="12.75">
      <c r="D102" s="13"/>
      <c r="E102" s="13"/>
    </row>
    <row r="103" spans="4:5" ht="12.75">
      <c r="D103" s="13"/>
      <c r="E103" s="13"/>
    </row>
    <row r="104" spans="4:5" ht="12.75">
      <c r="D104" s="13"/>
      <c r="E104" s="13"/>
    </row>
    <row r="105" spans="4:5" ht="12.75">
      <c r="D105" s="13"/>
      <c r="E105" s="13"/>
    </row>
    <row r="106" spans="4:5" ht="12.75">
      <c r="D106" s="13"/>
      <c r="E106" s="13"/>
    </row>
    <row r="107" spans="4:5" ht="12.75">
      <c r="D107" s="13"/>
      <c r="E107" s="13"/>
    </row>
    <row r="108" spans="4:5" ht="12.75">
      <c r="D108" s="13"/>
      <c r="E108" s="13"/>
    </row>
    <row r="109" spans="4:5" ht="12.75">
      <c r="D109" s="13"/>
      <c r="E109" s="13"/>
    </row>
    <row r="110" spans="4:5" ht="12.75">
      <c r="D110" s="13"/>
      <c r="E110" s="13"/>
    </row>
    <row r="111" spans="4:5" ht="12.75">
      <c r="D111" s="13"/>
      <c r="E111" s="13"/>
    </row>
    <row r="112" spans="4:5" ht="12.75">
      <c r="D112" s="13"/>
      <c r="E112" s="13"/>
    </row>
    <row r="113" spans="4:5" ht="12.75">
      <c r="D113" s="13"/>
      <c r="E113" s="13"/>
    </row>
    <row r="114" spans="4:5" ht="12.75">
      <c r="D114" s="13"/>
      <c r="E114" s="13"/>
    </row>
    <row r="115" spans="4:5" ht="12.75">
      <c r="D115" s="13"/>
      <c r="E115" s="13"/>
    </row>
    <row r="116" spans="4:5" ht="12.75">
      <c r="D116" s="13"/>
      <c r="E116" s="13"/>
    </row>
    <row r="117" spans="4:5" ht="12.75">
      <c r="D117" s="13"/>
      <c r="E117" s="13"/>
    </row>
    <row r="118" spans="4:5" ht="12.75">
      <c r="D118" s="13"/>
      <c r="E118" s="13"/>
    </row>
    <row r="119" spans="4:5" ht="12.75">
      <c r="D119" s="13"/>
      <c r="E119" s="13"/>
    </row>
    <row r="120" spans="4:5" ht="12.75">
      <c r="D120" s="13"/>
      <c r="E120" s="13"/>
    </row>
    <row r="121" spans="4:5" ht="12.75">
      <c r="D121" s="13"/>
      <c r="E121" s="13"/>
    </row>
    <row r="122" spans="4:5" ht="12.75">
      <c r="D122" s="13"/>
      <c r="E122" s="13"/>
    </row>
    <row r="123" spans="4:5" ht="12.75">
      <c r="D123" s="13"/>
      <c r="E123" s="13"/>
    </row>
    <row r="124" spans="4:5" ht="12.75">
      <c r="D124" s="13"/>
      <c r="E124" s="13"/>
    </row>
    <row r="125" spans="4:5" ht="12.75">
      <c r="D125" s="13"/>
      <c r="E125" s="13"/>
    </row>
    <row r="126" spans="4:5" ht="12.75">
      <c r="D126" s="13"/>
      <c r="E126" s="13"/>
    </row>
    <row r="127" spans="4:5" ht="12.75">
      <c r="D127" s="13"/>
      <c r="E127" s="13"/>
    </row>
    <row r="128" spans="4:5" ht="12.75">
      <c r="D128" s="13"/>
      <c r="E128" s="13"/>
    </row>
    <row r="129" spans="4:5" ht="12.75">
      <c r="D129" s="13"/>
      <c r="E129" s="13"/>
    </row>
    <row r="130" spans="4:5" ht="12.75">
      <c r="D130" s="13"/>
      <c r="E130" s="13"/>
    </row>
    <row r="131" spans="4:5" ht="12.75">
      <c r="D131" s="13"/>
      <c r="E131" s="13"/>
    </row>
    <row r="132" spans="4:5" ht="12.75">
      <c r="D132" s="13"/>
      <c r="E132" s="13"/>
    </row>
    <row r="133" spans="4:5" ht="12.75">
      <c r="D133" s="13"/>
      <c r="E133" s="13"/>
    </row>
    <row r="134" spans="4:5" ht="12.75">
      <c r="D134" s="13"/>
      <c r="E134" s="13"/>
    </row>
    <row r="135" spans="4:5" ht="12.75">
      <c r="D135" s="13"/>
      <c r="E135" s="13"/>
    </row>
    <row r="136" spans="4:5" ht="12.75">
      <c r="D136" s="13"/>
      <c r="E136" s="13"/>
    </row>
    <row r="137" spans="4:5" ht="12.75">
      <c r="D137" s="13"/>
      <c r="E137" s="13"/>
    </row>
    <row r="138" spans="4:5" ht="12.75">
      <c r="D138" s="13"/>
      <c r="E138" s="13"/>
    </row>
    <row r="139" spans="4:5" ht="12.75">
      <c r="D139" s="13"/>
      <c r="E139" s="13"/>
    </row>
    <row r="140" spans="4:5" ht="12.75">
      <c r="D140" s="13"/>
      <c r="E140" s="13"/>
    </row>
    <row r="141" spans="4:5" ht="12.75">
      <c r="D141" s="13"/>
      <c r="E141" s="13"/>
    </row>
    <row r="142" spans="4:5" ht="12.75">
      <c r="D142" s="13"/>
      <c r="E142" s="13"/>
    </row>
    <row r="143" spans="4:5" ht="12.75">
      <c r="D143" s="13"/>
      <c r="E143" s="13"/>
    </row>
    <row r="144" spans="4:5" ht="12.75">
      <c r="D144" s="13"/>
      <c r="E144" s="13"/>
    </row>
    <row r="145" spans="4:5" ht="12.75">
      <c r="D145" s="13"/>
      <c r="E145" s="13"/>
    </row>
    <row r="146" spans="4:5" ht="12.75">
      <c r="D146" s="13"/>
      <c r="E146" s="13"/>
    </row>
    <row r="147" spans="4:5" ht="12.75">
      <c r="D147" s="13"/>
      <c r="E147" s="13"/>
    </row>
    <row r="148" spans="4:5" ht="12.75">
      <c r="D148" s="13"/>
      <c r="E148" s="13"/>
    </row>
    <row r="149" spans="4:5" ht="12.75">
      <c r="D149" s="13"/>
      <c r="E149" s="13"/>
    </row>
    <row r="150" spans="4:5" ht="12.75">
      <c r="D150" s="13"/>
      <c r="E150" s="13"/>
    </row>
    <row r="151" spans="4:5" ht="12.75">
      <c r="D151" s="13"/>
      <c r="E151" s="13"/>
    </row>
    <row r="152" spans="4:5" ht="12.75">
      <c r="D152" s="13"/>
      <c r="E152" s="13"/>
    </row>
    <row r="153" spans="4:5" ht="12.75">
      <c r="D153" s="13"/>
      <c r="E153" s="13"/>
    </row>
    <row r="154" spans="4:5" ht="12.75">
      <c r="D154" s="13"/>
      <c r="E154" s="13"/>
    </row>
    <row r="155" spans="4:5" ht="12.75">
      <c r="D155" s="13"/>
      <c r="E155" s="13"/>
    </row>
    <row r="156" spans="4:5" ht="12.75">
      <c r="D156" s="13"/>
      <c r="E156" s="13"/>
    </row>
    <row r="157" spans="4:5" ht="12.75">
      <c r="D157" s="13"/>
      <c r="E157" s="13"/>
    </row>
    <row r="158" spans="4:5" ht="12.75">
      <c r="D158" s="13"/>
      <c r="E158" s="13"/>
    </row>
    <row r="159" spans="4:5" ht="12.75">
      <c r="D159" s="13"/>
      <c r="E159" s="13"/>
    </row>
    <row r="160" spans="4:5" ht="12.75">
      <c r="D160" s="13"/>
      <c r="E160" s="13"/>
    </row>
    <row r="161" spans="4:5" ht="12.75">
      <c r="D161" s="13"/>
      <c r="E161" s="13"/>
    </row>
    <row r="162" spans="4:5" ht="12.75">
      <c r="D162" s="13"/>
      <c r="E162" s="13"/>
    </row>
    <row r="163" spans="4:5" ht="12.75">
      <c r="D163" s="13"/>
      <c r="E163" s="13"/>
    </row>
    <row r="164" spans="4:5" ht="12.75">
      <c r="D164" s="13"/>
      <c r="E164" s="13"/>
    </row>
    <row r="165" spans="4:5" ht="12.75">
      <c r="D165" s="13"/>
      <c r="E165" s="13"/>
    </row>
    <row r="166" spans="4:5" ht="12.75">
      <c r="D166" s="13"/>
      <c r="E166" s="13"/>
    </row>
    <row r="167" spans="4:5" ht="12.75">
      <c r="D167" s="13"/>
      <c r="E167" s="13"/>
    </row>
    <row r="168" spans="4:5" ht="12.75">
      <c r="D168" s="13"/>
      <c r="E168" s="13"/>
    </row>
    <row r="169" spans="4:5" ht="12.75">
      <c r="D169" s="13"/>
      <c r="E169" s="13"/>
    </row>
    <row r="170" spans="4:5" ht="12.75">
      <c r="D170" s="13"/>
      <c r="E170" s="13"/>
    </row>
    <row r="171" spans="4:5" ht="12.75">
      <c r="D171" s="13"/>
      <c r="E171" s="13"/>
    </row>
    <row r="172" spans="4:5" ht="12.75">
      <c r="D172" s="13"/>
      <c r="E172" s="13"/>
    </row>
    <row r="173" spans="4:5" ht="12.75">
      <c r="D173" s="13"/>
      <c r="E173" s="13"/>
    </row>
    <row r="174" spans="4:5" ht="12.75">
      <c r="D174" s="13"/>
      <c r="E174" s="13"/>
    </row>
    <row r="175" spans="4:5" ht="12.75">
      <c r="D175" s="13"/>
      <c r="E175" s="13"/>
    </row>
    <row r="176" spans="4:5" ht="12.75">
      <c r="D176" s="13"/>
      <c r="E176" s="13"/>
    </row>
    <row r="177" spans="4:5" ht="12.75">
      <c r="D177" s="13"/>
      <c r="E177" s="13"/>
    </row>
    <row r="178" spans="4:5" ht="12.75">
      <c r="D178" s="13"/>
      <c r="E178" s="13"/>
    </row>
    <row r="179" spans="4:5" ht="12.75">
      <c r="D179" s="13"/>
      <c r="E179" s="13"/>
    </row>
    <row r="180" spans="4:5" ht="12.75">
      <c r="D180" s="13"/>
      <c r="E180" s="13"/>
    </row>
    <row r="181" spans="4:5" ht="12.75">
      <c r="D181" s="13"/>
      <c r="E181" s="13"/>
    </row>
    <row r="182" spans="4:5" ht="12.75">
      <c r="D182" s="13"/>
      <c r="E182" s="13"/>
    </row>
    <row r="183" spans="4:5" ht="12.75">
      <c r="D183" s="13"/>
      <c r="E183" s="13"/>
    </row>
    <row r="184" spans="4:5" ht="12.75">
      <c r="D184" s="13"/>
      <c r="E184" s="13"/>
    </row>
    <row r="185" spans="4:5" ht="12.75">
      <c r="D185" s="13"/>
      <c r="E185" s="13"/>
    </row>
    <row r="186" spans="4:5" ht="12.75">
      <c r="D186" s="13"/>
      <c r="E186" s="13"/>
    </row>
    <row r="187" spans="4:5" ht="12.75">
      <c r="D187" s="13"/>
      <c r="E187" s="13"/>
    </row>
    <row r="188" spans="4:5" ht="12.75">
      <c r="D188" s="13"/>
      <c r="E188" s="13"/>
    </row>
    <row r="189" spans="4:5" ht="12.75">
      <c r="D189" s="13"/>
      <c r="E189" s="13"/>
    </row>
    <row r="190" spans="4:5" ht="12.75">
      <c r="D190" s="13"/>
      <c r="E190" s="13"/>
    </row>
    <row r="191" spans="4:5" ht="12.75">
      <c r="D191" s="13"/>
      <c r="E191" s="13"/>
    </row>
    <row r="192" spans="4:5" ht="12.75">
      <c r="D192" s="13"/>
      <c r="E192" s="13"/>
    </row>
    <row r="193" spans="4:5" ht="12.75">
      <c r="D193" s="13"/>
      <c r="E193" s="13"/>
    </row>
    <row r="194" spans="4:5" ht="12.75">
      <c r="D194" s="13"/>
      <c r="E194" s="13"/>
    </row>
    <row r="195" spans="4:5" ht="12.75">
      <c r="D195" s="13"/>
      <c r="E195" s="13"/>
    </row>
    <row r="196" spans="4:5" ht="12.75">
      <c r="D196" s="13"/>
      <c r="E196" s="13"/>
    </row>
    <row r="197" spans="4:5" ht="12.75">
      <c r="D197" s="13"/>
      <c r="E197" s="13"/>
    </row>
    <row r="198" spans="4:5" ht="12.75">
      <c r="D198" s="13"/>
      <c r="E198" s="13"/>
    </row>
    <row r="199" spans="4:5" ht="12.75">
      <c r="D199" s="13"/>
      <c r="E199" s="13"/>
    </row>
    <row r="200" spans="4:5" ht="12.75">
      <c r="D200" s="13"/>
      <c r="E200" s="13"/>
    </row>
    <row r="201" spans="4:5" ht="12.75">
      <c r="D201" s="13"/>
      <c r="E201" s="13"/>
    </row>
    <row r="202" spans="4:5" ht="12.75">
      <c r="D202" s="13"/>
      <c r="E202" s="13"/>
    </row>
    <row r="203" spans="4:5" ht="12.75">
      <c r="D203" s="13"/>
      <c r="E203" s="13"/>
    </row>
    <row r="204" spans="4:5" ht="12.75">
      <c r="D204" s="13"/>
      <c r="E204" s="13"/>
    </row>
    <row r="205" spans="4:5" ht="12.75">
      <c r="D205" s="13"/>
      <c r="E205" s="13"/>
    </row>
    <row r="206" spans="4:5" ht="12.75">
      <c r="D206" s="13"/>
      <c r="E206" s="13"/>
    </row>
    <row r="207" spans="4:5" ht="12.75">
      <c r="D207" s="13"/>
      <c r="E207" s="13"/>
    </row>
    <row r="208" spans="4:5" ht="12.75">
      <c r="D208" s="13"/>
      <c r="E208" s="13"/>
    </row>
    <row r="209" spans="4:5" ht="12.75">
      <c r="D209" s="13"/>
      <c r="E209" s="13"/>
    </row>
    <row r="210" spans="4:5" ht="12.75">
      <c r="D210" s="13"/>
      <c r="E210" s="13"/>
    </row>
    <row r="211" spans="4:5" ht="12.75">
      <c r="D211" s="13"/>
      <c r="E211" s="13"/>
    </row>
    <row r="212" spans="4:5" ht="12.75">
      <c r="D212" s="13"/>
      <c r="E212" s="13"/>
    </row>
    <row r="213" spans="4:5" ht="12.75">
      <c r="D213" s="13"/>
      <c r="E213" s="13"/>
    </row>
    <row r="214" spans="4:5" ht="12.75">
      <c r="D214" s="13"/>
      <c r="E214" s="13"/>
    </row>
    <row r="215" spans="4:5" ht="12.75">
      <c r="D215" s="13"/>
      <c r="E215" s="13"/>
    </row>
    <row r="216" spans="4:5" ht="12.75">
      <c r="D216" s="13"/>
      <c r="E216" s="13"/>
    </row>
    <row r="217" spans="4:5" ht="12.75">
      <c r="D217" s="13"/>
      <c r="E217" s="13"/>
    </row>
    <row r="218" spans="4:5" ht="12.75">
      <c r="D218" s="13"/>
      <c r="E218" s="13"/>
    </row>
    <row r="219" spans="4:5" ht="12.75">
      <c r="D219" s="13"/>
      <c r="E219" s="13"/>
    </row>
    <row r="220" spans="4:5" ht="12.75">
      <c r="D220" s="13"/>
      <c r="E220" s="13"/>
    </row>
    <row r="221" spans="4:5" ht="12.75">
      <c r="D221" s="13"/>
      <c r="E221" s="13"/>
    </row>
    <row r="222" spans="4:5" ht="12.75">
      <c r="D222" s="13"/>
      <c r="E222" s="13"/>
    </row>
    <row r="223" spans="4:5" ht="12.75">
      <c r="D223" s="13"/>
      <c r="E223" s="13"/>
    </row>
    <row r="224" spans="4:5" ht="12.75">
      <c r="D224" s="13"/>
      <c r="E224" s="13"/>
    </row>
    <row r="225" spans="4:5" ht="12.75">
      <c r="D225" s="13"/>
      <c r="E225" s="13"/>
    </row>
    <row r="226" spans="4:5" ht="12.75">
      <c r="D226" s="13"/>
      <c r="E226" s="13"/>
    </row>
    <row r="227" spans="4:5" ht="12.75">
      <c r="D227" s="13"/>
      <c r="E227" s="13"/>
    </row>
    <row r="228" spans="4:5" ht="12.75">
      <c r="D228" s="13"/>
      <c r="E228" s="13"/>
    </row>
    <row r="229" spans="4:5" ht="12.75">
      <c r="D229" s="13"/>
      <c r="E229" s="13"/>
    </row>
    <row r="230" spans="4:5" ht="12.75">
      <c r="D230" s="13"/>
      <c r="E230" s="13"/>
    </row>
    <row r="231" spans="4:5" ht="12.75">
      <c r="D231" s="13"/>
      <c r="E231" s="13"/>
    </row>
    <row r="232" spans="4:5" ht="12.75">
      <c r="D232" s="13"/>
      <c r="E232" s="13"/>
    </row>
    <row r="233" spans="4:5" ht="12.75">
      <c r="D233" s="13"/>
      <c r="E233" s="13"/>
    </row>
    <row r="234" spans="4:5" ht="12.75">
      <c r="D234" s="13"/>
      <c r="E234" s="13"/>
    </row>
    <row r="235" spans="4:5" ht="12.75">
      <c r="D235" s="13"/>
      <c r="E235" s="13"/>
    </row>
    <row r="236" spans="4:5" ht="12.75">
      <c r="D236" s="13"/>
      <c r="E236" s="13"/>
    </row>
    <row r="237" spans="4:5" ht="12.75">
      <c r="D237" s="13"/>
      <c r="E237" s="13"/>
    </row>
    <row r="238" spans="4:5" ht="12.75">
      <c r="D238" s="13"/>
      <c r="E238" s="13"/>
    </row>
    <row r="239" spans="4:5" ht="12.75">
      <c r="D239" s="13"/>
      <c r="E239" s="13"/>
    </row>
    <row r="240" spans="4:5" ht="12.75">
      <c r="D240" s="13"/>
      <c r="E240" s="13"/>
    </row>
    <row r="241" spans="4:5" ht="12.75">
      <c r="D241" s="13"/>
      <c r="E241" s="13"/>
    </row>
    <row r="242" spans="4:5" ht="12.75">
      <c r="D242" s="13"/>
      <c r="E242" s="13"/>
    </row>
    <row r="243" spans="4:5" ht="12.75">
      <c r="D243" s="13"/>
      <c r="E243" s="13"/>
    </row>
    <row r="244" spans="4:5" ht="12.75">
      <c r="D244" s="13"/>
      <c r="E244" s="13"/>
    </row>
    <row r="245" spans="4:5" ht="12.75">
      <c r="D245" s="13"/>
      <c r="E245" s="13"/>
    </row>
    <row r="246" spans="4:5" ht="12.75">
      <c r="D246" s="13"/>
      <c r="E246" s="13"/>
    </row>
    <row r="247" spans="4:5" ht="12.75">
      <c r="D247" s="13"/>
      <c r="E247" s="13"/>
    </row>
    <row r="248" spans="4:5" ht="12.75">
      <c r="D248" s="13"/>
      <c r="E248" s="13"/>
    </row>
    <row r="249" spans="4:5" ht="12.75">
      <c r="D249" s="13"/>
      <c r="E249" s="13"/>
    </row>
    <row r="250" spans="4:5" ht="12.75">
      <c r="D250" s="13"/>
      <c r="E250" s="13"/>
    </row>
    <row r="251" spans="4:5" ht="12.75">
      <c r="D251" s="13"/>
      <c r="E251" s="13"/>
    </row>
    <row r="252" spans="4:5" ht="12.75">
      <c r="D252" s="13"/>
      <c r="E252" s="13"/>
    </row>
    <row r="253" spans="4:5" ht="12.75">
      <c r="D253" s="13"/>
      <c r="E253" s="13"/>
    </row>
    <row r="254" spans="4:5" ht="12.75">
      <c r="D254" s="13"/>
      <c r="E254" s="13"/>
    </row>
    <row r="255" spans="4:5" ht="12.75">
      <c r="D255" s="13"/>
      <c r="E255" s="13"/>
    </row>
    <row r="256" spans="4:5" ht="12.75">
      <c r="D256" s="13"/>
      <c r="E256" s="13"/>
    </row>
    <row r="257" spans="4:5" ht="12.75">
      <c r="D257" s="13"/>
      <c r="E257" s="13"/>
    </row>
    <row r="258" spans="4:5" ht="12.75">
      <c r="D258" s="13"/>
      <c r="E258" s="13"/>
    </row>
    <row r="259" spans="4:5" ht="12.75">
      <c r="D259" s="13"/>
      <c r="E259" s="13"/>
    </row>
    <row r="260" spans="4:5" ht="12.75">
      <c r="D260" s="13"/>
      <c r="E260" s="13"/>
    </row>
    <row r="261" spans="4:5" ht="12.75">
      <c r="D261" s="13"/>
      <c r="E261" s="13"/>
    </row>
    <row r="262" spans="4:5" ht="12.75">
      <c r="D262" s="13"/>
      <c r="E262" s="13"/>
    </row>
    <row r="263" spans="4:5" ht="12.75">
      <c r="D263" s="13"/>
      <c r="E263" s="13"/>
    </row>
    <row r="264" spans="4:5" ht="12.75">
      <c r="D264" s="13"/>
      <c r="E264" s="13"/>
    </row>
    <row r="265" spans="4:5" ht="12.75">
      <c r="D265" s="13"/>
      <c r="E265" s="13"/>
    </row>
    <row r="266" spans="4:5" ht="12.75">
      <c r="D266" s="13"/>
      <c r="E266" s="13"/>
    </row>
    <row r="267" spans="4:5" ht="12.75">
      <c r="D267" s="13"/>
      <c r="E267" s="13"/>
    </row>
    <row r="268" spans="4:5" ht="12.75">
      <c r="D268" s="13"/>
      <c r="E268" s="13"/>
    </row>
    <row r="269" spans="4:5" ht="12.75">
      <c r="D269" s="13"/>
      <c r="E269" s="13"/>
    </row>
    <row r="270" spans="4:5" ht="12.75">
      <c r="D270" s="13"/>
      <c r="E270" s="13"/>
    </row>
    <row r="271" spans="4:5" ht="12.75">
      <c r="D271" s="13"/>
      <c r="E271" s="13"/>
    </row>
    <row r="272" spans="4:5" ht="12.75">
      <c r="D272" s="13"/>
      <c r="E272" s="13"/>
    </row>
    <row r="273" spans="4:5" ht="12.75">
      <c r="D273" s="13"/>
      <c r="E273" s="13"/>
    </row>
    <row r="274" spans="4:5" ht="12.75">
      <c r="D274" s="13"/>
      <c r="E274" s="13"/>
    </row>
    <row r="275" spans="4:5" ht="12.75">
      <c r="D275" s="13"/>
      <c r="E275" s="13"/>
    </row>
    <row r="276" spans="4:5" ht="12.75">
      <c r="D276" s="13"/>
      <c r="E276" s="13"/>
    </row>
    <row r="277" spans="4:5" ht="12.75">
      <c r="D277" s="13"/>
      <c r="E277" s="13"/>
    </row>
    <row r="278" spans="4:5" ht="12.75">
      <c r="D278" s="13"/>
      <c r="E278" s="13"/>
    </row>
    <row r="279" spans="4:5" ht="12.75">
      <c r="D279" s="13"/>
      <c r="E279" s="13"/>
    </row>
    <row r="280" spans="4:5" ht="12.75">
      <c r="D280" s="13"/>
      <c r="E280" s="13"/>
    </row>
    <row r="281" spans="4:5" ht="12.75">
      <c r="D281" s="13"/>
      <c r="E281" s="13"/>
    </row>
    <row r="282" spans="4:5" ht="12.75">
      <c r="D282" s="13"/>
      <c r="E282" s="13"/>
    </row>
    <row r="283" spans="4:5" ht="12.75">
      <c r="D283" s="13"/>
      <c r="E283" s="13"/>
    </row>
    <row r="284" spans="4:5" ht="12.75">
      <c r="D284" s="13"/>
      <c r="E284" s="13"/>
    </row>
    <row r="285" spans="4:5" ht="12.75">
      <c r="D285" s="13"/>
      <c r="E285" s="13"/>
    </row>
    <row r="286" spans="4:5" ht="12.75">
      <c r="D286" s="13"/>
      <c r="E286" s="13"/>
    </row>
    <row r="287" spans="4:5" ht="12.75">
      <c r="D287" s="13"/>
      <c r="E287" s="13"/>
    </row>
    <row r="288" spans="4:5" ht="12.75">
      <c r="D288" s="13"/>
      <c r="E288" s="13"/>
    </row>
    <row r="289" spans="4:5" ht="12.75">
      <c r="D289" s="13"/>
      <c r="E289" s="13"/>
    </row>
    <row r="290" spans="4:5" ht="12.75">
      <c r="D290" s="13"/>
      <c r="E290" s="13"/>
    </row>
    <row r="291" spans="4:5" ht="12.75">
      <c r="D291" s="13"/>
      <c r="E291" s="13"/>
    </row>
    <row r="292" spans="4:5" ht="12.75">
      <c r="D292" s="13"/>
      <c r="E292" s="13"/>
    </row>
    <row r="293" spans="4:5" ht="12.75">
      <c r="D293" s="13"/>
      <c r="E293" s="13"/>
    </row>
    <row r="294" spans="4:5" ht="12.75">
      <c r="D294" s="13"/>
      <c r="E294" s="13"/>
    </row>
    <row r="295" spans="4:5" ht="12.75">
      <c r="D295" s="13"/>
      <c r="E295" s="13"/>
    </row>
    <row r="296" spans="4:5" ht="12.75">
      <c r="D296" s="13"/>
      <c r="E296" s="13"/>
    </row>
    <row r="297" spans="4:5" ht="12.75">
      <c r="D297" s="13"/>
      <c r="E297" s="13"/>
    </row>
    <row r="298" spans="4:5" ht="12.75">
      <c r="D298" s="13"/>
      <c r="E298" s="13"/>
    </row>
    <row r="299" spans="4:5" ht="12.75">
      <c r="D299" s="13"/>
      <c r="E299" s="13"/>
    </row>
    <row r="300" spans="4:5" ht="12.75">
      <c r="D300" s="13"/>
      <c r="E300" s="13"/>
    </row>
    <row r="301" spans="4:5" ht="12.75">
      <c r="D301" s="13"/>
      <c r="E301" s="13"/>
    </row>
    <row r="302" spans="4:5" ht="12.75">
      <c r="D302" s="13"/>
      <c r="E302" s="13"/>
    </row>
    <row r="303" spans="4:5" ht="12.75">
      <c r="D303" s="13"/>
      <c r="E303" s="13"/>
    </row>
    <row r="304" spans="4:5" ht="12.75">
      <c r="D304" s="13"/>
      <c r="E304" s="13"/>
    </row>
    <row r="305" spans="4:5" ht="12.75">
      <c r="D305" s="13"/>
      <c r="E305" s="13"/>
    </row>
    <row r="306" spans="4:5" ht="12.75">
      <c r="D306" s="13"/>
      <c r="E306" s="13"/>
    </row>
    <row r="307" spans="4:5" ht="12.75">
      <c r="D307" s="13"/>
      <c r="E307" s="13"/>
    </row>
    <row r="308" spans="4:5" ht="12.75">
      <c r="D308" s="13"/>
      <c r="E308" s="13"/>
    </row>
    <row r="309" spans="4:5" ht="12.75">
      <c r="D309" s="13"/>
      <c r="E309" s="13"/>
    </row>
    <row r="310" spans="4:5" ht="12.75">
      <c r="D310" s="13"/>
      <c r="E310" s="13"/>
    </row>
    <row r="311" spans="4:5" ht="12.75">
      <c r="D311" s="13"/>
      <c r="E311" s="13"/>
    </row>
    <row r="312" spans="4:5" ht="12.75">
      <c r="D312" s="13"/>
      <c r="E312" s="13"/>
    </row>
    <row r="313" spans="4:5" ht="12.75">
      <c r="D313" s="13"/>
      <c r="E313" s="13"/>
    </row>
    <row r="314" spans="4:5" ht="12.75">
      <c r="D314" s="13"/>
      <c r="E314" s="13"/>
    </row>
    <row r="315" spans="4:5" ht="12.75">
      <c r="D315" s="13"/>
      <c r="E315" s="13"/>
    </row>
    <row r="316" spans="4:5" ht="12.75">
      <c r="D316" s="13"/>
      <c r="E316" s="13"/>
    </row>
    <row r="317" spans="4:5" ht="12.75">
      <c r="D317" s="13"/>
      <c r="E317" s="13"/>
    </row>
    <row r="318" spans="4:5" ht="12.75">
      <c r="D318" s="13"/>
      <c r="E318" s="13"/>
    </row>
    <row r="319" spans="4:5" ht="12.75">
      <c r="D319" s="13"/>
      <c r="E319" s="13"/>
    </row>
    <row r="320" spans="4:5" ht="12.75">
      <c r="D320" s="13"/>
      <c r="E320" s="13"/>
    </row>
    <row r="321" spans="4:5" ht="12.75">
      <c r="D321" s="13"/>
      <c r="E321" s="13"/>
    </row>
    <row r="322" spans="4:5" ht="12.75">
      <c r="D322" s="13"/>
      <c r="E322" s="13"/>
    </row>
    <row r="323" spans="4:5" ht="12.75">
      <c r="D323" s="13"/>
      <c r="E323" s="13"/>
    </row>
    <row r="324" spans="4:5" ht="12.75">
      <c r="D324" s="13"/>
      <c r="E324" s="13"/>
    </row>
    <row r="325" spans="4:5" ht="12.75">
      <c r="D325" s="13"/>
      <c r="E325" s="13"/>
    </row>
    <row r="326" spans="4:5" ht="12.75">
      <c r="D326" s="13"/>
      <c r="E326" s="13"/>
    </row>
    <row r="327" spans="4:5" ht="12.75">
      <c r="D327" s="13"/>
      <c r="E327" s="13"/>
    </row>
    <row r="328" spans="4:5" ht="12.75">
      <c r="D328" s="13"/>
      <c r="E328" s="13"/>
    </row>
    <row r="329" spans="4:5" ht="12.75">
      <c r="D329" s="13"/>
      <c r="E329" s="13"/>
    </row>
    <row r="330" spans="4:5" ht="12.75">
      <c r="D330" s="13"/>
      <c r="E330" s="13"/>
    </row>
    <row r="331" spans="4:5" ht="12.75">
      <c r="D331" s="13"/>
      <c r="E331" s="13"/>
    </row>
    <row r="332" spans="4:5" ht="12.75">
      <c r="D332" s="13"/>
      <c r="E332" s="13"/>
    </row>
    <row r="333" spans="4:5" ht="12.75">
      <c r="D333" s="13"/>
      <c r="E333" s="13"/>
    </row>
    <row r="334" spans="4:5" ht="12.75">
      <c r="D334" s="13"/>
      <c r="E334" s="13"/>
    </row>
    <row r="335" spans="4:5" ht="12.75">
      <c r="D335" s="13"/>
      <c r="E335" s="13"/>
    </row>
    <row r="336" spans="4:5" ht="12.75">
      <c r="D336" s="13"/>
      <c r="E336" s="13"/>
    </row>
    <row r="337" spans="4:5" ht="12.75">
      <c r="D337" s="13"/>
      <c r="E337" s="13"/>
    </row>
    <row r="338" spans="4:5" ht="12.75">
      <c r="D338" s="13"/>
      <c r="E338" s="13"/>
    </row>
    <row r="339" spans="4:5" ht="12.75">
      <c r="D339" s="13"/>
      <c r="E339" s="13"/>
    </row>
    <row r="340" spans="4:5" ht="12.75">
      <c r="D340" s="13"/>
      <c r="E340" s="13"/>
    </row>
    <row r="341" spans="4:5" ht="12.75">
      <c r="D341" s="13"/>
      <c r="E341" s="13"/>
    </row>
    <row r="342" spans="4:5" ht="12.75">
      <c r="D342" s="13"/>
      <c r="E342" s="13"/>
    </row>
    <row r="343" spans="4:5" ht="12.75">
      <c r="D343" s="13"/>
      <c r="E343" s="13"/>
    </row>
    <row r="344" spans="4:5" ht="12.75">
      <c r="D344" s="13"/>
      <c r="E344" s="13"/>
    </row>
    <row r="345" spans="4:5" ht="12.75">
      <c r="D345" s="13"/>
      <c r="E345" s="13"/>
    </row>
    <row r="346" spans="4:5" ht="12.75">
      <c r="D346" s="13"/>
      <c r="E346" s="13"/>
    </row>
    <row r="347" spans="4:5" ht="12.75">
      <c r="D347" s="13"/>
      <c r="E347" s="13"/>
    </row>
    <row r="348" spans="4:5" ht="12.75">
      <c r="D348" s="13"/>
      <c r="E348" s="13"/>
    </row>
    <row r="349" spans="4:5" ht="12.75">
      <c r="D349" s="13"/>
      <c r="E349" s="13"/>
    </row>
    <row r="350" spans="4:5" ht="12.75">
      <c r="D350" s="13"/>
      <c r="E350" s="13"/>
    </row>
    <row r="351" spans="4:5" ht="12.75">
      <c r="D351" s="13"/>
      <c r="E351" s="13"/>
    </row>
    <row r="352" spans="4:5" ht="12.75">
      <c r="D352" s="13"/>
      <c r="E352" s="13"/>
    </row>
    <row r="353" spans="4:5" ht="12.75">
      <c r="D353" s="13"/>
      <c r="E353" s="13"/>
    </row>
    <row r="354" spans="4:5" ht="12.75">
      <c r="D354" s="13"/>
      <c r="E354" s="13"/>
    </row>
    <row r="355" spans="4:5" ht="12.75">
      <c r="D355" s="13"/>
      <c r="E355" s="13"/>
    </row>
    <row r="356" spans="4:5" ht="12.75">
      <c r="D356" s="13"/>
      <c r="E356" s="13"/>
    </row>
    <row r="357" spans="4:5" ht="12.75">
      <c r="D357" s="13"/>
      <c r="E357" s="13"/>
    </row>
    <row r="358" spans="4:5" ht="12.75">
      <c r="D358" s="13"/>
      <c r="E358" s="13"/>
    </row>
    <row r="359" spans="4:5" ht="12.75">
      <c r="D359" s="13"/>
      <c r="E359" s="13"/>
    </row>
    <row r="360" spans="4:5" ht="12.75">
      <c r="D360" s="13"/>
      <c r="E360" s="13"/>
    </row>
    <row r="361" spans="4:5" ht="12.75">
      <c r="D361" s="13"/>
      <c r="E361" s="13"/>
    </row>
    <row r="362" spans="4:5" ht="12.75">
      <c r="D362" s="13"/>
      <c r="E362" s="13"/>
    </row>
    <row r="363" spans="4:5" ht="12.75">
      <c r="D363" s="13"/>
      <c r="E363" s="13"/>
    </row>
    <row r="364" spans="4:5" ht="12.75">
      <c r="D364" s="13"/>
      <c r="E364" s="13"/>
    </row>
    <row r="365" spans="4:5" ht="12.75">
      <c r="D365" s="13"/>
      <c r="E365" s="13"/>
    </row>
    <row r="366" spans="4:5" ht="12.75">
      <c r="D366" s="13"/>
      <c r="E366" s="13"/>
    </row>
    <row r="367" spans="4:5" ht="12.75">
      <c r="D367" s="13"/>
      <c r="E367" s="13"/>
    </row>
    <row r="368" spans="4:5" ht="12.75">
      <c r="D368" s="13"/>
      <c r="E368" s="13"/>
    </row>
    <row r="369" spans="4:5" ht="12.75">
      <c r="D369" s="13"/>
      <c r="E369" s="13"/>
    </row>
    <row r="370" spans="4:5" ht="12.75">
      <c r="D370" s="13"/>
      <c r="E370" s="13"/>
    </row>
    <row r="371" spans="4:5" ht="12.75">
      <c r="D371" s="13"/>
      <c r="E371" s="13"/>
    </row>
    <row r="372" spans="4:5" ht="12.75">
      <c r="D372" s="13"/>
      <c r="E372" s="13"/>
    </row>
    <row r="373" spans="4:5" ht="12.75">
      <c r="D373" s="13"/>
      <c r="E373" s="13"/>
    </row>
    <row r="374" spans="4:5" ht="12.75">
      <c r="D374" s="13"/>
      <c r="E374" s="13"/>
    </row>
    <row r="375" spans="4:5" ht="12.75">
      <c r="D375" s="13"/>
      <c r="E375" s="13"/>
    </row>
    <row r="376" spans="4:5" ht="12.75">
      <c r="D376" s="13"/>
      <c r="E376" s="13"/>
    </row>
    <row r="377" spans="4:5" ht="12.75">
      <c r="D377" s="13"/>
      <c r="E377" s="13"/>
    </row>
    <row r="378" spans="4:5" ht="12.75">
      <c r="D378" s="13"/>
      <c r="E378" s="13"/>
    </row>
    <row r="379" spans="4:5" ht="12.75">
      <c r="D379" s="13"/>
      <c r="E379" s="13"/>
    </row>
    <row r="380" spans="4:5" ht="12.75">
      <c r="D380" s="13"/>
      <c r="E380" s="13"/>
    </row>
    <row r="381" spans="4:5" ht="12.75">
      <c r="D381" s="13"/>
      <c r="E381" s="13"/>
    </row>
    <row r="382" spans="4:5" ht="12.75">
      <c r="D382" s="13"/>
      <c r="E382" s="13"/>
    </row>
    <row r="383" spans="4:5" ht="12.75">
      <c r="D383" s="13"/>
      <c r="E383" s="13"/>
    </row>
    <row r="384" spans="4:5" ht="12.75">
      <c r="D384" s="13"/>
      <c r="E384" s="13"/>
    </row>
    <row r="385" spans="4:5" ht="12.75">
      <c r="D385" s="13"/>
      <c r="E385" s="13"/>
    </row>
    <row r="386" spans="4:5" ht="12.75">
      <c r="D386" s="13"/>
      <c r="E386" s="13"/>
    </row>
    <row r="387" spans="4:5" ht="12.75">
      <c r="D387" s="13"/>
      <c r="E387" s="13"/>
    </row>
    <row r="388" spans="4:5" ht="12.75">
      <c r="D388" s="13"/>
      <c r="E388" s="13"/>
    </row>
    <row r="389" spans="4:5" ht="12.75">
      <c r="D389" s="13"/>
      <c r="E389" s="13"/>
    </row>
    <row r="390" spans="4:5" ht="12.75">
      <c r="D390" s="13"/>
      <c r="E390" s="13"/>
    </row>
    <row r="391" spans="4:5" ht="12.75">
      <c r="D391" s="13"/>
      <c r="E391" s="13"/>
    </row>
    <row r="392" spans="4:5" ht="12.75">
      <c r="D392" s="13"/>
      <c r="E392" s="13"/>
    </row>
    <row r="393" spans="4:5" ht="12.75">
      <c r="D393" s="13"/>
      <c r="E393" s="13"/>
    </row>
    <row r="394" spans="4:5" ht="12.75">
      <c r="D394" s="13"/>
      <c r="E394" s="13"/>
    </row>
    <row r="395" spans="4:5" ht="12.75">
      <c r="D395" s="13"/>
      <c r="E395" s="13"/>
    </row>
    <row r="396" spans="4:5" ht="12.75">
      <c r="D396" s="13"/>
      <c r="E396" s="13"/>
    </row>
    <row r="397" spans="4:5" ht="12.75">
      <c r="D397" s="13"/>
      <c r="E397" s="13"/>
    </row>
    <row r="398" spans="4:5" ht="12.75">
      <c r="D398" s="13"/>
      <c r="E398" s="13"/>
    </row>
    <row r="399" spans="4:5" ht="12.75">
      <c r="D399" s="13"/>
      <c r="E399" s="13"/>
    </row>
    <row r="400" spans="4:5" ht="12.75">
      <c r="D400" s="13"/>
      <c r="E400" s="13"/>
    </row>
    <row r="401" spans="4:5" ht="12.75">
      <c r="D401" s="13"/>
      <c r="E401" s="13"/>
    </row>
    <row r="402" spans="4:5" ht="12.75">
      <c r="D402" s="13"/>
      <c r="E402" s="13"/>
    </row>
    <row r="403" spans="4:5" ht="12.75">
      <c r="D403" s="13"/>
      <c r="E403" s="13"/>
    </row>
    <row r="404" spans="4:5" ht="12.75">
      <c r="D404" s="13"/>
      <c r="E404" s="13"/>
    </row>
    <row r="405" spans="4:5" ht="12.75">
      <c r="D405" s="13"/>
      <c r="E405" s="13"/>
    </row>
    <row r="406" spans="4:5" ht="12.75">
      <c r="D406" s="13"/>
      <c r="E406" s="13"/>
    </row>
    <row r="407" spans="4:5" ht="12.75">
      <c r="D407" s="13"/>
      <c r="E407" s="13"/>
    </row>
    <row r="408" spans="4:5" ht="12.75">
      <c r="D408" s="13"/>
      <c r="E408" s="13"/>
    </row>
    <row r="409" spans="4:5" ht="12.75">
      <c r="D409" s="13"/>
      <c r="E409" s="13"/>
    </row>
    <row r="410" spans="4:5" ht="12.75">
      <c r="D410" s="13"/>
      <c r="E410" s="13"/>
    </row>
    <row r="411" spans="4:5" ht="12.75">
      <c r="D411" s="13"/>
      <c r="E411" s="13"/>
    </row>
    <row r="412" spans="4:5" ht="12.75">
      <c r="D412" s="13"/>
      <c r="E412" s="13"/>
    </row>
    <row r="413" spans="4:5" ht="12.75">
      <c r="D413" s="13"/>
      <c r="E413" s="13"/>
    </row>
    <row r="414" spans="4:5" ht="12.75">
      <c r="D414" s="13"/>
      <c r="E414" s="13"/>
    </row>
    <row r="415" spans="4:5" ht="12.75">
      <c r="D415" s="13"/>
      <c r="E415" s="13"/>
    </row>
    <row r="416" spans="4:5" ht="12.75">
      <c r="D416" s="13"/>
      <c r="E416" s="13"/>
    </row>
    <row r="417" spans="4:5" ht="12.75">
      <c r="D417" s="13"/>
      <c r="E417" s="13"/>
    </row>
    <row r="418" spans="4:5" ht="12.75">
      <c r="D418" s="13"/>
      <c r="E418" s="13"/>
    </row>
    <row r="419" spans="4:5" ht="12.75">
      <c r="D419" s="13"/>
      <c r="E419" s="13"/>
    </row>
    <row r="420" spans="4:5" ht="12.75">
      <c r="D420" s="13"/>
      <c r="E420" s="13"/>
    </row>
    <row r="421" spans="4:5" ht="12.75">
      <c r="D421" s="13"/>
      <c r="E421" s="13"/>
    </row>
    <row r="422" spans="4:5" ht="12.75">
      <c r="D422" s="13"/>
      <c r="E422" s="13"/>
    </row>
    <row r="423" spans="4:5" ht="12.75">
      <c r="D423" s="13"/>
      <c r="E423" s="13"/>
    </row>
    <row r="424" spans="4:5" ht="12.75">
      <c r="D424" s="13"/>
      <c r="E424" s="13"/>
    </row>
    <row r="425" spans="4:5" ht="12.75">
      <c r="D425" s="13"/>
      <c r="E425" s="13"/>
    </row>
    <row r="426" spans="4:5" ht="12.75">
      <c r="D426" s="13"/>
      <c r="E426" s="13"/>
    </row>
    <row r="427" spans="4:5" ht="12.75">
      <c r="D427" s="13"/>
      <c r="E427" s="13"/>
    </row>
    <row r="428" spans="4:5" ht="12.75">
      <c r="D428" s="13"/>
      <c r="E428" s="13"/>
    </row>
    <row r="429" spans="4:5" ht="12.75">
      <c r="D429" s="13"/>
      <c r="E429" s="13"/>
    </row>
    <row r="430" spans="4:5" ht="12.75">
      <c r="D430" s="13"/>
      <c r="E430" s="13"/>
    </row>
    <row r="431" spans="4:5" ht="12.75">
      <c r="D431" s="13"/>
      <c r="E431" s="13"/>
    </row>
    <row r="432" spans="4:5" ht="12.75">
      <c r="D432" s="13"/>
      <c r="E432" s="13"/>
    </row>
    <row r="433" spans="4:5" ht="12.75">
      <c r="D433" s="13"/>
      <c r="E433" s="13"/>
    </row>
    <row r="434" spans="4:5" ht="12.75">
      <c r="D434" s="13"/>
      <c r="E434" s="13"/>
    </row>
    <row r="435" spans="4:5" ht="12.75">
      <c r="D435" s="13"/>
      <c r="E435" s="13"/>
    </row>
    <row r="436" spans="4:5" ht="12.75">
      <c r="D436" s="13"/>
      <c r="E436" s="13"/>
    </row>
    <row r="437" spans="4:5" ht="12.75">
      <c r="D437" s="13"/>
      <c r="E437" s="13"/>
    </row>
    <row r="438" spans="4:5" ht="12.75">
      <c r="D438" s="13"/>
      <c r="E438" s="13"/>
    </row>
    <row r="439" spans="4:5" ht="12.75">
      <c r="D439" s="13"/>
      <c r="E439" s="13"/>
    </row>
    <row r="440" spans="4:5" ht="12.75">
      <c r="D440" s="13"/>
      <c r="E440" s="13"/>
    </row>
    <row r="441" spans="4:5" ht="12.75">
      <c r="D441" s="13"/>
      <c r="E441" s="13"/>
    </row>
    <row r="442" spans="4:5" ht="12.75">
      <c r="D442" s="13"/>
      <c r="E442" s="13"/>
    </row>
    <row r="443" spans="4:5" ht="12.75">
      <c r="D443" s="13"/>
      <c r="E443" s="13"/>
    </row>
    <row r="444" spans="4:5" ht="12.75">
      <c r="D444" s="13"/>
      <c r="E444" s="13"/>
    </row>
    <row r="445" spans="4:5" ht="12.75">
      <c r="D445" s="13"/>
      <c r="E445" s="13"/>
    </row>
    <row r="446" spans="4:5" ht="12.75">
      <c r="D446" s="13"/>
      <c r="E446" s="13"/>
    </row>
    <row r="447" spans="4:5" ht="12.75">
      <c r="D447" s="13"/>
      <c r="E447" s="13"/>
    </row>
    <row r="448" spans="4:5" ht="12.75">
      <c r="D448" s="13"/>
      <c r="E448" s="13"/>
    </row>
    <row r="449" spans="4:5" ht="12.75">
      <c r="D449" s="13"/>
      <c r="E449" s="13"/>
    </row>
    <row r="450" spans="4:5" ht="12.75">
      <c r="D450" s="13"/>
      <c r="E450" s="13"/>
    </row>
    <row r="451" spans="4:5" ht="12.75">
      <c r="D451" s="13"/>
      <c r="E451" s="13"/>
    </row>
    <row r="452" spans="4:5" ht="12.75">
      <c r="D452" s="13"/>
      <c r="E452" s="13"/>
    </row>
    <row r="453" spans="4:5" ht="12.75">
      <c r="D453" s="13"/>
      <c r="E453" s="13"/>
    </row>
    <row r="454" spans="4:5" ht="12.75">
      <c r="D454" s="13"/>
      <c r="E454" s="13"/>
    </row>
    <row r="455" spans="4:5" ht="12.75">
      <c r="D455" s="13"/>
      <c r="E455" s="13"/>
    </row>
    <row r="456" spans="4:5" ht="12.75">
      <c r="D456" s="13"/>
      <c r="E456" s="13"/>
    </row>
    <row r="457" spans="4:5" ht="12.75">
      <c r="D457" s="13"/>
      <c r="E457" s="13"/>
    </row>
    <row r="458" spans="4:5" ht="12.75">
      <c r="D458" s="13"/>
      <c r="E458" s="13"/>
    </row>
    <row r="459" spans="4:5" ht="12.75">
      <c r="D459" s="13"/>
      <c r="E459" s="13"/>
    </row>
    <row r="460" spans="4:5" ht="12.75">
      <c r="D460" s="13"/>
      <c r="E460" s="13"/>
    </row>
    <row r="461" spans="4:5" ht="12.75">
      <c r="D461" s="13"/>
      <c r="E461" s="13"/>
    </row>
    <row r="462" spans="4:5" ht="12.75">
      <c r="D462" s="13"/>
      <c r="E462" s="13"/>
    </row>
    <row r="463" spans="4:5" ht="12.75">
      <c r="D463" s="13"/>
      <c r="E463" s="13"/>
    </row>
    <row r="464" spans="4:5" ht="12.75">
      <c r="D464" s="13"/>
      <c r="E464" s="13"/>
    </row>
    <row r="465" spans="4:5" ht="12.75">
      <c r="D465" s="13"/>
      <c r="E465" s="13"/>
    </row>
    <row r="466" spans="4:5" ht="12.75">
      <c r="D466" s="13"/>
      <c r="E466" s="13"/>
    </row>
    <row r="467" spans="4:5" ht="12.75">
      <c r="D467" s="13"/>
      <c r="E467" s="13"/>
    </row>
    <row r="468" spans="4:5" ht="12.75">
      <c r="D468" s="13"/>
      <c r="E468" s="13"/>
    </row>
    <row r="469" spans="4:5" ht="12.75">
      <c r="D469" s="13"/>
      <c r="E469" s="13"/>
    </row>
    <row r="470" spans="4:5" ht="12.75">
      <c r="D470" s="13"/>
      <c r="E470" s="13"/>
    </row>
    <row r="471" spans="4:5" ht="12.75">
      <c r="D471" s="13"/>
      <c r="E471" s="13"/>
    </row>
    <row r="472" spans="4:5" ht="12.75">
      <c r="D472" s="13"/>
      <c r="E472" s="13"/>
    </row>
    <row r="473" spans="4:5" ht="12.75">
      <c r="D473" s="13"/>
      <c r="E473" s="13"/>
    </row>
    <row r="474" spans="4:5" ht="12.75">
      <c r="D474" s="13"/>
      <c r="E474" s="13"/>
    </row>
    <row r="475" spans="4:5" ht="12.75">
      <c r="D475" s="13"/>
      <c r="E475" s="13"/>
    </row>
    <row r="476" spans="4:5" ht="12.75">
      <c r="D476" s="13"/>
      <c r="E476" s="13"/>
    </row>
    <row r="477" spans="4:5" ht="12.75">
      <c r="D477" s="13"/>
      <c r="E477" s="13"/>
    </row>
    <row r="478" spans="4:5" ht="12.75">
      <c r="D478" s="13"/>
      <c r="E478" s="13"/>
    </row>
    <row r="479" spans="4:5" ht="12.75">
      <c r="D479" s="13"/>
      <c r="E479" s="13"/>
    </row>
  </sheetData>
  <mergeCells count="1">
    <mergeCell ref="A2:E2"/>
  </mergeCells>
  <printOptions/>
  <pageMargins left="0.75" right="0.75" top="1" bottom="1" header="0.5" footer="0.5"/>
  <pageSetup firstPageNumber="28" useFirstPageNumber="1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VinetaP</cp:lastModifiedBy>
  <cp:lastPrinted>2002-05-27T16:41:50Z</cp:lastPrinted>
  <dcterms:created xsi:type="dcterms:W3CDTF">2000-05-26T11:58:53Z</dcterms:created>
  <dcterms:modified xsi:type="dcterms:W3CDTF">2002-05-27T16:41:52Z</dcterms:modified>
  <cp:category/>
  <cp:version/>
  <cp:contentType/>
  <cp:contentStatus/>
</cp:coreProperties>
</file>