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506" windowWidth="12120" windowHeight="7710" activeTab="0"/>
  </bookViews>
  <sheets>
    <sheet name="Sheet1" sheetId="1" r:id="rId1"/>
  </sheets>
  <definedNames>
    <definedName name="_xlnm.Print_Titles" localSheetId="0">'Sheet1'!$7:$7</definedName>
  </definedNames>
  <calcPr fullCalcOnLoad="1"/>
</workbook>
</file>

<file path=xl/sharedStrings.xml><?xml version="1.0" encoding="utf-8"?>
<sst xmlns="http://schemas.openxmlformats.org/spreadsheetml/2006/main" count="181" uniqueCount="177">
  <si>
    <t>Izziņa</t>
  </si>
  <si>
    <t>par valsts un pašvaldību budžetu līdzekļu atlikumiem</t>
  </si>
  <si>
    <t>Banka, konta numurs, valūtas kods</t>
  </si>
  <si>
    <t>Summa latos</t>
  </si>
  <si>
    <t>Summa valūtā</t>
  </si>
  <si>
    <t>Norēķinu kontu atlikumi latos</t>
  </si>
  <si>
    <t>Latvijas Banka - kopā</t>
  </si>
  <si>
    <t>Valsts kases norēķinu konts (000 361 101) LVL</t>
  </si>
  <si>
    <t>Valūtu groza aizdevuma apkalpošanas maksājumi (000 337 630) LVL</t>
  </si>
  <si>
    <t>Valūtu groza aizdevuma kredītlīnijas atmaksas (000 337 821) LVL</t>
  </si>
  <si>
    <t xml:space="preserve">Komercbanku konti </t>
  </si>
  <si>
    <t>Baltijas Tranzītu banka</t>
  </si>
  <si>
    <t>Aizkraukle (037 102 002) LVL</t>
  </si>
  <si>
    <t>Daugavpils (020 102 000) LVL</t>
  </si>
  <si>
    <t>Jelgava (100 102 002) LVL</t>
  </si>
  <si>
    <t>Ludza (000 102 002) LVL</t>
  </si>
  <si>
    <t>Ogre (000 102 002) LVL</t>
  </si>
  <si>
    <t>Ventspils  (000 102 002) LVL</t>
  </si>
  <si>
    <t>Latvijas Hipotēku un Zemes banka</t>
  </si>
  <si>
    <t>Rīga (100 000 503 0002) LVL</t>
  </si>
  <si>
    <t>Parekss-Banka</t>
  </si>
  <si>
    <t>Citadele (400 100 0002) LVL</t>
  </si>
  <si>
    <t>Rēzekne (470 100 0002) LVL</t>
  </si>
  <si>
    <t>Norēķinu konts (400 075 1999) LVL</t>
  </si>
  <si>
    <t>Latvijas Unibanka</t>
  </si>
  <si>
    <t>Āgenskalns (03 000 100 003) LVL</t>
  </si>
  <si>
    <t>Rīdzene (02 100 100 603) LVL</t>
  </si>
  <si>
    <t>Alūksne (25 000 120 802) LVL</t>
  </si>
  <si>
    <t>Balvi (24 000 120 902) LVL</t>
  </si>
  <si>
    <t xml:space="preserve">Bauska (29 700 100 502) LVL  </t>
  </si>
  <si>
    <t>Cēsis (04 000 120 001) LVL</t>
  </si>
  <si>
    <t>Dobele (06 000 120 100) LVL</t>
  </si>
  <si>
    <t>Gulbene (07 000 120 141) LVL</t>
  </si>
  <si>
    <t>Jēkabpils (09 000 120 802) LVL</t>
  </si>
  <si>
    <t>Jūrmala (10 000 120 500) LVL</t>
  </si>
  <si>
    <t>Krāslava (23 000 100 002) LVL</t>
  </si>
  <si>
    <t>Kuldīga (11 000 120 002) LVL</t>
  </si>
  <si>
    <t>Limbaži (13 000 120 200) LVL</t>
  </si>
  <si>
    <t>Madona (30 900 120 120) LVL</t>
  </si>
  <si>
    <t>Preiļi (26 000 100 303) LVL</t>
  </si>
  <si>
    <t>Saldus (15 000 120 050) LVL</t>
  </si>
  <si>
    <t>Talsi (28 700 100 001) LVL</t>
  </si>
  <si>
    <t>Tukums (32 000 120 602) LVL</t>
  </si>
  <si>
    <t>Valka (17 000 120 409) LVL</t>
  </si>
  <si>
    <t>Valmiera (18 000 120 901) LVL</t>
  </si>
  <si>
    <t>Liepāja (12 111 120 201) LVL</t>
  </si>
  <si>
    <t>Norēķinu kontu atlikumi valūtās</t>
  </si>
  <si>
    <t>Atsevišķo valūtu aizdevumu konti</t>
  </si>
  <si>
    <t>Atsevišķo valūtu aizdevuma apkalpošanas maksājumi (010 337 031) USD</t>
  </si>
  <si>
    <t>"Investīcija Energoefektivitātes fondā" LE 9704.01.01/0002 (660 338 516) EUR</t>
  </si>
  <si>
    <t>"Latvijas Vides investīciju fonds"LE 9704.02.03/0001 (660 338 817) EUR</t>
  </si>
  <si>
    <t>Valsts kases pieprasījuma noguldījums (010 339 709) USD</t>
  </si>
  <si>
    <t>Valsts kases pieprasījuma noguldījums (660 339 609) EUR</t>
  </si>
  <si>
    <t>Valsts kases pieprasījuma noguldījums (160 339 109) XDR</t>
  </si>
  <si>
    <t>Nacionālie fondi</t>
  </si>
  <si>
    <t xml:space="preserve">Phare </t>
  </si>
  <si>
    <t>Programmai "Eiropas integrācija" LE9701 (660 338 008) EUR</t>
  </si>
  <si>
    <t>Programmai "Ekonomikas attīstība" LE9702 (660 338 309) EUR</t>
  </si>
  <si>
    <t>Programmai "Infrastruktūra" LE9704 (660 338 710) EUR</t>
  </si>
  <si>
    <t xml:space="preserve">Valūta komercbankās - kopā </t>
  </si>
  <si>
    <t>Parex Banka - kopā</t>
  </si>
  <si>
    <t xml:space="preserve">EUR 400 075 1001  </t>
  </si>
  <si>
    <t>USD 400 075 2001</t>
  </si>
  <si>
    <t>CAD 400 075 3001</t>
  </si>
  <si>
    <t>AUD 400 075 4001</t>
  </si>
  <si>
    <t>CHF 400 075 5001</t>
  </si>
  <si>
    <t>DKK 400 075 6001</t>
  </si>
  <si>
    <t>NOK 400 075 7001</t>
  </si>
  <si>
    <t>GBP 400 075 8001</t>
  </si>
  <si>
    <t>SEK 400 075 9101</t>
  </si>
  <si>
    <t>JPY 400 075 9201</t>
  </si>
  <si>
    <t>EUR 400 075 1002</t>
  </si>
  <si>
    <t>USD 400 075 2007</t>
  </si>
  <si>
    <t>EUR 400 075 1015</t>
  </si>
  <si>
    <t>RUB 400 075 9301</t>
  </si>
  <si>
    <t>EUR 400 075 1022</t>
  </si>
  <si>
    <t>EUR 400 075 1023</t>
  </si>
  <si>
    <t>Deutche Bank AG - kopā</t>
  </si>
  <si>
    <t>EUR 100 947 623 500</t>
  </si>
  <si>
    <t>EUR 100 947 623 501</t>
  </si>
  <si>
    <t>Bank of America - kopā</t>
  </si>
  <si>
    <t>USD 360 390 23</t>
  </si>
  <si>
    <t>USD 360 390 81</t>
  </si>
  <si>
    <t>DEM 360 390 31</t>
  </si>
  <si>
    <t>EUR 360 391 14</t>
  </si>
  <si>
    <t>SEK 360 390 73</t>
  </si>
  <si>
    <t>Depozīti latos un valūtās</t>
  </si>
  <si>
    <t>Ieguldījumi depozītos</t>
  </si>
  <si>
    <t>Ieguldījumi depozītos latos - kopā</t>
  </si>
  <si>
    <t>Latvijas Banka</t>
  </si>
  <si>
    <t>Ieguldījumi depozītos  valūtā - kopā</t>
  </si>
  <si>
    <t>Valsts kases termiņnoguldījums (660 328 209) EUR</t>
  </si>
  <si>
    <t>Nacionālā fonda līdzekļu termiņnoguldījums (660 328 940) EUR</t>
  </si>
  <si>
    <t xml:space="preserve">Komercbankas - kopā </t>
  </si>
  <si>
    <t>Kredītlīdzekļi Latvijas Bankā</t>
  </si>
  <si>
    <t>Neizsniegtā SVF kredīta atlikums (010 330 601) USD</t>
  </si>
  <si>
    <t>Valsts un pašvaldību naudas līdzekļi kopā</t>
  </si>
  <si>
    <t>Naudas līdzekļu atlikumi apstiprināti ar Latvijas Bankas un komercbanku izziņām</t>
  </si>
  <si>
    <t xml:space="preserve">Noguldījumu garantiju fonds (000 361 211) LVL </t>
  </si>
  <si>
    <t>Apdrošināto aizsardzības fonds - dzīvības apdrošināšanai (000 361 512) LVL</t>
  </si>
  <si>
    <t>Programmai LE0002 (660 338 037) EUR</t>
  </si>
  <si>
    <t>Programmai LE00.07.00-00.12.03 (660 338 134) EUR</t>
  </si>
  <si>
    <t>Programmai LE0005 (660 338 338) EUR</t>
  </si>
  <si>
    <t>Programmai LE0004 (660 338 435) EUR</t>
  </si>
  <si>
    <t>Programmai LE0003 (660 338 736) EUR</t>
  </si>
  <si>
    <t>ISPA</t>
  </si>
  <si>
    <t>ISPA projektam 2000/LV/16/P/PT/001 Via Baltijas ceļš (660 338 024) EUR</t>
  </si>
  <si>
    <t>Projekts 2000/LV/16/P/PT/003 - Ventspils ūdenssaimniec. att. (660 338 228) EUR</t>
  </si>
  <si>
    <t>Projekts 2000/LV/P/PT/003 - A - R dzelzceļa koridora modernizācija (660 338 231) EUR</t>
  </si>
  <si>
    <t>Projekts 2000/LV/16/P/PT/004 - A - R dzelzceļa koridora rekonstrukcija (660 338 529) EUR</t>
  </si>
  <si>
    <t>Projekts 2000/LV/16/P/PT/002 - Via Baltija pievedceļu uzlaboš. (660 338 532) EUR</t>
  </si>
  <si>
    <t>Projekts 2000/LV/16/P/PE/001 - Rīgas ūdenssaimniec. att. (660 338 626) EUR</t>
  </si>
  <si>
    <t>Projekts 2000/LV/16/P/PE/002 - Jelgavas ūdenssaimniec. att. (660 338 927) EUR</t>
  </si>
  <si>
    <t>Projekts 2000/LV/16/P/PA/005 - TP dzelzceļa sektora A-R mod.  (660 338 930) EUR</t>
  </si>
  <si>
    <t>EEK 400 075 9001</t>
  </si>
  <si>
    <t>EUR 400 075 1003</t>
  </si>
  <si>
    <t>EUR 400 075 1004</t>
  </si>
  <si>
    <t>USD 400 075 2009</t>
  </si>
  <si>
    <t>EUR 400 075 1026</t>
  </si>
  <si>
    <t>EUR 400 075 1028</t>
  </si>
  <si>
    <t>USD 360 390 15</t>
  </si>
  <si>
    <t>Baltijas Tranzītu Banka</t>
  </si>
  <si>
    <t>A/S "Vereinsbank Rīga"</t>
  </si>
  <si>
    <t>Naudas līdzekļi un depozīti kopā</t>
  </si>
  <si>
    <t xml:space="preserve">Valsts līdzekļi kopā </t>
  </si>
  <si>
    <t>Pašvaldību naudas līdzekļi, to ekvivalenti un depozīti</t>
  </si>
  <si>
    <t xml:space="preserve">   t.sk. Valsts kases norēķinu centros</t>
  </si>
  <si>
    <t>2002. gada 31. decembrī</t>
  </si>
  <si>
    <t>PLN 400 075 1999</t>
  </si>
  <si>
    <t>CZK 400 075 1999</t>
  </si>
  <si>
    <t>BYR 400 075 1999</t>
  </si>
  <si>
    <t>CYP 400 075 1999</t>
  </si>
  <si>
    <t>UAH 400 075 1999</t>
  </si>
  <si>
    <t>USD 400 075 2008</t>
  </si>
  <si>
    <t>LTL 400 075 9401</t>
  </si>
  <si>
    <t>EUR 360 390 57</t>
  </si>
  <si>
    <t>Pirmajā bankā USD</t>
  </si>
  <si>
    <t>Pirmajā bankā EUR</t>
  </si>
  <si>
    <t>A/S Latvijas Unibanka</t>
  </si>
  <si>
    <t>Hansabanka</t>
  </si>
  <si>
    <t>Projekts 2001/LV/16/P/PT/005 - Via Baltica koridora uzlabojumi  posmā R-Ā  (660 338 244) EUR</t>
  </si>
  <si>
    <t>Projekts 2001/LV/16/P/PE/005 - Cieto atkritumu projekts Liepājas rajonā  (660 338 040) EUR</t>
  </si>
  <si>
    <t>Projekts 2001/LV/16/P/PE/006 - Cieto atkritumu projekts Ziemeļvidzemē  (660 338 341) EUR</t>
  </si>
  <si>
    <t>Projekts 2001/LV/16/P/PE/006 - TP ceļu projektiem Latvijā  (660 338 545) EUR</t>
  </si>
  <si>
    <t>Projekts 2001/LV/16/P/PA/001 - TP apkārtējās vides projektiem  (660 338 639) EUR</t>
  </si>
  <si>
    <t>Projekts 2001/LV/16/P/PE/007- Ūdens apgādes attīstība Austrumlatvijas upju baseinos  (660 338 642) EUR</t>
  </si>
  <si>
    <t>Projekts 2001/LV/16/P/PT/006 - Vilcienu kustības vadības sistēmu modernizācija  (660 338 846) EUR</t>
  </si>
  <si>
    <t>Projekts 2001/LV/16/P/PE/006 - A-R dzelzceļa koridora ritošā sastāva sakarsušo bukšu atklāšanas sistēmu modernizācija  (660 338 147) EUR</t>
  </si>
  <si>
    <t>Projekts 2001/LV/16/P/PE/006 - TP EDIS ieviešanai ISPA administrēšanai  (660 338 943) EUR</t>
  </si>
  <si>
    <t>Projekts 2000/LV/16/P/PE/004- Cieto atkritumu apsaimniekošana Ventspils reģionā (660 338 833) EUR</t>
  </si>
  <si>
    <t>Programmai LE0101- LE0106 (660 338 901) EUR</t>
  </si>
  <si>
    <t>Atsevišķo valūtu aizdevuma  maksājumi (010337125) USD</t>
  </si>
  <si>
    <t xml:space="preserve">Naudas līdzekļu atlikums latos Valsts kases kontos Latvijas Bankā un komercbankās 2002. gada 31.decembrī 2 704 297 lati (Divi miljoni septiņi simti četri tūkstoši divi simti deviņdesmit septiņi lati) </t>
  </si>
  <si>
    <t xml:space="preserve">Naudas līdzekļu atlikumi valūtā Valsts kases kontos Latvijas Bankā un komercbankās 2002. gada 31. decembrī pēc Latvijas Bankas valūtas kursa 13 364 427 lati (Trīspadsmit miljoni trīs simti sešdesmit četri tūkstoši četri simti divdesmit septiņi lati) </t>
  </si>
  <si>
    <t>Valdības ieguldījumi latos Latvijas Bankā un komercbankās 2002. gada 31. decembrī 53 150 000 lati (Piecdesmit trīs miljoni viens simts piecdesmit tūkstoši  lati)</t>
  </si>
  <si>
    <t>Valdības ieguldījumi valūtā Latvijas Bankā un komercbankās 2002. gada 31. decembrī pēc Latvijas Bankas kursa 37 949 073 lati (Trīsdesmit septiņi miljoni deviņi simti četrdesmit deviņi tūkstoši   septiņdesmit trīs lati).</t>
  </si>
  <si>
    <t>Latvijas Republikas pašvaldību budžetu līdzekļu atlikumi komercbankās un pagastu kasēs 2002. gada 31. decembrī 22 710 414 lati (divdesmit divi miljoni septiņi simti desmit tūkstoši četri simti četrpadsmit  lati).</t>
  </si>
  <si>
    <t xml:space="preserve">A/S "Vereinsbank Rīga"  EUR </t>
  </si>
  <si>
    <t>A/S "Vereinsbank Rīga"  USD</t>
  </si>
  <si>
    <t>16. pielikums</t>
  </si>
  <si>
    <t>Finanšu memorands LE9803 - LE9809 (660 338 202) EUR</t>
  </si>
  <si>
    <t>Finanšu memorands LE9812 (660 338 503) EUR</t>
  </si>
  <si>
    <t>Finanšu memorands LE9810 (660 338 804) EUR</t>
  </si>
  <si>
    <t>Finanšu memorands LE9811 (660 338 105) EUR</t>
  </si>
  <si>
    <t>Finanšu memorands LE9902-9905 (660 338 011) EUR</t>
  </si>
  <si>
    <t>Finanšu memorands LE9908 (660 338 613) EUR</t>
  </si>
  <si>
    <t>Finanšu memorands LE9911 (660 338 914) EUR</t>
  </si>
  <si>
    <t>Finanšu memorands LE9913 (660 338 215) EUR</t>
  </si>
  <si>
    <t>Finanšu memorands LV9915 (660 338 121) EUR</t>
  </si>
  <si>
    <t>Finanšu memorands LV0006 (660 338 325) EUR</t>
  </si>
  <si>
    <t>Finanšu memorands LV9914 (660 338 419) EUR</t>
  </si>
  <si>
    <t>Finanšu memorands LV0001 (660 338 422) EUR</t>
  </si>
  <si>
    <t>Finanšu memorands LV9912 (660 338 118) EUR</t>
  </si>
  <si>
    <t>Finanšu memorands CBC LE9615 (660 338 406) EUR</t>
  </si>
  <si>
    <t>Finanšu memorands CBC LE9707 (660 338 707) EUR</t>
  </si>
  <si>
    <t>Merita Bank Plc.(Nordea Banka)</t>
  </si>
  <si>
    <t>EUR 400 075 1016</t>
  </si>
</sst>
</file>

<file path=xl/styles.xml><?xml version="1.0" encoding="utf-8"?>
<styleSheet xmlns="http://schemas.openxmlformats.org/spreadsheetml/2006/main">
  <numFmts count="10">
    <numFmt numFmtId="5" formatCode="#,##0\ &quot;Ls&quot;;\-#,##0\ &quot;Ls&quot;"/>
    <numFmt numFmtId="6" formatCode="#,##0\ &quot;Ls&quot;;[Red]\-#,##0\ &quot;Ls&quot;"/>
    <numFmt numFmtId="7" formatCode="#,##0.00\ &quot;Ls&quot;;\-#,##0.00\ &quot;Ls&quot;"/>
    <numFmt numFmtId="8" formatCode="#,##0.00\ &quot;Ls&quot;;[Red]\-#,##0.00\ &quot;Ls&quot;"/>
    <numFmt numFmtId="42" formatCode="_-* #,##0\ &quot;Ls&quot;_-;\-* #,##0\ &quot;Ls&quot;_-;_-* &quot;-&quot;\ &quot;Ls&quot;_-;_-@_-"/>
    <numFmt numFmtId="41" formatCode="_-* #,##0\ _L_s_-;\-* #,##0\ _L_s_-;_-* &quot;-&quot;\ _L_s_-;_-@_-"/>
    <numFmt numFmtId="44" formatCode="_-* #,##0.00\ &quot;Ls&quot;_-;\-* #,##0.00\ &quot;Ls&quot;_-;_-* &quot;-&quot;??\ &quot;Ls&quot;_-;_-@_-"/>
    <numFmt numFmtId="43" formatCode="_-* #,##0.00\ _L_s_-;\-* #,##0.00\ _L_s_-;_-* &quot;-&quot;??\ _L_s_-;_-@_-"/>
    <numFmt numFmtId="164" formatCode="#,##0.000"/>
    <numFmt numFmtId="165" formatCode="#,##0.0"/>
  </numFmts>
  <fonts count="7">
    <font>
      <sz val="10"/>
      <name val="Arial"/>
      <family val="0"/>
    </font>
    <font>
      <sz val="10"/>
      <name val="Times New Roman"/>
      <family val="1"/>
    </font>
    <font>
      <b/>
      <sz val="10"/>
      <name val="Times New Roman"/>
      <family val="1"/>
    </font>
    <font>
      <i/>
      <sz val="10"/>
      <name val="Times New Roman"/>
      <family val="1"/>
    </font>
    <font>
      <sz val="12"/>
      <name val="Times New Roman"/>
      <family val="1"/>
    </font>
    <font>
      <b/>
      <sz val="12"/>
      <name val="Times New Roman"/>
      <family val="1"/>
    </font>
    <font>
      <b/>
      <i/>
      <sz val="10"/>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3" fontId="1" fillId="0" borderId="0" xfId="0" applyNumberFormat="1" applyFont="1" applyBorder="1" applyAlignment="1">
      <alignment/>
    </xf>
    <xf numFmtId="3" fontId="2" fillId="0" borderId="0" xfId="0" applyNumberFormat="1" applyFont="1" applyBorder="1" applyAlignment="1">
      <alignment horizontal="right"/>
    </xf>
    <xf numFmtId="4" fontId="1" fillId="0" borderId="0" xfId="0" applyNumberFormat="1" applyFont="1" applyBorder="1" applyAlignment="1">
      <alignment/>
    </xf>
    <xf numFmtId="3" fontId="2" fillId="0" borderId="0" xfId="0" applyNumberFormat="1" applyFont="1" applyBorder="1" applyAlignment="1">
      <alignment/>
    </xf>
    <xf numFmtId="4" fontId="2" fillId="0" borderId="0" xfId="0" applyNumberFormat="1" applyFont="1" applyBorder="1" applyAlignment="1">
      <alignment/>
    </xf>
    <xf numFmtId="3" fontId="1" fillId="0" borderId="1" xfId="0" applyNumberFormat="1" applyFont="1" applyBorder="1" applyAlignment="1">
      <alignment horizontal="center"/>
    </xf>
    <xf numFmtId="4" fontId="1" fillId="0" borderId="0" xfId="0" applyNumberFormat="1" applyFont="1" applyBorder="1" applyAlignment="1">
      <alignment horizontal="center"/>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3" fontId="1" fillId="0" borderId="0" xfId="0" applyNumberFormat="1" applyFont="1" applyFill="1" applyBorder="1" applyAlignment="1">
      <alignment horizontal="center" wrapText="1"/>
    </xf>
    <xf numFmtId="3" fontId="1" fillId="0" borderId="0" xfId="0" applyNumberFormat="1" applyFont="1" applyFill="1" applyBorder="1" applyAlignment="1">
      <alignment horizontal="right"/>
    </xf>
    <xf numFmtId="3" fontId="2" fillId="0" borderId="0" xfId="0" applyNumberFormat="1" applyFont="1" applyFill="1" applyBorder="1" applyAlignment="1">
      <alignment horizontal="left" wrapText="1"/>
    </xf>
    <xf numFmtId="3" fontId="2" fillId="0" borderId="0" xfId="0" applyNumberFormat="1" applyFont="1" applyFill="1" applyBorder="1" applyAlignment="1">
      <alignment horizontal="right"/>
    </xf>
    <xf numFmtId="3" fontId="1" fillId="0" borderId="0" xfId="0" applyNumberFormat="1" applyFont="1" applyFill="1" applyBorder="1" applyAlignment="1">
      <alignment horizontal="left" wrapText="1"/>
    </xf>
    <xf numFmtId="3" fontId="3" fillId="0" borderId="0" xfId="0" applyNumberFormat="1" applyFont="1" applyFill="1" applyBorder="1" applyAlignment="1">
      <alignment horizontal="left" wrapText="1"/>
    </xf>
    <xf numFmtId="3" fontId="3" fillId="0" borderId="0" xfId="0" applyNumberFormat="1" applyFont="1" applyFill="1" applyBorder="1" applyAlignment="1">
      <alignment horizontal="right"/>
    </xf>
    <xf numFmtId="3" fontId="1" fillId="0" borderId="0"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left"/>
    </xf>
    <xf numFmtId="3" fontId="3" fillId="0" borderId="0" xfId="0" applyNumberFormat="1" applyFont="1" applyFill="1" applyBorder="1" applyAlignment="1">
      <alignment horizontal="left"/>
    </xf>
    <xf numFmtId="3" fontId="1" fillId="0" borderId="0" xfId="0" applyNumberFormat="1" applyFont="1" applyFill="1" applyBorder="1" applyAlignment="1">
      <alignment horizontal="left"/>
    </xf>
    <xf numFmtId="3" fontId="4" fillId="0" borderId="0" xfId="0" applyNumberFormat="1" applyFont="1" applyBorder="1" applyAlignment="1">
      <alignment/>
    </xf>
    <xf numFmtId="3" fontId="5" fillId="0" borderId="0" xfId="0" applyNumberFormat="1" applyFont="1" applyBorder="1" applyAlignment="1">
      <alignment horizontal="right"/>
    </xf>
    <xf numFmtId="4" fontId="4" fillId="0" borderId="0" xfId="0" applyNumberFormat="1" applyFont="1" applyBorder="1" applyAlignment="1">
      <alignment/>
    </xf>
    <xf numFmtId="4" fontId="5" fillId="0" borderId="0" xfId="0" applyNumberFormat="1" applyFont="1" applyBorder="1" applyAlignment="1">
      <alignment horizontal="left"/>
    </xf>
    <xf numFmtId="3" fontId="6" fillId="0" borderId="0" xfId="0" applyNumberFormat="1" applyFont="1" applyFill="1" applyBorder="1" applyAlignment="1">
      <alignment horizontal="left" wrapText="1"/>
    </xf>
    <xf numFmtId="3" fontId="2" fillId="0" borderId="0" xfId="0" applyNumberFormat="1" applyFont="1" applyFill="1" applyBorder="1" applyAlignment="1">
      <alignment horizontal="center"/>
    </xf>
    <xf numFmtId="3" fontId="1" fillId="0" borderId="0" xfId="0" applyNumberFormat="1" applyFont="1" applyFill="1" applyBorder="1" applyAlignment="1">
      <alignment horizontal="left" wrapText="1"/>
    </xf>
    <xf numFmtId="3" fontId="3" fillId="0" borderId="0" xfId="0" applyNumberFormat="1" applyFont="1" applyFill="1" applyBorder="1" applyAlignment="1">
      <alignment horizontal="left" wrapText="1"/>
    </xf>
    <xf numFmtId="3" fontId="1" fillId="0" borderId="0" xfId="0" applyNumberFormat="1" applyFont="1" applyFill="1" applyBorder="1" applyAlignment="1">
      <alignment horizontal="center" wrapText="1"/>
    </xf>
    <xf numFmtId="3" fontId="5"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9"/>
  <sheetViews>
    <sheetView tabSelected="1" workbookViewId="0" topLeftCell="A1">
      <selection activeCell="A173" sqref="A173"/>
    </sheetView>
  </sheetViews>
  <sheetFormatPr defaultColWidth="9.140625" defaultRowHeight="15" customHeight="1"/>
  <cols>
    <col min="1" max="1" width="55.28125" style="1" customWidth="1"/>
    <col min="2" max="2" width="14.00390625" style="1" bestFit="1" customWidth="1"/>
    <col min="3" max="3" width="14.421875" style="1" customWidth="1"/>
    <col min="4" max="5" width="7.8515625" style="3" customWidth="1"/>
    <col min="6" max="6" width="11.57421875" style="3" customWidth="1"/>
    <col min="7" max="16384" width="7.8515625" style="3" customWidth="1"/>
  </cols>
  <sheetData>
    <row r="1" spans="1:3" s="24" customFormat="1" ht="15" customHeight="1">
      <c r="A1" s="22"/>
      <c r="B1" s="22"/>
      <c r="C1" s="23" t="s">
        <v>159</v>
      </c>
    </row>
    <row r="2" spans="1:3" s="24" customFormat="1" ht="15" customHeight="1">
      <c r="A2" s="22"/>
      <c r="B2" s="22"/>
      <c r="C2" s="22"/>
    </row>
    <row r="3" spans="1:4" s="24" customFormat="1" ht="15" customHeight="1">
      <c r="A3" s="31" t="s">
        <v>0</v>
      </c>
      <c r="B3" s="31"/>
      <c r="C3" s="31"/>
      <c r="D3" s="25"/>
    </row>
    <row r="4" spans="1:4" s="24" customFormat="1" ht="15" customHeight="1">
      <c r="A4" s="31" t="s">
        <v>1</v>
      </c>
      <c r="B4" s="31"/>
      <c r="C4" s="31"/>
      <c r="D4" s="25"/>
    </row>
    <row r="5" spans="1:4" s="24" customFormat="1" ht="15" customHeight="1">
      <c r="A5" s="31" t="s">
        <v>127</v>
      </c>
      <c r="B5" s="31"/>
      <c r="C5" s="31"/>
      <c r="D5" s="25"/>
    </row>
    <row r="6" spans="1:4" ht="15" customHeight="1">
      <c r="A6" s="4"/>
      <c r="B6" s="2"/>
      <c r="C6" s="2"/>
      <c r="D6" s="5"/>
    </row>
    <row r="7" spans="1:4" ht="15" customHeight="1">
      <c r="A7" s="6" t="s">
        <v>2</v>
      </c>
      <c r="B7" s="6" t="s">
        <v>3</v>
      </c>
      <c r="C7" s="6" t="s">
        <v>4</v>
      </c>
      <c r="D7" s="7"/>
    </row>
    <row r="8" spans="1:4" ht="16.5" customHeight="1">
      <c r="A8" s="8"/>
      <c r="B8" s="8"/>
      <c r="C8" s="8"/>
      <c r="D8" s="7"/>
    </row>
    <row r="9" spans="1:4" ht="15" customHeight="1">
      <c r="A9" s="27" t="s">
        <v>5</v>
      </c>
      <c r="B9" s="13">
        <f>SUM(B11+B19)</f>
        <v>2704297.38</v>
      </c>
      <c r="C9" s="9"/>
      <c r="D9" s="7"/>
    </row>
    <row r="10" spans="1:3" ht="12.75">
      <c r="A10" s="10"/>
      <c r="B10" s="10"/>
      <c r="C10" s="11"/>
    </row>
    <row r="11" spans="1:3" ht="12.75">
      <c r="A11" s="12" t="s">
        <v>6</v>
      </c>
      <c r="B11" s="13">
        <f>SUM(B13:B17)</f>
        <v>2590143.38</v>
      </c>
      <c r="C11" s="11"/>
    </row>
    <row r="12" spans="1:3" ht="12.75">
      <c r="A12" s="12"/>
      <c r="B12" s="13"/>
      <c r="C12" s="11"/>
    </row>
    <row r="13" spans="1:3" ht="10.5" customHeight="1">
      <c r="A13" s="14" t="s">
        <v>7</v>
      </c>
      <c r="B13" s="11">
        <v>2370387.38</v>
      </c>
      <c r="C13" s="11"/>
    </row>
    <row r="14" spans="1:3" ht="12.75" hidden="1">
      <c r="A14" s="14" t="s">
        <v>98</v>
      </c>
      <c r="B14" s="11">
        <v>0</v>
      </c>
      <c r="C14" s="11"/>
    </row>
    <row r="15" spans="1:3" ht="25.5" hidden="1">
      <c r="A15" s="14" t="s">
        <v>99</v>
      </c>
      <c r="B15" s="11">
        <v>0</v>
      </c>
      <c r="C15" s="11"/>
    </row>
    <row r="16" spans="1:3" ht="12.75">
      <c r="A16" s="14" t="s">
        <v>8</v>
      </c>
      <c r="B16" s="11">
        <v>68548</v>
      </c>
      <c r="C16" s="11"/>
    </row>
    <row r="17" spans="1:3" ht="12.75">
      <c r="A17" s="14" t="s">
        <v>9</v>
      </c>
      <c r="B17" s="11">
        <v>151208</v>
      </c>
      <c r="C17" s="11"/>
    </row>
    <row r="18" spans="1:3" ht="12.75">
      <c r="A18" s="14"/>
      <c r="B18" s="11"/>
      <c r="C18" s="11"/>
    </row>
    <row r="19" spans="1:3" ht="12.75">
      <c r="A19" s="12" t="s">
        <v>10</v>
      </c>
      <c r="B19" s="13">
        <f>B21+B29+B32+B37</f>
        <v>114154</v>
      </c>
      <c r="C19" s="11"/>
    </row>
    <row r="20" spans="1:3" ht="12.75">
      <c r="A20" s="12"/>
      <c r="B20" s="13"/>
      <c r="C20" s="11"/>
    </row>
    <row r="21" spans="1:3" ht="13.5">
      <c r="A21" s="26" t="s">
        <v>11</v>
      </c>
      <c r="B21" s="16">
        <f>SUM(B22:B27)</f>
        <v>8288</v>
      </c>
      <c r="C21" s="16"/>
    </row>
    <row r="22" spans="1:3" ht="12.75">
      <c r="A22" s="14" t="s">
        <v>12</v>
      </c>
      <c r="B22" s="11">
        <v>680</v>
      </c>
      <c r="C22" s="11"/>
    </row>
    <row r="23" spans="1:3" ht="12.75">
      <c r="A23" s="14" t="s">
        <v>13</v>
      </c>
      <c r="B23" s="11">
        <v>1593</v>
      </c>
      <c r="C23" s="11"/>
    </row>
    <row r="24" spans="1:3" ht="12.75">
      <c r="A24" s="14" t="s">
        <v>14</v>
      </c>
      <c r="B24" s="11">
        <v>272</v>
      </c>
      <c r="C24" s="11"/>
    </row>
    <row r="25" spans="1:3" ht="12.75">
      <c r="A25" s="14" t="s">
        <v>15</v>
      </c>
      <c r="B25" s="11">
        <v>818</v>
      </c>
      <c r="C25" s="11"/>
    </row>
    <row r="26" spans="1:3" ht="12.75">
      <c r="A26" s="14" t="s">
        <v>16</v>
      </c>
      <c r="B26" s="11">
        <v>2410</v>
      </c>
      <c r="C26" s="11"/>
    </row>
    <row r="27" spans="1:3" ht="12.75">
      <c r="A27" s="14" t="s">
        <v>17</v>
      </c>
      <c r="B27" s="11">
        <v>2515</v>
      </c>
      <c r="C27" s="11"/>
    </row>
    <row r="28" spans="1:3" ht="12.75">
      <c r="A28" s="14"/>
      <c r="B28" s="11"/>
      <c r="C28" s="11"/>
    </row>
    <row r="29" spans="1:3" ht="13.5">
      <c r="A29" s="26" t="s">
        <v>18</v>
      </c>
      <c r="B29" s="16">
        <f>B30</f>
        <v>1799</v>
      </c>
      <c r="C29" s="11"/>
    </row>
    <row r="30" spans="1:3" ht="12.75">
      <c r="A30" s="14" t="s">
        <v>19</v>
      </c>
      <c r="B30" s="11">
        <v>1799</v>
      </c>
      <c r="C30" s="11"/>
    </row>
    <row r="31" spans="1:3" ht="12.75">
      <c r="A31" s="14"/>
      <c r="B31" s="11"/>
      <c r="C31" s="11"/>
    </row>
    <row r="32" spans="1:3" ht="13.5">
      <c r="A32" s="26" t="s">
        <v>20</v>
      </c>
      <c r="B32" s="16">
        <f>SUM(B33:B35)</f>
        <v>66244</v>
      </c>
      <c r="C32" s="11"/>
    </row>
    <row r="33" spans="1:3" ht="12.75">
      <c r="A33" s="14" t="s">
        <v>21</v>
      </c>
      <c r="B33" s="11">
        <v>2696</v>
      </c>
      <c r="C33" s="11"/>
    </row>
    <row r="34" spans="1:3" ht="12.75">
      <c r="A34" s="14" t="s">
        <v>22</v>
      </c>
      <c r="B34" s="11">
        <v>1824</v>
      </c>
      <c r="C34" s="11"/>
    </row>
    <row r="35" spans="1:3" ht="12.75">
      <c r="A35" s="14" t="s">
        <v>23</v>
      </c>
      <c r="B35" s="11">
        <v>61724</v>
      </c>
      <c r="C35" s="11"/>
    </row>
    <row r="36" spans="1:3" ht="12.75">
      <c r="A36" s="14"/>
      <c r="B36" s="11"/>
      <c r="C36" s="11"/>
    </row>
    <row r="37" spans="1:3" ht="15" customHeight="1">
      <c r="A37" s="26" t="s">
        <v>24</v>
      </c>
      <c r="B37" s="16">
        <f>SUM(B38:B59)</f>
        <v>37823</v>
      </c>
      <c r="C37" s="11"/>
    </row>
    <row r="38" spans="1:3" ht="12.75">
      <c r="A38" s="14" t="s">
        <v>25</v>
      </c>
      <c r="B38" s="11">
        <v>2552</v>
      </c>
      <c r="C38" s="11"/>
    </row>
    <row r="39" spans="1:3" ht="12.75">
      <c r="A39" s="14" t="s">
        <v>26</v>
      </c>
      <c r="B39" s="11">
        <v>6653</v>
      </c>
      <c r="C39" s="11"/>
    </row>
    <row r="40" spans="1:3" ht="12.75">
      <c r="A40" s="14" t="s">
        <v>27</v>
      </c>
      <c r="B40" s="11">
        <v>624</v>
      </c>
      <c r="C40" s="11"/>
    </row>
    <row r="41" spans="1:3" ht="12.75">
      <c r="A41" s="14" t="s">
        <v>28</v>
      </c>
      <c r="B41" s="11">
        <v>627</v>
      </c>
      <c r="C41" s="11"/>
    </row>
    <row r="42" spans="1:3" ht="12.75">
      <c r="A42" s="14" t="s">
        <v>29</v>
      </c>
      <c r="B42" s="11">
        <v>485</v>
      </c>
      <c r="C42" s="11"/>
    </row>
    <row r="43" spans="1:3" ht="12.75">
      <c r="A43" s="14" t="s">
        <v>30</v>
      </c>
      <c r="B43" s="11">
        <v>6518</v>
      </c>
      <c r="C43" s="11"/>
    </row>
    <row r="44" spans="1:3" ht="12.75">
      <c r="A44" s="14" t="s">
        <v>31</v>
      </c>
      <c r="B44" s="11">
        <v>329</v>
      </c>
      <c r="C44" s="11"/>
    </row>
    <row r="45" spans="1:3" ht="12.75">
      <c r="A45" s="14" t="s">
        <v>32</v>
      </c>
      <c r="B45" s="11">
        <v>1453</v>
      </c>
      <c r="C45" s="11"/>
    </row>
    <row r="46" spans="1:3" ht="12.75">
      <c r="A46" s="14" t="s">
        <v>33</v>
      </c>
      <c r="B46" s="11">
        <v>580</v>
      </c>
      <c r="C46" s="11"/>
    </row>
    <row r="47" spans="1:3" ht="12.75">
      <c r="A47" s="14" t="s">
        <v>34</v>
      </c>
      <c r="B47" s="11">
        <v>1423</v>
      </c>
      <c r="C47" s="11"/>
    </row>
    <row r="48" spans="1:3" ht="12.75">
      <c r="A48" s="14" t="s">
        <v>35</v>
      </c>
      <c r="B48" s="11">
        <v>1039</v>
      </c>
      <c r="C48" s="11"/>
    </row>
    <row r="49" spans="1:3" ht="12.75">
      <c r="A49" s="14" t="s">
        <v>36</v>
      </c>
      <c r="B49" s="11">
        <v>1977</v>
      </c>
      <c r="C49" s="11"/>
    </row>
    <row r="50" spans="1:3" ht="12.75">
      <c r="A50" s="14" t="s">
        <v>37</v>
      </c>
      <c r="B50" s="11">
        <v>2079</v>
      </c>
      <c r="C50" s="11"/>
    </row>
    <row r="51" spans="1:3" ht="12.75">
      <c r="A51" s="14" t="s">
        <v>38</v>
      </c>
      <c r="B51" s="11">
        <v>0</v>
      </c>
      <c r="C51" s="11"/>
    </row>
    <row r="52" spans="1:3" ht="12.75">
      <c r="A52" s="14" t="s">
        <v>39</v>
      </c>
      <c r="B52" s="11">
        <v>1478</v>
      </c>
      <c r="C52" s="11"/>
    </row>
    <row r="53" spans="1:3" ht="12.75">
      <c r="A53" s="14" t="s">
        <v>40</v>
      </c>
      <c r="B53" s="11">
        <v>5331</v>
      </c>
      <c r="C53" s="11"/>
    </row>
    <row r="54" spans="1:3" ht="12.75">
      <c r="A54" s="14" t="s">
        <v>41</v>
      </c>
      <c r="B54" s="11">
        <v>461</v>
      </c>
      <c r="C54" s="11"/>
    </row>
    <row r="55" spans="1:3" ht="12.75">
      <c r="A55" s="14" t="s">
        <v>42</v>
      </c>
      <c r="B55" s="11">
        <v>820</v>
      </c>
      <c r="C55" s="11"/>
    </row>
    <row r="56" spans="1:3" ht="12.75">
      <c r="A56" s="14" t="s">
        <v>43</v>
      </c>
      <c r="B56" s="11">
        <v>1022</v>
      </c>
      <c r="C56" s="11"/>
    </row>
    <row r="57" spans="1:3" ht="12.75">
      <c r="A57" s="14" t="s">
        <v>44</v>
      </c>
      <c r="B57" s="11">
        <v>1333</v>
      </c>
      <c r="C57" s="11"/>
    </row>
    <row r="58" spans="1:3" ht="12.75">
      <c r="A58" s="14" t="s">
        <v>45</v>
      </c>
      <c r="B58" s="11">
        <v>1039</v>
      </c>
      <c r="C58" s="11"/>
    </row>
    <row r="59" spans="1:3" ht="12.75">
      <c r="A59" s="14"/>
      <c r="B59" s="11"/>
      <c r="C59" s="11"/>
    </row>
    <row r="60" spans="1:4" ht="15" customHeight="1">
      <c r="A60" s="27" t="s">
        <v>46</v>
      </c>
      <c r="B60" s="13">
        <f>B62+B126</f>
        <v>13364427.09</v>
      </c>
      <c r="C60" s="9"/>
      <c r="D60" s="7"/>
    </row>
    <row r="61" spans="1:3" ht="12.75">
      <c r="A61" s="14"/>
      <c r="B61" s="11"/>
      <c r="C61" s="11"/>
    </row>
    <row r="62" spans="1:3" ht="12.75">
      <c r="A62" s="12" t="s">
        <v>6</v>
      </c>
      <c r="B62" s="13">
        <f>B64+B74+B96+B104</f>
        <v>8221957.3100000005</v>
      </c>
      <c r="C62" s="11"/>
    </row>
    <row r="63" spans="1:3" ht="12.75">
      <c r="A63" s="12"/>
      <c r="B63" s="13"/>
      <c r="C63" s="11"/>
    </row>
    <row r="64" spans="1:3" ht="12.75">
      <c r="A64" s="15" t="s">
        <v>47</v>
      </c>
      <c r="B64" s="16">
        <f>SUM(B66:B72)</f>
        <v>881719</v>
      </c>
      <c r="C64" s="11"/>
    </row>
    <row r="65" spans="1:3" ht="15.75" customHeight="1">
      <c r="A65" s="15"/>
      <c r="B65" s="16"/>
      <c r="C65" s="11"/>
    </row>
    <row r="66" spans="1:3" ht="25.5">
      <c r="A66" s="14" t="s">
        <v>48</v>
      </c>
      <c r="B66" s="11">
        <v>9170</v>
      </c>
      <c r="C66" s="11">
        <v>15438</v>
      </c>
    </row>
    <row r="67" spans="1:3" ht="15.75" customHeight="1">
      <c r="A67" s="28" t="s">
        <v>151</v>
      </c>
      <c r="B67" s="11">
        <v>127498</v>
      </c>
      <c r="C67" s="11">
        <v>214643</v>
      </c>
    </row>
    <row r="68" spans="1:3" ht="25.5">
      <c r="A68" s="14" t="s">
        <v>49</v>
      </c>
      <c r="B68" s="11">
        <v>123261</v>
      </c>
      <c r="C68" s="11">
        <v>202068</v>
      </c>
    </row>
    <row r="69" spans="1:3" ht="19.5" customHeight="1">
      <c r="A69" s="14" t="s">
        <v>50</v>
      </c>
      <c r="B69" s="11">
        <v>18674</v>
      </c>
      <c r="C69" s="11">
        <v>30614</v>
      </c>
    </row>
    <row r="70" spans="1:3" ht="12.75">
      <c r="A70" s="14" t="s">
        <v>51</v>
      </c>
      <c r="B70" s="11">
        <v>144218</v>
      </c>
      <c r="C70" s="11">
        <v>242791</v>
      </c>
    </row>
    <row r="71" spans="1:3" ht="17.25" customHeight="1">
      <c r="A71" s="14" t="s">
        <v>52</v>
      </c>
      <c r="B71" s="11">
        <v>417459</v>
      </c>
      <c r="C71" s="11">
        <v>684360</v>
      </c>
    </row>
    <row r="72" spans="1:3" ht="15" customHeight="1">
      <c r="A72" s="14" t="s">
        <v>53</v>
      </c>
      <c r="B72" s="11">
        <v>41439</v>
      </c>
      <c r="C72" s="11">
        <v>51818</v>
      </c>
    </row>
    <row r="73" spans="1:3" ht="12.75">
      <c r="A73" s="14"/>
      <c r="B73" s="11"/>
      <c r="C73" s="11"/>
    </row>
    <row r="74" spans="1:3" ht="13.5">
      <c r="A74" s="26" t="s">
        <v>54</v>
      </c>
      <c r="B74" s="16">
        <f>SUM(B76:B94)</f>
        <v>5101098.3100000005</v>
      </c>
      <c r="C74" s="11"/>
    </row>
    <row r="75" spans="1:3" ht="15.75" customHeight="1">
      <c r="A75" s="15"/>
      <c r="B75" s="16"/>
      <c r="C75" s="11"/>
    </row>
    <row r="76" spans="1:3" ht="12.75">
      <c r="A76" s="14" t="s">
        <v>160</v>
      </c>
      <c r="B76" s="11">
        <v>852234.31</v>
      </c>
      <c r="C76" s="11">
        <v>1397105.43</v>
      </c>
    </row>
    <row r="77" spans="1:3" ht="12.75">
      <c r="A77" s="14" t="s">
        <v>161</v>
      </c>
      <c r="B77" s="11">
        <v>354926</v>
      </c>
      <c r="C77" s="11">
        <v>581846</v>
      </c>
    </row>
    <row r="78" spans="1:3" ht="12.75">
      <c r="A78" s="14" t="s">
        <v>162</v>
      </c>
      <c r="B78" s="11">
        <v>3677</v>
      </c>
      <c r="C78" s="11">
        <v>6028</v>
      </c>
    </row>
    <row r="79" spans="1:3" ht="12.75">
      <c r="A79" s="14" t="s">
        <v>163</v>
      </c>
      <c r="B79" s="11">
        <v>10885</v>
      </c>
      <c r="C79" s="11">
        <v>17844</v>
      </c>
    </row>
    <row r="80" spans="1:3" ht="12.75">
      <c r="A80" s="14" t="s">
        <v>164</v>
      </c>
      <c r="B80" s="11">
        <v>184248</v>
      </c>
      <c r="C80" s="11">
        <v>302047</v>
      </c>
    </row>
    <row r="81" spans="1:3" ht="12.75">
      <c r="A81" s="14" t="s">
        <v>165</v>
      </c>
      <c r="B81" s="11">
        <v>42</v>
      </c>
      <c r="C81" s="11">
        <v>69</v>
      </c>
    </row>
    <row r="82" spans="1:3" ht="12.75">
      <c r="A82" s="14" t="s">
        <v>166</v>
      </c>
      <c r="B82" s="11">
        <v>885795</v>
      </c>
      <c r="C82" s="11">
        <v>1452122</v>
      </c>
    </row>
    <row r="83" spans="1:3" ht="12.75">
      <c r="A83" s="14" t="s">
        <v>167</v>
      </c>
      <c r="B83" s="11">
        <v>76107</v>
      </c>
      <c r="C83" s="11">
        <v>124766</v>
      </c>
    </row>
    <row r="84" spans="1:3" ht="12.75">
      <c r="A84" s="14" t="s">
        <v>168</v>
      </c>
      <c r="B84" s="11">
        <v>336</v>
      </c>
      <c r="C84" s="11">
        <v>551</v>
      </c>
    </row>
    <row r="85" spans="1:3" ht="12.75">
      <c r="A85" s="14" t="s">
        <v>169</v>
      </c>
      <c r="B85" s="11">
        <v>2943</v>
      </c>
      <c r="C85" s="11">
        <v>4825</v>
      </c>
    </row>
    <row r="86" spans="1:3" ht="12.75">
      <c r="A86" s="14" t="s">
        <v>170</v>
      </c>
      <c r="B86" s="11">
        <v>941</v>
      </c>
      <c r="C86" s="11">
        <v>1543</v>
      </c>
    </row>
    <row r="87" spans="1:3" ht="12.75">
      <c r="A87" s="14" t="s">
        <v>171</v>
      </c>
      <c r="B87" s="11">
        <v>34417</v>
      </c>
      <c r="C87" s="11">
        <v>56421</v>
      </c>
    </row>
    <row r="88" spans="1:3" ht="12.75">
      <c r="A88" s="14" t="s">
        <v>172</v>
      </c>
      <c r="B88" s="11">
        <v>259417</v>
      </c>
      <c r="C88" s="11">
        <v>425273</v>
      </c>
    </row>
    <row r="89" spans="1:3" ht="12.75">
      <c r="A89" s="14" t="s">
        <v>100</v>
      </c>
      <c r="B89" s="11">
        <v>713</v>
      </c>
      <c r="C89" s="11">
        <v>1168</v>
      </c>
    </row>
    <row r="90" spans="1:3" ht="12.75">
      <c r="A90" s="14" t="s">
        <v>101</v>
      </c>
      <c r="B90" s="11">
        <v>2138534</v>
      </c>
      <c r="C90" s="11">
        <v>3505793</v>
      </c>
    </row>
    <row r="91" spans="1:3" ht="12.75">
      <c r="A91" s="14" t="s">
        <v>102</v>
      </c>
      <c r="B91" s="11">
        <v>251929</v>
      </c>
      <c r="C91" s="11">
        <v>412999</v>
      </c>
    </row>
    <row r="92" spans="1:3" ht="12.75">
      <c r="A92" s="14" t="s">
        <v>103</v>
      </c>
      <c r="B92" s="11">
        <v>1051</v>
      </c>
      <c r="C92" s="11">
        <v>1723</v>
      </c>
    </row>
    <row r="93" spans="1:3" ht="12.75">
      <c r="A93" s="14" t="s">
        <v>104</v>
      </c>
      <c r="B93" s="11">
        <v>420</v>
      </c>
      <c r="C93" s="11">
        <v>688</v>
      </c>
    </row>
    <row r="94" spans="1:3" ht="12.75">
      <c r="A94" s="14" t="s">
        <v>150</v>
      </c>
      <c r="B94" s="11">
        <v>42483</v>
      </c>
      <c r="C94" s="11">
        <v>69644</v>
      </c>
    </row>
    <row r="95" spans="1:3" ht="12.75">
      <c r="A95" s="14"/>
      <c r="B95" s="11"/>
      <c r="C95" s="11"/>
    </row>
    <row r="96" spans="1:3" ht="12.75">
      <c r="A96" s="15" t="s">
        <v>55</v>
      </c>
      <c r="B96" s="16">
        <f>SUM(B98:B102)</f>
        <v>47794</v>
      </c>
      <c r="C96" s="11"/>
    </row>
    <row r="97" spans="1:3" ht="13.5" customHeight="1">
      <c r="A97" s="15"/>
      <c r="B97" s="16"/>
      <c r="C97" s="11"/>
    </row>
    <row r="98" spans="1:3" ht="12.75">
      <c r="A98" s="14" t="s">
        <v>56</v>
      </c>
      <c r="B98" s="11">
        <v>47479</v>
      </c>
      <c r="C98" s="11">
        <v>77834</v>
      </c>
    </row>
    <row r="99" spans="1:3" ht="12.75">
      <c r="A99" s="14" t="s">
        <v>57</v>
      </c>
      <c r="B99" s="11">
        <v>80</v>
      </c>
      <c r="C99" s="11">
        <v>131</v>
      </c>
    </row>
    <row r="100" spans="1:3" ht="12.75">
      <c r="A100" s="14" t="s">
        <v>173</v>
      </c>
      <c r="B100" s="11">
        <v>9</v>
      </c>
      <c r="C100" s="11">
        <v>15</v>
      </c>
    </row>
    <row r="101" spans="1:3" ht="12.75">
      <c r="A101" s="14" t="s">
        <v>174</v>
      </c>
      <c r="B101" s="11">
        <v>35</v>
      </c>
      <c r="C101" s="11">
        <v>57</v>
      </c>
    </row>
    <row r="102" spans="1:3" ht="12.75">
      <c r="A102" s="14" t="s">
        <v>58</v>
      </c>
      <c r="B102" s="11">
        <v>191</v>
      </c>
      <c r="C102" s="11">
        <v>313</v>
      </c>
    </row>
    <row r="103" spans="1:3" ht="12.75">
      <c r="A103" s="14"/>
      <c r="B103" s="11"/>
      <c r="C103" s="11"/>
    </row>
    <row r="104" spans="1:3" ht="12.75">
      <c r="A104" s="15" t="s">
        <v>105</v>
      </c>
      <c r="B104" s="16">
        <f>SUM(B106:B124)</f>
        <v>2191346</v>
      </c>
      <c r="C104" s="11"/>
    </row>
    <row r="105" spans="1:3" ht="19.5" customHeight="1">
      <c r="A105" s="15"/>
      <c r="B105" s="16"/>
      <c r="C105" s="11"/>
    </row>
    <row r="106" spans="1:3" ht="28.5" customHeight="1">
      <c r="A106" s="14" t="s">
        <v>106</v>
      </c>
      <c r="B106" s="11">
        <v>841648</v>
      </c>
      <c r="C106" s="11">
        <v>1379750.33</v>
      </c>
    </row>
    <row r="107" spans="1:3" ht="25.5">
      <c r="A107" s="14" t="s">
        <v>107</v>
      </c>
      <c r="B107" s="11">
        <v>587</v>
      </c>
      <c r="C107" s="11">
        <v>963</v>
      </c>
    </row>
    <row r="108" spans="1:3" ht="25.5">
      <c r="A108" s="14" t="s">
        <v>108</v>
      </c>
      <c r="B108" s="11">
        <v>19603</v>
      </c>
      <c r="C108" s="11">
        <v>32137</v>
      </c>
    </row>
    <row r="109" spans="1:3" ht="12.75">
      <c r="A109" s="14"/>
      <c r="B109" s="11"/>
      <c r="C109" s="11"/>
    </row>
    <row r="110" spans="1:3" ht="25.5">
      <c r="A110" s="14" t="s">
        <v>149</v>
      </c>
      <c r="B110" s="11">
        <v>312</v>
      </c>
      <c r="C110" s="11">
        <v>511</v>
      </c>
    </row>
    <row r="111" spans="1:3" ht="25.5">
      <c r="A111" s="14" t="s">
        <v>109</v>
      </c>
      <c r="B111" s="11">
        <v>485152</v>
      </c>
      <c r="C111" s="11">
        <v>795332</v>
      </c>
    </row>
    <row r="112" spans="1:3" ht="25.5">
      <c r="A112" s="14" t="s">
        <v>110</v>
      </c>
      <c r="B112" s="11">
        <v>537</v>
      </c>
      <c r="C112" s="11">
        <v>881</v>
      </c>
    </row>
    <row r="113" spans="1:3" ht="25.5">
      <c r="A113" s="14" t="s">
        <v>111</v>
      </c>
      <c r="B113" s="16">
        <v>13492</v>
      </c>
      <c r="C113" s="11">
        <v>22117</v>
      </c>
    </row>
    <row r="114" spans="1:3" ht="25.5">
      <c r="A114" s="14" t="s">
        <v>112</v>
      </c>
      <c r="B114" s="11">
        <v>7967</v>
      </c>
      <c r="C114" s="11">
        <v>13060</v>
      </c>
    </row>
    <row r="115" spans="1:3" ht="25.5">
      <c r="A115" s="14" t="s">
        <v>113</v>
      </c>
      <c r="B115" s="11">
        <v>1177</v>
      </c>
      <c r="C115" s="11">
        <v>1930</v>
      </c>
    </row>
    <row r="116" spans="1:3" ht="25.5">
      <c r="A116" s="14" t="s">
        <v>140</v>
      </c>
      <c r="B116" s="11">
        <v>660312</v>
      </c>
      <c r="C116" s="11">
        <v>1082478</v>
      </c>
    </row>
    <row r="117" spans="1:3" ht="25.5">
      <c r="A117" s="14" t="s">
        <v>141</v>
      </c>
      <c r="B117" s="11">
        <v>7447</v>
      </c>
      <c r="C117" s="11">
        <v>12208</v>
      </c>
    </row>
    <row r="118" spans="1:3" ht="25.5">
      <c r="A118" s="14" t="s">
        <v>142</v>
      </c>
      <c r="B118" s="11">
        <v>917</v>
      </c>
      <c r="C118" s="11">
        <v>1503</v>
      </c>
    </row>
    <row r="119" spans="1:3" ht="25.5">
      <c r="A119" s="14" t="s">
        <v>143</v>
      </c>
      <c r="B119" s="11">
        <v>39805</v>
      </c>
      <c r="C119" s="11">
        <v>65254</v>
      </c>
    </row>
    <row r="120" spans="1:3" ht="25.5">
      <c r="A120" s="14" t="s">
        <v>144</v>
      </c>
      <c r="B120" s="11">
        <v>0</v>
      </c>
      <c r="C120" s="11">
        <v>0</v>
      </c>
    </row>
    <row r="121" spans="1:3" ht="25.5">
      <c r="A121" s="14" t="s">
        <v>145</v>
      </c>
      <c r="B121" s="11">
        <v>8114</v>
      </c>
      <c r="C121" s="11">
        <v>13302</v>
      </c>
    </row>
    <row r="122" spans="1:3" ht="25.5">
      <c r="A122" s="14" t="s">
        <v>146</v>
      </c>
      <c r="B122" s="11">
        <v>2759</v>
      </c>
      <c r="C122" s="11">
        <v>4524</v>
      </c>
    </row>
    <row r="123" spans="1:3" ht="25.5">
      <c r="A123" s="14" t="s">
        <v>147</v>
      </c>
      <c r="B123" s="11">
        <v>3410</v>
      </c>
      <c r="C123" s="11">
        <v>5590</v>
      </c>
    </row>
    <row r="124" spans="1:3" ht="25.5">
      <c r="A124" s="14" t="s">
        <v>148</v>
      </c>
      <c r="B124" s="11">
        <v>98107</v>
      </c>
      <c r="C124" s="11">
        <v>160831</v>
      </c>
    </row>
    <row r="125" spans="1:3" ht="12.75">
      <c r="A125" s="14"/>
      <c r="B125" s="11"/>
      <c r="C125" s="11"/>
    </row>
    <row r="126" spans="1:3" ht="12.75">
      <c r="A126" s="12" t="s">
        <v>59</v>
      </c>
      <c r="B126" s="13">
        <f>B128+B165+B161</f>
        <v>5142469.78</v>
      </c>
      <c r="C126" s="17"/>
    </row>
    <row r="127" spans="1:3" ht="12.75">
      <c r="A127" s="14"/>
      <c r="B127" s="11"/>
      <c r="C127" s="17"/>
    </row>
    <row r="128" spans="1:3" ht="12.75">
      <c r="A128" s="15" t="s">
        <v>60</v>
      </c>
      <c r="B128" s="16">
        <f>SUM(B130:B159)</f>
        <v>4305150</v>
      </c>
      <c r="C128" s="16"/>
    </row>
    <row r="129" spans="1:3" ht="15" customHeight="1">
      <c r="A129" s="15"/>
      <c r="B129" s="16"/>
      <c r="C129" s="16"/>
    </row>
    <row r="130" spans="1:3" ht="12.75">
      <c r="A130" s="14" t="s">
        <v>61</v>
      </c>
      <c r="B130" s="11">
        <v>1397088</v>
      </c>
      <c r="C130" s="11">
        <v>2290308.08</v>
      </c>
    </row>
    <row r="131" spans="1:3" ht="12.75">
      <c r="A131" s="14" t="s">
        <v>62</v>
      </c>
      <c r="B131" s="11">
        <v>1687852</v>
      </c>
      <c r="C131" s="11">
        <v>2841501.1</v>
      </c>
    </row>
    <row r="132" spans="1:3" ht="12.75">
      <c r="A132" s="14" t="s">
        <v>63</v>
      </c>
      <c r="B132" s="11">
        <v>13082</v>
      </c>
      <c r="C132" s="11">
        <v>34155.89</v>
      </c>
    </row>
    <row r="133" spans="1:3" ht="12.75">
      <c r="A133" s="14" t="s">
        <v>64</v>
      </c>
      <c r="B133" s="11">
        <v>926</v>
      </c>
      <c r="C133" s="11">
        <v>2773.27</v>
      </c>
    </row>
    <row r="134" spans="1:3" ht="12.75">
      <c r="A134" s="14" t="s">
        <v>65</v>
      </c>
      <c r="B134" s="11">
        <v>33236</v>
      </c>
      <c r="C134" s="11">
        <v>79322.1</v>
      </c>
    </row>
    <row r="135" spans="1:3" ht="12.75">
      <c r="A135" s="14" t="s">
        <v>66</v>
      </c>
      <c r="B135" s="11">
        <v>20349</v>
      </c>
      <c r="C135" s="11">
        <v>247856.05</v>
      </c>
    </row>
    <row r="136" spans="1:3" ht="12.75">
      <c r="A136" s="14" t="s">
        <v>67</v>
      </c>
      <c r="B136" s="11">
        <v>2554</v>
      </c>
      <c r="C136" s="11">
        <v>30398.66</v>
      </c>
    </row>
    <row r="137" spans="1:3" ht="12.75">
      <c r="A137" s="14" t="s">
        <v>68</v>
      </c>
      <c r="B137" s="11">
        <v>20967</v>
      </c>
      <c r="C137" s="11">
        <v>22163.8</v>
      </c>
    </row>
    <row r="138" spans="1:3" ht="12.75">
      <c r="A138" s="14" t="s">
        <v>114</v>
      </c>
      <c r="B138" s="11">
        <v>4551</v>
      </c>
      <c r="C138" s="11">
        <v>116684.84</v>
      </c>
    </row>
    <row r="139" spans="1:3" ht="12.75">
      <c r="A139" s="14" t="s">
        <v>69</v>
      </c>
      <c r="B139" s="11">
        <v>5211</v>
      </c>
      <c r="C139" s="11">
        <v>78009.6</v>
      </c>
    </row>
    <row r="140" spans="1:3" ht="12.75">
      <c r="A140" s="14" t="s">
        <v>70</v>
      </c>
      <c r="B140" s="11">
        <v>2298</v>
      </c>
      <c r="C140" s="11">
        <v>465246</v>
      </c>
    </row>
    <row r="141" spans="1:3" ht="12.75">
      <c r="A141" s="14" t="s">
        <v>128</v>
      </c>
      <c r="B141" s="11">
        <v>7082</v>
      </c>
      <c r="C141" s="11">
        <v>46289.79</v>
      </c>
    </row>
    <row r="142" spans="1:3" ht="12.75">
      <c r="A142" s="14" t="s">
        <v>129</v>
      </c>
      <c r="B142" s="11">
        <v>1186</v>
      </c>
      <c r="C142" s="11">
        <v>61139.48</v>
      </c>
    </row>
    <row r="143" spans="1:3" ht="12.75">
      <c r="A143" s="14" t="s">
        <v>130</v>
      </c>
      <c r="B143" s="11">
        <v>9</v>
      </c>
      <c r="C143" s="11">
        <v>28306</v>
      </c>
    </row>
    <row r="144" spans="1:3" ht="12.75">
      <c r="A144" s="14" t="s">
        <v>131</v>
      </c>
      <c r="B144" s="11">
        <v>106</v>
      </c>
      <c r="C144" s="11">
        <v>100</v>
      </c>
    </row>
    <row r="145" spans="1:3" ht="12.75">
      <c r="A145" s="14" t="s">
        <v>132</v>
      </c>
      <c r="B145" s="11">
        <v>16</v>
      </c>
      <c r="C145" s="11">
        <v>146</v>
      </c>
    </row>
    <row r="146" spans="1:3" ht="12.75">
      <c r="A146" s="14" t="s">
        <v>71</v>
      </c>
      <c r="B146" s="11">
        <v>250484</v>
      </c>
      <c r="C146" s="11">
        <v>410629.87</v>
      </c>
    </row>
    <row r="147" spans="1:3" ht="12.75">
      <c r="A147" s="14" t="s">
        <v>115</v>
      </c>
      <c r="B147" s="11">
        <v>60456</v>
      </c>
      <c r="C147" s="11">
        <v>99108.59</v>
      </c>
    </row>
    <row r="148" spans="1:3" ht="12.75">
      <c r="A148" s="14" t="s">
        <v>116</v>
      </c>
      <c r="B148" s="11">
        <v>210011</v>
      </c>
      <c r="C148" s="11">
        <v>344280.7</v>
      </c>
    </row>
    <row r="149" spans="1:3" ht="12.75">
      <c r="A149" s="14" t="s">
        <v>72</v>
      </c>
      <c r="B149" s="11">
        <v>27918</v>
      </c>
      <c r="C149" s="11">
        <v>46999.75</v>
      </c>
    </row>
    <row r="150" spans="1:3" ht="12.75">
      <c r="A150" s="14" t="s">
        <v>133</v>
      </c>
      <c r="B150" s="11">
        <v>126732</v>
      </c>
      <c r="C150" s="11">
        <v>213353.4</v>
      </c>
    </row>
    <row r="151" spans="1:3" ht="12.75">
      <c r="A151" s="14" t="s">
        <v>117</v>
      </c>
      <c r="B151" s="11">
        <v>109299</v>
      </c>
      <c r="C151" s="11">
        <v>184004.48</v>
      </c>
    </row>
    <row r="152" spans="1:3" ht="12.75">
      <c r="A152" s="14" t="s">
        <v>73</v>
      </c>
      <c r="B152" s="11">
        <v>51056</v>
      </c>
      <c r="C152" s="11">
        <v>83697.6</v>
      </c>
    </row>
    <row r="153" spans="1:3" ht="12.75">
      <c r="A153" s="14" t="s">
        <v>176</v>
      </c>
      <c r="B153" s="11">
        <v>5310</v>
      </c>
      <c r="C153" s="11">
        <v>8704.83</v>
      </c>
    </row>
    <row r="154" spans="1:3" ht="12.75">
      <c r="A154" s="14" t="s">
        <v>74</v>
      </c>
      <c r="B154" s="11">
        <v>4033</v>
      </c>
      <c r="C154" s="11">
        <v>215681.73</v>
      </c>
    </row>
    <row r="155" spans="1:3" ht="12.75">
      <c r="A155" s="14" t="s">
        <v>134</v>
      </c>
      <c r="B155" s="11">
        <v>11187</v>
      </c>
      <c r="C155" s="11">
        <v>63204.45</v>
      </c>
    </row>
    <row r="156" spans="1:3" ht="12.75">
      <c r="A156" s="14" t="s">
        <v>75</v>
      </c>
      <c r="B156" s="11">
        <v>89088</v>
      </c>
      <c r="C156" s="11">
        <v>146046.59</v>
      </c>
    </row>
    <row r="157" spans="1:3" ht="12.75">
      <c r="A157" s="14" t="s">
        <v>76</v>
      </c>
      <c r="B157" s="11">
        <v>6378</v>
      </c>
      <c r="C157" s="11">
        <v>10455.33</v>
      </c>
    </row>
    <row r="158" spans="1:3" ht="12.75">
      <c r="A158" s="14" t="s">
        <v>118</v>
      </c>
      <c r="B158" s="11">
        <v>134221</v>
      </c>
      <c r="C158" s="11">
        <v>220034.77</v>
      </c>
    </row>
    <row r="159" spans="1:3" ht="15.75" customHeight="1">
      <c r="A159" s="14" t="s">
        <v>119</v>
      </c>
      <c r="B159" s="11">
        <v>22464</v>
      </c>
      <c r="C159" s="11">
        <v>36826.59</v>
      </c>
    </row>
    <row r="160" spans="1:3" ht="12.75">
      <c r="A160" s="14"/>
      <c r="B160" s="11"/>
      <c r="C160" s="11"/>
    </row>
    <row r="161" spans="1:3" ht="12.75">
      <c r="A161" s="15" t="s">
        <v>77</v>
      </c>
      <c r="B161" s="16">
        <f>SUM(B162:B163)</f>
        <v>13860</v>
      </c>
      <c r="C161" s="11"/>
    </row>
    <row r="162" spans="1:3" ht="12.75">
      <c r="A162" s="14" t="s">
        <v>78</v>
      </c>
      <c r="B162" s="11">
        <v>12267</v>
      </c>
      <c r="C162" s="11">
        <v>20109</v>
      </c>
    </row>
    <row r="163" spans="1:3" ht="12.75" customHeight="1">
      <c r="A163" s="14" t="s">
        <v>79</v>
      </c>
      <c r="B163" s="11">
        <v>1593</v>
      </c>
      <c r="C163" s="11">
        <v>2612</v>
      </c>
    </row>
    <row r="164" spans="1:3" ht="12.75">
      <c r="A164" s="14"/>
      <c r="B164" s="11"/>
      <c r="C164" s="11"/>
    </row>
    <row r="165" spans="1:3" ht="12.75">
      <c r="A165" s="15" t="s">
        <v>80</v>
      </c>
      <c r="B165" s="16">
        <f>SUM(B167:B173)</f>
        <v>823459.78</v>
      </c>
      <c r="C165" s="16"/>
    </row>
    <row r="166" spans="1:3" ht="16.5" customHeight="1">
      <c r="A166" s="15"/>
      <c r="B166" s="16"/>
      <c r="C166" s="16"/>
    </row>
    <row r="167" spans="1:3" ht="12.75">
      <c r="A167" s="14" t="s">
        <v>81</v>
      </c>
      <c r="B167" s="11">
        <v>72006</v>
      </c>
      <c r="C167" s="11">
        <v>121222.29</v>
      </c>
    </row>
    <row r="168" spans="1:3" ht="12.75">
      <c r="A168" s="14" t="s">
        <v>120</v>
      </c>
      <c r="B168" s="11">
        <v>33939</v>
      </c>
      <c r="C168" s="11">
        <v>57136.07</v>
      </c>
    </row>
    <row r="169" spans="1:3" ht="12.75">
      <c r="A169" s="14" t="s">
        <v>82</v>
      </c>
      <c r="B169" s="11">
        <v>46415</v>
      </c>
      <c r="C169" s="11">
        <v>78139.75</v>
      </c>
    </row>
    <row r="170" spans="1:3" ht="12.75">
      <c r="A170" s="14" t="s">
        <v>83</v>
      </c>
      <c r="B170" s="11">
        <v>0</v>
      </c>
      <c r="C170" s="11">
        <v>0</v>
      </c>
    </row>
    <row r="171" spans="1:3" ht="12.75">
      <c r="A171" s="14" t="s">
        <v>135</v>
      </c>
      <c r="B171" s="11">
        <v>166859</v>
      </c>
      <c r="C171" s="11">
        <v>273540.03</v>
      </c>
    </row>
    <row r="172" spans="1:3" ht="12.75">
      <c r="A172" s="14" t="s">
        <v>84</v>
      </c>
      <c r="B172" s="11">
        <v>461353.86</v>
      </c>
      <c r="C172" s="11">
        <v>756317.8</v>
      </c>
    </row>
    <row r="173" spans="1:3" ht="12.75">
      <c r="A173" s="14" t="s">
        <v>85</v>
      </c>
      <c r="B173" s="11">
        <v>42886.92</v>
      </c>
      <c r="C173" s="11">
        <v>642019.78</v>
      </c>
    </row>
    <row r="174" spans="1:3" ht="12.75">
      <c r="A174" s="14"/>
      <c r="B174" s="11"/>
      <c r="C174" s="17"/>
    </row>
    <row r="175" spans="1:3" ht="12.75">
      <c r="A175" s="30" t="s">
        <v>86</v>
      </c>
      <c r="B175" s="30"/>
      <c r="C175" s="17"/>
    </row>
    <row r="176" spans="1:3" ht="12.75">
      <c r="A176" s="10"/>
      <c r="B176" s="10"/>
      <c r="C176" s="17"/>
    </row>
    <row r="177" spans="1:3" ht="12.75">
      <c r="A177" s="12" t="s">
        <v>87</v>
      </c>
      <c r="B177" s="13">
        <f>B180+B192</f>
        <v>91099073</v>
      </c>
      <c r="C177" s="17"/>
    </row>
    <row r="178" spans="1:3" ht="10.5" customHeight="1">
      <c r="A178" s="12"/>
      <c r="B178" s="10"/>
      <c r="C178" s="17"/>
    </row>
    <row r="179" spans="1:3" ht="2.25" customHeight="1" hidden="1">
      <c r="A179" s="12"/>
      <c r="B179" s="10"/>
      <c r="C179" s="17"/>
    </row>
    <row r="180" spans="1:3" ht="12.75">
      <c r="A180" s="12" t="s">
        <v>88</v>
      </c>
      <c r="B180" s="13">
        <f>B182+B184</f>
        <v>53150000</v>
      </c>
      <c r="C180" s="17"/>
    </row>
    <row r="181" spans="1:3" ht="11.25" customHeight="1">
      <c r="A181" s="10"/>
      <c r="B181" s="10"/>
      <c r="C181" s="17"/>
    </row>
    <row r="182" spans="1:3" ht="12.75">
      <c r="A182" s="14" t="s">
        <v>89</v>
      </c>
      <c r="B182" s="11">
        <v>28510000</v>
      </c>
      <c r="C182" s="13"/>
    </row>
    <row r="183" spans="1:3" ht="12.75">
      <c r="A183" s="14"/>
      <c r="B183" s="11"/>
      <c r="C183" s="13"/>
    </row>
    <row r="184" spans="1:3" ht="13.5">
      <c r="A184" s="26" t="s">
        <v>93</v>
      </c>
      <c r="B184" s="16">
        <f>SUM(B185:B190)</f>
        <v>24640000</v>
      </c>
      <c r="C184" s="11"/>
    </row>
    <row r="185" spans="1:3" ht="12.75">
      <c r="A185" s="14" t="s">
        <v>139</v>
      </c>
      <c r="B185" s="11">
        <v>1000000</v>
      </c>
      <c r="C185" s="13"/>
    </row>
    <row r="186" spans="1:3" ht="12.75">
      <c r="A186" s="14" t="s">
        <v>18</v>
      </c>
      <c r="B186" s="11">
        <v>3300000</v>
      </c>
      <c r="C186" s="13"/>
    </row>
    <row r="187" spans="1:3" ht="12.75">
      <c r="A187" s="14" t="s">
        <v>138</v>
      </c>
      <c r="B187" s="11">
        <v>740000</v>
      </c>
      <c r="C187" s="13"/>
    </row>
    <row r="188" spans="1:3" ht="12.75">
      <c r="A188" s="14" t="s">
        <v>121</v>
      </c>
      <c r="B188" s="11">
        <v>4990000</v>
      </c>
      <c r="C188" s="13"/>
    </row>
    <row r="189" spans="1:3" ht="12.75">
      <c r="A189" s="14" t="s">
        <v>175</v>
      </c>
      <c r="B189" s="11">
        <v>7900000</v>
      </c>
      <c r="C189" s="13"/>
    </row>
    <row r="190" spans="1:3" ht="12.75">
      <c r="A190" s="14" t="s">
        <v>122</v>
      </c>
      <c r="B190" s="11">
        <v>6710000</v>
      </c>
      <c r="C190" s="13"/>
    </row>
    <row r="191" spans="1:3" ht="11.25" customHeight="1">
      <c r="A191" s="10"/>
      <c r="B191" s="10"/>
      <c r="C191" s="17"/>
    </row>
    <row r="192" spans="1:3" ht="12.75">
      <c r="A192" s="12" t="s">
        <v>90</v>
      </c>
      <c r="B192" s="18">
        <f>B194+B198</f>
        <v>37949073</v>
      </c>
      <c r="C192" s="17"/>
    </row>
    <row r="193" spans="1:3" ht="15.75" customHeight="1">
      <c r="A193" s="12"/>
      <c r="B193" s="11"/>
      <c r="C193" s="11"/>
    </row>
    <row r="194" spans="1:3" ht="13.5">
      <c r="A194" s="26" t="s">
        <v>6</v>
      </c>
      <c r="B194" s="16">
        <f>SUM(B195:B196)</f>
        <v>22748273</v>
      </c>
      <c r="C194" s="11"/>
    </row>
    <row r="195" spans="1:3" ht="12.75">
      <c r="A195" s="14" t="s">
        <v>91</v>
      </c>
      <c r="B195" s="11">
        <v>6100000</v>
      </c>
      <c r="C195" s="11">
        <v>10000000</v>
      </c>
    </row>
    <row r="196" spans="1:3" ht="12.75">
      <c r="A196" s="14" t="s">
        <v>92</v>
      </c>
      <c r="B196" s="11">
        <v>16648273</v>
      </c>
      <c r="C196" s="11">
        <v>27292251</v>
      </c>
    </row>
    <row r="197" spans="1:3" ht="12.75">
      <c r="A197" s="14"/>
      <c r="B197" s="11"/>
      <c r="C197" s="11"/>
    </row>
    <row r="198" spans="1:3" ht="13.5">
      <c r="A198" s="26" t="s">
        <v>93</v>
      </c>
      <c r="B198" s="16">
        <f>SUM(B199:B202)</f>
        <v>15200800</v>
      </c>
      <c r="C198" s="11"/>
    </row>
    <row r="199" spans="1:3" ht="11.25" customHeight="1">
      <c r="A199" s="14" t="s">
        <v>137</v>
      </c>
      <c r="B199" s="11">
        <v>2806000</v>
      </c>
      <c r="C199" s="11">
        <v>4600000</v>
      </c>
    </row>
    <row r="200" spans="1:3" ht="11.25" customHeight="1">
      <c r="A200" s="14" t="s">
        <v>136</v>
      </c>
      <c r="B200" s="11">
        <v>4098600</v>
      </c>
      <c r="C200" s="11">
        <v>6900000</v>
      </c>
    </row>
    <row r="201" spans="1:3" ht="11.25" customHeight="1">
      <c r="A201" s="28" t="s">
        <v>157</v>
      </c>
      <c r="B201" s="11">
        <v>6039000</v>
      </c>
      <c r="C201" s="11">
        <v>9900000</v>
      </c>
    </row>
    <row r="202" spans="1:3" ht="12.75">
      <c r="A202" s="14" t="s">
        <v>158</v>
      </c>
      <c r="B202" s="11">
        <v>2257200</v>
      </c>
      <c r="C202" s="11">
        <v>3800000</v>
      </c>
    </row>
    <row r="203" spans="1:3" ht="16.5" customHeight="1">
      <c r="A203" s="14"/>
      <c r="B203" s="11"/>
      <c r="C203" s="11"/>
    </row>
    <row r="204" spans="1:3" ht="15" customHeight="1">
      <c r="A204" s="12" t="s">
        <v>123</v>
      </c>
      <c r="B204" s="13">
        <f>B11+B19+B62+B126+B177</f>
        <v>107167797.47</v>
      </c>
      <c r="C204" s="13"/>
    </row>
    <row r="205" spans="1:3" ht="18.75" customHeight="1">
      <c r="A205" s="12"/>
      <c r="B205" s="13"/>
      <c r="C205" s="13"/>
    </row>
    <row r="206" spans="1:3" ht="12.75">
      <c r="A206" s="12" t="s">
        <v>94</v>
      </c>
      <c r="B206" s="13">
        <f>B208</f>
        <v>0</v>
      </c>
      <c r="C206" s="11"/>
    </row>
    <row r="207" spans="1:3" ht="15.75" customHeight="1">
      <c r="A207" s="14"/>
      <c r="B207" s="17"/>
      <c r="C207" s="11"/>
    </row>
    <row r="208" spans="1:3" ht="12.75">
      <c r="A208" s="14" t="s">
        <v>95</v>
      </c>
      <c r="B208" s="11">
        <v>0</v>
      </c>
      <c r="C208" s="11">
        <v>0</v>
      </c>
    </row>
    <row r="209" spans="1:3" ht="12.75">
      <c r="A209" s="14"/>
      <c r="B209" s="11"/>
      <c r="C209" s="11"/>
    </row>
    <row r="210" spans="1:3" ht="15" customHeight="1">
      <c r="A210" s="12" t="s">
        <v>124</v>
      </c>
      <c r="B210" s="13">
        <f>B204+B206</f>
        <v>107167797.47</v>
      </c>
      <c r="C210" s="11"/>
    </row>
    <row r="211" spans="1:3" ht="12.75" customHeight="1">
      <c r="A211" s="12"/>
      <c r="B211" s="13"/>
      <c r="C211" s="11"/>
    </row>
    <row r="212" spans="1:3" ht="16.5" customHeight="1">
      <c r="A212" s="12" t="s">
        <v>125</v>
      </c>
      <c r="B212" s="13">
        <v>22710414</v>
      </c>
      <c r="C212" s="11"/>
    </row>
    <row r="213" spans="1:3" ht="15" customHeight="1">
      <c r="A213" s="15" t="s">
        <v>126</v>
      </c>
      <c r="B213" s="16">
        <v>2184136</v>
      </c>
      <c r="C213" s="11"/>
    </row>
    <row r="214" spans="1:3" ht="15" customHeight="1">
      <c r="A214" s="12"/>
      <c r="B214" s="13"/>
      <c r="C214" s="11"/>
    </row>
    <row r="215" spans="1:3" ht="12.75">
      <c r="A215" s="19" t="s">
        <v>96</v>
      </c>
      <c r="B215" s="18">
        <f>B210+B212-B213</f>
        <v>127694075.47</v>
      </c>
      <c r="C215" s="17"/>
    </row>
    <row r="216" spans="1:3" ht="15" customHeight="1">
      <c r="A216" s="20"/>
      <c r="B216" s="16"/>
      <c r="C216" s="16"/>
    </row>
    <row r="217" spans="1:3" ht="38.25" customHeight="1">
      <c r="A217" s="29" t="s">
        <v>152</v>
      </c>
      <c r="B217" s="29"/>
      <c r="C217" s="29"/>
    </row>
    <row r="218" spans="1:3" ht="12.75">
      <c r="A218" s="20"/>
      <c r="B218" s="10"/>
      <c r="C218" s="11"/>
    </row>
    <row r="219" spans="1:3" ht="42" customHeight="1">
      <c r="A219" s="29" t="s">
        <v>153</v>
      </c>
      <c r="B219" s="29"/>
      <c r="C219" s="29"/>
    </row>
    <row r="220" spans="1:3" ht="15.75" customHeight="1">
      <c r="A220" s="3"/>
      <c r="B220" s="17"/>
      <c r="C220" s="17"/>
    </row>
    <row r="221" spans="1:3" ht="27.75" customHeight="1">
      <c r="A221" s="29" t="s">
        <v>154</v>
      </c>
      <c r="B221" s="29"/>
      <c r="C221" s="29"/>
    </row>
    <row r="222" spans="1:3" ht="12.75">
      <c r="A222" s="20"/>
      <c r="B222" s="17"/>
      <c r="C222" s="17"/>
    </row>
    <row r="223" spans="1:3" ht="45.75" customHeight="1">
      <c r="A223" s="29" t="s">
        <v>155</v>
      </c>
      <c r="B223" s="29"/>
      <c r="C223" s="29"/>
    </row>
    <row r="224" spans="1:3" ht="12.75">
      <c r="A224" s="20"/>
      <c r="B224" s="17"/>
      <c r="C224" s="17"/>
    </row>
    <row r="225" spans="1:3" ht="41.25" customHeight="1">
      <c r="A225" s="29" t="s">
        <v>156</v>
      </c>
      <c r="B225" s="29"/>
      <c r="C225" s="29"/>
    </row>
    <row r="226" spans="1:3" ht="12.75">
      <c r="A226" s="20"/>
      <c r="B226" s="20"/>
      <c r="C226" s="20"/>
    </row>
    <row r="227" spans="1:3" ht="12.75">
      <c r="A227" s="21" t="s">
        <v>97</v>
      </c>
      <c r="B227" s="17"/>
      <c r="C227" s="17"/>
    </row>
    <row r="228" spans="1:3" ht="15" customHeight="1">
      <c r="A228" s="17"/>
      <c r="B228" s="17"/>
      <c r="C228" s="17"/>
    </row>
    <row r="229" spans="1:3" ht="12.75">
      <c r="A229" s="20"/>
      <c r="B229" s="17"/>
      <c r="C229" s="17"/>
    </row>
  </sheetData>
  <mergeCells count="9">
    <mergeCell ref="A175:B175"/>
    <mergeCell ref="A3:C3"/>
    <mergeCell ref="A4:C4"/>
    <mergeCell ref="A5:C5"/>
    <mergeCell ref="A223:C223"/>
    <mergeCell ref="A225:C225"/>
    <mergeCell ref="A221:C221"/>
    <mergeCell ref="A217:C217"/>
    <mergeCell ref="A219:C219"/>
  </mergeCells>
  <printOptions/>
  <pageMargins left="1.14" right="0.26" top="0.46" bottom="0.42" header="0.25" footer="0.19"/>
  <pageSetup firstPageNumber="193" useFirstPageNumber="1" horizontalDpi="300" verticalDpi="300" orientation="portrait" paperSize="9" r:id="rId1"/>
  <headerFooter alignWithMargins="0">
    <oddFooter>&amp;R&amp;8&amp;P</oddFooter>
  </headerFooter>
  <rowBreaks count="4" manualBreakCount="4">
    <brk id="59" max="255" man="1"/>
    <brk id="108" max="255" man="1"/>
    <brk id="153" max="255" man="1"/>
    <brk id="1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Latvijas Republikas 2002.gada pārskats par valsts budžeta izpildi un par pašvaldību budžetiem</dc:title>
  <dc:subject>Pārskats</dc:subject>
  <dc:creator>Irēna Šuksta</dc:creator>
  <cp:keywords/>
  <dc:description>Irena.Suksta@kase.gov.lv, 7094210</dc:description>
  <cp:lastModifiedBy>SilvijaL</cp:lastModifiedBy>
  <cp:lastPrinted>2003-07-16T10:59:10Z</cp:lastPrinted>
  <dcterms:created xsi:type="dcterms:W3CDTF">2002-03-12T12:12:57Z</dcterms:created>
  <dcterms:modified xsi:type="dcterms:W3CDTF">2003-09-11T13:40:11Z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