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10" windowHeight="12435" activeTab="0"/>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<sst xmlns="http://schemas.openxmlformats.org/spreadsheetml/2006/main" count="178" uniqueCount="77">
  <si>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</si>
  <si>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</si>
  <si>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</si>
  <si>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</si>
  <si>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</si>
  <si>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</si>
  <si>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</si>
  <si>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</si>
  <si>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</si>
  <si>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</si>
  <si>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</si>
  <si>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</si>
  <si>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</si>
  <si>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</si>
  <si>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</si>
  <si>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</si>
  <si>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</si>
  <si>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</si>
  <si>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</si>
  <si>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</si>
  <si>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</si>
  <si>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</si>
  <si>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</si>
  <si>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</si>
  <si>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</si>
  <si>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</si>
  <si>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</si>
  <si>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</si>
  <si>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</si>
  <si>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</si>
  <si>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</si>
  <si>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</si>
  <si>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</si>
  <si>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</si>
  <si>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</si>
  <si>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</si>
  <si>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</si>
  <si>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</si>
  <si>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</si>
  <si>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</si>
  <si>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</si>
  <si>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</si>
  <si>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</si>
  <si>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</si>
  <si>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</si>
  <si>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</si>
  <si>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</si>
  <si>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</si>
  <si>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</si>
  <si>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</si>
  <si>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</si>
  <si>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</si>
  <si>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</si>
  <si>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</si>
  <si>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</si>
  <si>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</si>
  <si>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</si>
  <si>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</si>
  <si>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</si>
  <si>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</si>
  <si>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</si>
  <si>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</si>
  <si>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</si>
  <si>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</si>
  <si>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</si>
  <si>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</si>
  <si>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</si>
  <si>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</si>
  <si>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</si>
  <si>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</si>
  <si>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</si>
  <si>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</si>
  <si>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</si>
  <si>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</si>
  <si>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Izmaksāts no ES fondiem, tai skaitā atgūtie līdzekļi, EUR uz 31.12.2018</t>
  </si>
  <si>
    <t>ES fondu atlikums EUR uz 31.12.2018*</t>
  </si>
  <si>
    <t>No EK pieprasītie un saņemtie ES fondu maksājumi, EUR uz 31.12.2018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</si>
</sst>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2"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3" xfId="0" applyNumberFormat="1" applyFont="1" applyBorder="1" applyAlignment="1">
      <alignment horizontal="center" vertical="center"/>
    </xf>
    <xf numFmtId="0" fontId="1" fillId="38" borderId="44" xfId="0" applyFont="1" applyFill="1" applyBorder="1" applyAlignment="1">
      <alignment horizontal="center" vertical="top" wrapText="1"/>
    </xf>
    <xf numFmtId="0" fontId="1" fillId="38" borderId="45"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6" xfId="0" applyFont="1" applyFill="1" applyBorder="1" applyAlignment="1">
      <alignment horizontal="center" vertical="top"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3"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3"/>
  <sheetViews>
    <sheetView tabSelected="1" zoomScalePageLayoutView="0" workbookViewId="0" topLeftCell="A1">
      <selection activeCell="A2" sqref="A2:A3"/>
    </sheetView>
  </sheetViews>
  <sheetFormatPr defaultColWidth="9.140625" defaultRowHeight="12.75" outlineLevelRow="1"/>
  <cols>
    <col min="1" max="1" width="15.421875" style="1" customWidth="1"/>
    <col min="2" max="2" width="10.140625" style="2" customWidth="1"/>
    <col min="3" max="3" width="16.00390625" style="3" customWidth="1"/>
    <col min="4" max="4" width="15.00390625" style="3" customWidth="1"/>
    <col min="5" max="5" width="48.140625" style="1" customWidth="1"/>
    <col min="6" max="6" width="13.28125" style="1" bestFit="1" customWidth="1"/>
    <col min="7" max="7" width="11.57421875" style="1" bestFit="1" customWidth="1"/>
    <col min="8" max="8" width="11.7109375" style="1" bestFit="1" customWidth="1"/>
    <col min="9" max="9" width="11.00390625" style="1" bestFit="1" customWidth="1"/>
    <col min="10" max="16384" width="9.140625" style="1" customWidth="1"/>
  </cols>
  <sheetData>
    <row r="1" spans="1:13" ht="39.75" customHeight="1" thickBot="1">
      <c r="A1" s="55" t="s">
        <v>76</v>
      </c>
      <c r="B1" s="55"/>
      <c r="C1" s="55"/>
      <c r="D1" s="55"/>
      <c r="E1" s="55"/>
      <c r="F1" s="41"/>
      <c r="G1" s="41"/>
      <c r="H1" s="41"/>
      <c r="I1" s="41"/>
      <c r="K1" s="2"/>
      <c r="L1" s="3"/>
      <c r="M1" s="3"/>
    </row>
    <row r="2" spans="1:5" s="4" customFormat="1" ht="37.5" customHeight="1">
      <c r="A2" s="68" t="s">
        <v>32</v>
      </c>
      <c r="B2" s="68" t="s">
        <v>33</v>
      </c>
      <c r="C2" s="70" t="s">
        <v>0</v>
      </c>
      <c r="D2" s="70" t="s">
        <v>1</v>
      </c>
      <c r="E2" s="72" t="s">
        <v>2</v>
      </c>
    </row>
    <row r="3" spans="1:5" s="4" customFormat="1" ht="23.25" customHeight="1" thickBot="1">
      <c r="A3" s="69"/>
      <c r="B3" s="69"/>
      <c r="C3" s="71"/>
      <c r="D3" s="71"/>
      <c r="E3" s="73"/>
    </row>
    <row r="4" spans="1:5" ht="12.75" customHeight="1" hidden="1" outlineLevel="1">
      <c r="A4" s="57" t="s">
        <v>29</v>
      </c>
      <c r="B4" s="59" t="s">
        <v>3</v>
      </c>
      <c r="C4" s="5">
        <v>41988</v>
      </c>
      <c r="D4" s="6">
        <v>6019827.4</v>
      </c>
      <c r="E4" s="7" t="s">
        <v>37</v>
      </c>
    </row>
    <row r="5" spans="1:5" ht="12.75" customHeight="1" hidden="1" outlineLevel="1">
      <c r="A5" s="58"/>
      <c r="B5" s="60"/>
      <c r="C5" s="5">
        <v>42079</v>
      </c>
      <c r="D5" s="6">
        <v>6019827.4</v>
      </c>
      <c r="E5" s="7" t="s">
        <v>37</v>
      </c>
    </row>
    <row r="6" spans="1:5" ht="12.75" customHeight="1" hidden="1" outlineLevel="1">
      <c r="A6" s="58"/>
      <c r="B6" s="60"/>
      <c r="C6" s="5">
        <v>42404</v>
      </c>
      <c r="D6" s="6">
        <v>6019827.4</v>
      </c>
      <c r="E6" s="7" t="s">
        <v>37</v>
      </c>
    </row>
    <row r="7" spans="1:5" ht="12.75" customHeight="1" hidden="1" outlineLevel="1">
      <c r="A7" s="58"/>
      <c r="B7" s="60"/>
      <c r="C7" s="36">
        <v>42424</v>
      </c>
      <c r="D7" s="46">
        <v>12039654.8</v>
      </c>
      <c r="E7" s="7" t="s">
        <v>66</v>
      </c>
    </row>
    <row r="8" spans="1:5" s="50" customFormat="1" ht="12.75" customHeight="1" hidden="1" outlineLevel="1">
      <c r="A8" s="58"/>
      <c r="B8" s="60"/>
      <c r="C8" s="48">
        <v>42500</v>
      </c>
      <c r="D8" s="46">
        <v>6903476.56</v>
      </c>
      <c r="E8" s="49" t="s">
        <v>61</v>
      </c>
    </row>
    <row r="9" spans="1:5" ht="12.75" customHeight="1" hidden="1" outlineLevel="1">
      <c r="A9" s="58"/>
      <c r="B9" s="60"/>
      <c r="C9" s="36">
        <v>42634</v>
      </c>
      <c r="D9" s="46">
        <v>3424376.53</v>
      </c>
      <c r="E9" s="35" t="s">
        <v>62</v>
      </c>
    </row>
    <row r="10" spans="1:5" ht="12.75" customHeight="1" hidden="1" outlineLevel="1">
      <c r="A10" s="58"/>
      <c r="B10" s="60"/>
      <c r="C10" s="36">
        <v>42682</v>
      </c>
      <c r="D10" s="46">
        <v>7636136.96</v>
      </c>
      <c r="E10" s="35" t="s">
        <v>63</v>
      </c>
    </row>
    <row r="11" spans="1:5" ht="12.75" customHeight="1" hidden="1" outlineLevel="1">
      <c r="A11" s="58"/>
      <c r="B11" s="60"/>
      <c r="C11" s="48">
        <v>42760</v>
      </c>
      <c r="D11" s="46">
        <v>7588460.87</v>
      </c>
      <c r="E11" s="35" t="s">
        <v>63</v>
      </c>
    </row>
    <row r="12" spans="1:5" ht="12.75" customHeight="1" hidden="1" outlineLevel="1">
      <c r="A12" s="58"/>
      <c r="B12" s="60"/>
      <c r="C12" s="48">
        <v>42849</v>
      </c>
      <c r="D12" s="46">
        <v>9577602.04</v>
      </c>
      <c r="E12" s="35" t="s">
        <v>63</v>
      </c>
    </row>
    <row r="13" spans="1:5" ht="12.75" customHeight="1" hidden="1" outlineLevel="1">
      <c r="A13" s="58"/>
      <c r="B13" s="60"/>
      <c r="C13" s="48">
        <v>42916</v>
      </c>
      <c r="D13" s="46">
        <v>4909393.59</v>
      </c>
      <c r="E13" s="35" t="s">
        <v>65</v>
      </c>
    </row>
    <row r="14" spans="1:5" ht="12.75" customHeight="1" hidden="1" outlineLevel="1">
      <c r="A14" s="58"/>
      <c r="B14" s="60"/>
      <c r="C14" s="48">
        <v>42941</v>
      </c>
      <c r="D14" s="46">
        <v>5358225.36</v>
      </c>
      <c r="E14" s="35" t="s">
        <v>63</v>
      </c>
    </row>
    <row r="15" spans="1:5" ht="12.75" customHeight="1" hidden="1" outlineLevel="1">
      <c r="A15" s="58"/>
      <c r="B15" s="60"/>
      <c r="C15" s="48">
        <v>43018</v>
      </c>
      <c r="D15" s="46">
        <v>12428503.22</v>
      </c>
      <c r="E15" s="35" t="s">
        <v>64</v>
      </c>
    </row>
    <row r="16" spans="1:5" ht="12.75" customHeight="1" hidden="1" outlineLevel="1">
      <c r="A16" s="58"/>
      <c r="B16" s="60"/>
      <c r="C16" s="48">
        <v>43123</v>
      </c>
      <c r="D16" s="46">
        <v>5220266.45</v>
      </c>
      <c r="E16" s="35" t="s">
        <v>64</v>
      </c>
    </row>
    <row r="17" spans="1:5" ht="12.75" customHeight="1" hidden="1" outlineLevel="1">
      <c r="A17" s="58"/>
      <c r="B17" s="60"/>
      <c r="C17" s="48">
        <v>43234</v>
      </c>
      <c r="D17" s="46">
        <v>20464966.85</v>
      </c>
      <c r="E17" s="35" t="s">
        <v>69</v>
      </c>
    </row>
    <row r="18" spans="1:5" ht="12.75" customHeight="1" hidden="1" outlineLevel="1">
      <c r="A18" s="58"/>
      <c r="B18" s="60"/>
      <c r="C18" s="48">
        <v>43279</v>
      </c>
      <c r="D18" s="46">
        <v>4074159.47</v>
      </c>
      <c r="E18" s="35" t="s">
        <v>70</v>
      </c>
    </row>
    <row r="19" spans="1:5" ht="12.75" customHeight="1" hidden="1" outlineLevel="1">
      <c r="A19" s="58"/>
      <c r="B19" s="60"/>
      <c r="C19" s="48">
        <v>43308</v>
      </c>
      <c r="D19" s="46">
        <v>15218926.34</v>
      </c>
      <c r="E19" s="35" t="s">
        <v>73</v>
      </c>
    </row>
    <row r="20" spans="1:5" ht="12.75" customHeight="1" hidden="1" outlineLevel="1">
      <c r="A20" s="58"/>
      <c r="B20" s="60"/>
      <c r="C20" s="48">
        <v>43388</v>
      </c>
      <c r="D20" s="46">
        <v>15130798.42</v>
      </c>
      <c r="E20" s="35" t="s">
        <v>73</v>
      </c>
    </row>
    <row r="21" spans="1:5" ht="12.75" customHeight="1" hidden="1" outlineLevel="1" thickBot="1">
      <c r="A21" s="58"/>
      <c r="B21" s="60"/>
      <c r="C21" s="36"/>
      <c r="D21" s="46"/>
      <c r="E21" s="35"/>
    </row>
    <row r="22" spans="1:5" ht="13.5" customHeight="1" collapsed="1" thickBot="1">
      <c r="A22" s="38" t="s">
        <v>23</v>
      </c>
      <c r="B22" s="9"/>
      <c r="C22" s="10"/>
      <c r="D22" s="54">
        <f>SUM(D4:D21)</f>
        <v>148034429.66</v>
      </c>
      <c r="E22" s="11"/>
    </row>
    <row r="23" spans="1:5" ht="12.75" customHeight="1" hidden="1" outlineLevel="1">
      <c r="A23" s="57" t="s">
        <v>29</v>
      </c>
      <c r="B23" s="59" t="s">
        <v>4</v>
      </c>
      <c r="C23" s="8">
        <v>41982</v>
      </c>
      <c r="D23" s="6">
        <v>12684498.13</v>
      </c>
      <c r="E23" s="7" t="s">
        <v>37</v>
      </c>
    </row>
    <row r="24" spans="1:5" ht="12.75" customHeight="1" hidden="1" outlineLevel="1">
      <c r="A24" s="61"/>
      <c r="B24" s="60"/>
      <c r="C24" s="8">
        <v>42039</v>
      </c>
      <c r="D24" s="6">
        <v>12684498.13</v>
      </c>
      <c r="E24" s="7" t="s">
        <v>37</v>
      </c>
    </row>
    <row r="25" spans="1:5" ht="12.75" customHeight="1" hidden="1" outlineLevel="1">
      <c r="A25" s="58"/>
      <c r="B25" s="60"/>
      <c r="C25" s="5">
        <v>42397</v>
      </c>
      <c r="D25" s="40">
        <v>12684498.13</v>
      </c>
      <c r="E25" s="7" t="s">
        <v>37</v>
      </c>
    </row>
    <row r="26" spans="1:5" ht="12.75" customHeight="1" hidden="1" outlineLevel="1">
      <c r="A26" s="58"/>
      <c r="B26" s="60"/>
      <c r="C26" s="5">
        <v>42403</v>
      </c>
      <c r="D26" s="40">
        <v>25368996.26</v>
      </c>
      <c r="E26" s="7" t="s">
        <v>66</v>
      </c>
    </row>
    <row r="27" spans="1:9" ht="12.75" customHeight="1" hidden="1" outlineLevel="1">
      <c r="A27" s="58"/>
      <c r="B27" s="60"/>
      <c r="C27" s="36">
        <v>42521</v>
      </c>
      <c r="D27" s="46">
        <v>61530253.84</v>
      </c>
      <c r="E27" s="49" t="s">
        <v>61</v>
      </c>
      <c r="G27" s="52"/>
      <c r="I27" s="52"/>
    </row>
    <row r="28" spans="1:5" ht="12.75" customHeight="1" hidden="1" outlineLevel="1">
      <c r="A28" s="58"/>
      <c r="B28" s="60"/>
      <c r="C28" s="36">
        <v>42607</v>
      </c>
      <c r="D28" s="46">
        <v>6173934.29</v>
      </c>
      <c r="E28" s="35" t="s">
        <v>62</v>
      </c>
    </row>
    <row r="29" spans="1:5" ht="12.75" customHeight="1" hidden="1" outlineLevel="1">
      <c r="A29" s="58"/>
      <c r="B29" s="60"/>
      <c r="C29" s="36">
        <v>42661</v>
      </c>
      <c r="D29" s="46">
        <v>5980182.18</v>
      </c>
      <c r="E29" s="35" t="s">
        <v>63</v>
      </c>
    </row>
    <row r="30" spans="1:5" ht="12.75" customHeight="1" hidden="1" outlineLevel="1">
      <c r="A30" s="58"/>
      <c r="B30" s="60"/>
      <c r="C30" s="36">
        <v>42733</v>
      </c>
      <c r="D30" s="46">
        <v>7889451.78</v>
      </c>
      <c r="E30" s="35" t="s">
        <v>63</v>
      </c>
    </row>
    <row r="31" spans="1:5" ht="12.75" customHeight="1" hidden="1" outlineLevel="1">
      <c r="A31" s="58"/>
      <c r="B31" s="60"/>
      <c r="C31" s="36">
        <v>42837</v>
      </c>
      <c r="D31" s="46">
        <v>14066676.42</v>
      </c>
      <c r="E31" s="35" t="s">
        <v>63</v>
      </c>
    </row>
    <row r="32" spans="1:5" ht="12.75" customHeight="1" hidden="1" outlineLevel="1">
      <c r="A32" s="58"/>
      <c r="B32" s="60"/>
      <c r="C32" s="36">
        <v>42888</v>
      </c>
      <c r="D32" s="46">
        <v>15184644.03</v>
      </c>
      <c r="E32" s="35" t="s">
        <v>65</v>
      </c>
    </row>
    <row r="33" spans="1:5" ht="12.75" customHeight="1" hidden="1" outlineLevel="1">
      <c r="A33" s="58"/>
      <c r="B33" s="60"/>
      <c r="C33" s="36">
        <v>42944</v>
      </c>
      <c r="D33" s="46">
        <v>11249871.83</v>
      </c>
      <c r="E33" s="35" t="s">
        <v>63</v>
      </c>
    </row>
    <row r="34" spans="1:5" ht="12.75" customHeight="1" hidden="1" outlineLevel="1">
      <c r="A34" s="58"/>
      <c r="B34" s="60"/>
      <c r="C34" s="5">
        <v>43024</v>
      </c>
      <c r="D34" s="46">
        <v>18611091.84</v>
      </c>
      <c r="E34" s="35" t="s">
        <v>64</v>
      </c>
    </row>
    <row r="35" spans="1:5" ht="12.75" customHeight="1" hidden="1" outlineLevel="1">
      <c r="A35" s="58"/>
      <c r="B35" s="60"/>
      <c r="C35" s="5">
        <v>43098</v>
      </c>
      <c r="D35" s="46">
        <v>12231556.1</v>
      </c>
      <c r="E35" s="35" t="s">
        <v>64</v>
      </c>
    </row>
    <row r="36" spans="1:5" ht="12.75" customHeight="1" hidden="1" outlineLevel="1">
      <c r="A36" s="58"/>
      <c r="B36" s="60"/>
      <c r="C36" s="5">
        <v>43214</v>
      </c>
      <c r="D36" s="46">
        <v>26007736.42</v>
      </c>
      <c r="E36" s="35" t="s">
        <v>64</v>
      </c>
    </row>
    <row r="37" spans="1:5" ht="12.75" customHeight="1" hidden="1" outlineLevel="1">
      <c r="A37" s="58"/>
      <c r="B37" s="60"/>
      <c r="C37" s="5">
        <v>43262</v>
      </c>
      <c r="D37" s="46">
        <v>5938950.99</v>
      </c>
      <c r="E37" s="7" t="s">
        <v>72</v>
      </c>
    </row>
    <row r="38" spans="1:5" ht="12.75" customHeight="1" hidden="1" outlineLevel="1">
      <c r="A38" s="58"/>
      <c r="B38" s="60"/>
      <c r="C38" s="5">
        <v>43315</v>
      </c>
      <c r="D38" s="46">
        <v>17792143.58</v>
      </c>
      <c r="E38" s="35" t="s">
        <v>73</v>
      </c>
    </row>
    <row r="39" spans="1:5" ht="12.75" customHeight="1" hidden="1" outlineLevel="1">
      <c r="A39" s="58"/>
      <c r="B39" s="60"/>
      <c r="C39" s="5">
        <v>43390</v>
      </c>
      <c r="D39" s="46">
        <v>17914023.03</v>
      </c>
      <c r="E39" s="35" t="s">
        <v>73</v>
      </c>
    </row>
    <row r="40" spans="1:5" ht="13.5" customHeight="1" hidden="1" outlineLevel="1" thickBot="1">
      <c r="A40" s="58"/>
      <c r="B40" s="60"/>
      <c r="C40" s="5"/>
      <c r="D40" s="46"/>
      <c r="E40" s="7"/>
    </row>
    <row r="41" spans="1:5" ht="13.5" collapsed="1" thickBot="1">
      <c r="A41" s="38" t="s">
        <v>24</v>
      </c>
      <c r="B41" s="9"/>
      <c r="C41" s="10"/>
      <c r="D41" s="54">
        <f>SUM(D23:D40)</f>
        <v>283993006.98</v>
      </c>
      <c r="E41" s="11"/>
    </row>
    <row r="42" spans="1:5" ht="12.75" customHeight="1" hidden="1" outlineLevel="1">
      <c r="A42" s="62" t="s">
        <v>29</v>
      </c>
      <c r="B42" s="65" t="s">
        <v>5</v>
      </c>
      <c r="C42" s="5">
        <v>41982</v>
      </c>
      <c r="D42" s="6">
        <v>22571773.04</v>
      </c>
      <c r="E42" s="7" t="s">
        <v>37</v>
      </c>
    </row>
    <row r="43" spans="1:5" ht="12.75" customHeight="1" hidden="1" outlineLevel="1">
      <c r="A43" s="63"/>
      <c r="B43" s="66"/>
      <c r="C43" s="5">
        <v>42039</v>
      </c>
      <c r="D43" s="6">
        <v>22571773.04</v>
      </c>
      <c r="E43" s="7" t="s">
        <v>37</v>
      </c>
    </row>
    <row r="44" spans="1:5" ht="12.75" customHeight="1" hidden="1" outlineLevel="1">
      <c r="A44" s="63"/>
      <c r="B44" s="66"/>
      <c r="C44" s="5">
        <v>42397</v>
      </c>
      <c r="D44" s="6">
        <v>22571773.04</v>
      </c>
      <c r="E44" s="7" t="s">
        <v>37</v>
      </c>
    </row>
    <row r="45" spans="1:5" ht="12.75" customHeight="1" hidden="1" outlineLevel="1">
      <c r="A45" s="63"/>
      <c r="B45" s="66"/>
      <c r="C45" s="5">
        <v>42403</v>
      </c>
      <c r="D45" s="6">
        <v>45143546.08</v>
      </c>
      <c r="E45" s="7" t="s">
        <v>66</v>
      </c>
    </row>
    <row r="46" spans="1:5" ht="12.75" customHeight="1" hidden="1" outlineLevel="1">
      <c r="A46" s="63"/>
      <c r="B46" s="66"/>
      <c r="C46" s="39">
        <v>42521</v>
      </c>
      <c r="D46" s="6">
        <v>707373.3</v>
      </c>
      <c r="E46" s="49" t="s">
        <v>61</v>
      </c>
    </row>
    <row r="47" spans="1:5" ht="12.75" customHeight="1" hidden="1" outlineLevel="1">
      <c r="A47" s="63"/>
      <c r="B47" s="66"/>
      <c r="C47" s="39">
        <v>42661</v>
      </c>
      <c r="D47" s="40">
        <v>34132641.97</v>
      </c>
      <c r="E47" s="35" t="s">
        <v>63</v>
      </c>
    </row>
    <row r="48" spans="1:5" ht="12.75" customHeight="1" hidden="1" outlineLevel="1">
      <c r="A48" s="63"/>
      <c r="B48" s="66"/>
      <c r="C48" s="5">
        <v>42734</v>
      </c>
      <c r="D48" s="6">
        <v>26483872.2</v>
      </c>
      <c r="E48" s="35" t="s">
        <v>63</v>
      </c>
    </row>
    <row r="49" spans="1:5" ht="12.75" customHeight="1" hidden="1" outlineLevel="1">
      <c r="A49" s="63"/>
      <c r="B49" s="66"/>
      <c r="C49" s="5">
        <v>42837</v>
      </c>
      <c r="D49" s="6">
        <v>25704404.91</v>
      </c>
      <c r="E49" s="35" t="s">
        <v>63</v>
      </c>
    </row>
    <row r="50" spans="1:5" ht="12.75" customHeight="1" hidden="1" outlineLevel="1">
      <c r="A50" s="63"/>
      <c r="B50" s="66"/>
      <c r="C50" s="5">
        <v>42892</v>
      </c>
      <c r="D50" s="6">
        <v>14185955.19</v>
      </c>
      <c r="E50" s="35" t="s">
        <v>65</v>
      </c>
    </row>
    <row r="51" spans="1:5" ht="12.75" customHeight="1" hidden="1" outlineLevel="1">
      <c r="A51" s="63"/>
      <c r="B51" s="66"/>
      <c r="C51" s="5">
        <v>42944</v>
      </c>
      <c r="D51" s="6">
        <v>18466648.25</v>
      </c>
      <c r="E51" s="35" t="s">
        <v>63</v>
      </c>
    </row>
    <row r="52" spans="1:5" ht="12.75" customHeight="1" hidden="1" outlineLevel="1">
      <c r="A52" s="63"/>
      <c r="B52" s="66"/>
      <c r="C52" s="5">
        <v>43024</v>
      </c>
      <c r="D52" s="6">
        <v>25106950.07</v>
      </c>
      <c r="E52" s="35" t="s">
        <v>64</v>
      </c>
    </row>
    <row r="53" spans="1:5" ht="12.75" customHeight="1" hidden="1" outlineLevel="1">
      <c r="A53" s="63"/>
      <c r="B53" s="66"/>
      <c r="C53" s="5">
        <v>43131</v>
      </c>
      <c r="D53" s="6">
        <v>24760374.81</v>
      </c>
      <c r="E53" s="35" t="s">
        <v>64</v>
      </c>
    </row>
    <row r="54" spans="1:5" ht="12.75" customHeight="1" hidden="1" outlineLevel="1">
      <c r="A54" s="63"/>
      <c r="B54" s="66"/>
      <c r="C54" s="5">
        <v>43214</v>
      </c>
      <c r="D54" s="6">
        <v>59212208.43</v>
      </c>
      <c r="E54" s="35" t="s">
        <v>64</v>
      </c>
    </row>
    <row r="55" spans="1:5" ht="12.75" customHeight="1" hidden="1" outlineLevel="1">
      <c r="A55" s="63"/>
      <c r="B55" s="66"/>
      <c r="C55" s="5">
        <v>43262</v>
      </c>
      <c r="D55" s="6">
        <v>14449090.58</v>
      </c>
      <c r="E55" s="7" t="s">
        <v>70</v>
      </c>
    </row>
    <row r="56" spans="1:5" ht="12.75" customHeight="1" hidden="1" outlineLevel="1">
      <c r="A56" s="63"/>
      <c r="B56" s="66"/>
      <c r="C56" s="5">
        <v>43301</v>
      </c>
      <c r="D56" s="6">
        <v>66560166.58</v>
      </c>
      <c r="E56" s="35" t="s">
        <v>73</v>
      </c>
    </row>
    <row r="57" spans="1:5" ht="12.75" customHeight="1" hidden="1" outlineLevel="1">
      <c r="A57" s="63"/>
      <c r="B57" s="66"/>
      <c r="C57" s="5">
        <v>43390</v>
      </c>
      <c r="D57" s="6">
        <v>59820009.62</v>
      </c>
      <c r="E57" s="35" t="s">
        <v>73</v>
      </c>
    </row>
    <row r="58" spans="1:5" ht="13.5" customHeight="1" hidden="1" outlineLevel="1" thickBot="1">
      <c r="A58" s="64"/>
      <c r="B58" s="67"/>
      <c r="C58" s="5"/>
      <c r="D58" s="6"/>
      <c r="E58" s="7"/>
    </row>
    <row r="59" spans="1:5" ht="13.5" collapsed="1" thickBot="1">
      <c r="A59" s="38" t="s">
        <v>25</v>
      </c>
      <c r="B59" s="9"/>
      <c r="C59" s="10"/>
      <c r="D59" s="54">
        <f>SUM(D42:D58)</f>
        <v>482448561.10999995</v>
      </c>
      <c r="E59" s="11"/>
    </row>
    <row r="60" spans="1:5" ht="12.75" customHeight="1" hidden="1" outlineLevel="1">
      <c r="A60" s="62" t="s">
        <v>29</v>
      </c>
      <c r="B60" s="65" t="s">
        <v>27</v>
      </c>
      <c r="C60" s="5">
        <v>41988</v>
      </c>
      <c r="D60" s="6">
        <v>290106.39</v>
      </c>
      <c r="E60" s="7" t="s">
        <v>37</v>
      </c>
    </row>
    <row r="61" spans="1:5" ht="12.75" customHeight="1" hidden="1" outlineLevel="1">
      <c r="A61" s="63"/>
      <c r="B61" s="66"/>
      <c r="C61" s="5">
        <v>42079</v>
      </c>
      <c r="D61" s="6">
        <v>290106.39</v>
      </c>
      <c r="E61" s="7" t="s">
        <v>37</v>
      </c>
    </row>
    <row r="62" spans="1:5" ht="12.75" customHeight="1" hidden="1" outlineLevel="1">
      <c r="A62" s="63"/>
      <c r="B62" s="66"/>
      <c r="C62" s="5">
        <v>42153</v>
      </c>
      <c r="D62" s="6">
        <v>8413085.31</v>
      </c>
      <c r="E62" s="7" t="s">
        <v>55</v>
      </c>
    </row>
    <row r="63" spans="1:5" ht="12.75" customHeight="1" hidden="1" outlineLevel="1">
      <c r="A63" s="63"/>
      <c r="B63" s="66"/>
      <c r="C63" s="5">
        <v>42404</v>
      </c>
      <c r="D63" s="6">
        <v>290106.39</v>
      </c>
      <c r="E63" s="7" t="s">
        <v>37</v>
      </c>
    </row>
    <row r="64" spans="1:5" ht="12.75" customHeight="1" hidden="1" outlineLevel="1">
      <c r="A64" s="63"/>
      <c r="B64" s="66"/>
      <c r="C64" s="5">
        <v>42424</v>
      </c>
      <c r="D64" s="6">
        <v>580212.78</v>
      </c>
      <c r="E64" s="7" t="s">
        <v>66</v>
      </c>
    </row>
    <row r="65" spans="1:5" ht="12.75" customHeight="1" hidden="1" outlineLevel="1">
      <c r="A65" s="63"/>
      <c r="B65" s="66"/>
      <c r="C65" s="39">
        <v>42500</v>
      </c>
      <c r="D65" s="6">
        <v>2386899.04</v>
      </c>
      <c r="E65" s="49" t="s">
        <v>61</v>
      </c>
    </row>
    <row r="66" spans="1:5" ht="12.75" customHeight="1" hidden="1" outlineLevel="1">
      <c r="A66" s="63"/>
      <c r="B66" s="66"/>
      <c r="C66" s="39">
        <v>42682</v>
      </c>
      <c r="D66" s="6">
        <v>3380603.5</v>
      </c>
      <c r="E66" s="35" t="s">
        <v>63</v>
      </c>
    </row>
    <row r="67" spans="1:5" ht="12.75" customHeight="1" hidden="1" outlineLevel="1">
      <c r="A67" s="63"/>
      <c r="B67" s="66"/>
      <c r="C67" s="5">
        <v>42760</v>
      </c>
      <c r="D67" s="6">
        <v>2284762.3</v>
      </c>
      <c r="E67" s="35" t="s">
        <v>63</v>
      </c>
    </row>
    <row r="68" spans="1:5" ht="12.75" customHeight="1" hidden="1" outlineLevel="1">
      <c r="A68" s="63"/>
      <c r="B68" s="66"/>
      <c r="C68" s="5">
        <v>42849</v>
      </c>
      <c r="D68" s="6">
        <v>1862158.94</v>
      </c>
      <c r="E68" s="35" t="s">
        <v>63</v>
      </c>
    </row>
    <row r="69" spans="1:5" ht="12.75" customHeight="1" hidden="1" outlineLevel="1">
      <c r="A69" s="63"/>
      <c r="B69" s="66"/>
      <c r="C69" s="5">
        <v>42916</v>
      </c>
      <c r="D69" s="6">
        <v>446035.92</v>
      </c>
      <c r="E69" s="35" t="s">
        <v>65</v>
      </c>
    </row>
    <row r="70" spans="1:5" ht="12.75" customHeight="1" hidden="1" outlineLevel="1">
      <c r="A70" s="63"/>
      <c r="B70" s="66"/>
      <c r="C70" s="5">
        <v>42941</v>
      </c>
      <c r="D70" s="6">
        <v>2170795.39</v>
      </c>
      <c r="E70" s="35" t="s">
        <v>63</v>
      </c>
    </row>
    <row r="71" spans="1:5" ht="12.75" customHeight="1" hidden="1" outlineLevel="1">
      <c r="A71" s="63"/>
      <c r="B71" s="66"/>
      <c r="C71" s="39">
        <v>43018</v>
      </c>
      <c r="D71" s="6">
        <v>1808226.71</v>
      </c>
      <c r="E71" s="35" t="s">
        <v>64</v>
      </c>
    </row>
    <row r="72" spans="1:5" ht="12.75" customHeight="1" hidden="1" outlineLevel="1">
      <c r="A72" s="63"/>
      <c r="B72" s="66"/>
      <c r="C72" s="39">
        <v>43123</v>
      </c>
      <c r="D72" s="6">
        <v>411722.26</v>
      </c>
      <c r="E72" s="35" t="s">
        <v>64</v>
      </c>
    </row>
    <row r="73" spans="1:5" ht="12.75" customHeight="1" hidden="1" outlineLevel="1">
      <c r="A73" s="63"/>
      <c r="B73" s="66"/>
      <c r="C73" s="39">
        <v>43234</v>
      </c>
      <c r="D73" s="6">
        <v>3853277.1</v>
      </c>
      <c r="E73" s="35" t="s">
        <v>69</v>
      </c>
    </row>
    <row r="74" spans="1:5" ht="12.75" customHeight="1" hidden="1" outlineLevel="1">
      <c r="A74" s="63"/>
      <c r="B74" s="66"/>
      <c r="C74" s="39">
        <v>43279</v>
      </c>
      <c r="D74" s="6">
        <v>314973.5</v>
      </c>
      <c r="E74" s="35" t="s">
        <v>71</v>
      </c>
    </row>
    <row r="75" spans="1:5" ht="12.75" customHeight="1" hidden="1" outlineLevel="1">
      <c r="A75" s="63"/>
      <c r="B75" s="66"/>
      <c r="C75" s="39">
        <v>43279</v>
      </c>
      <c r="D75" s="6">
        <v>227567.08</v>
      </c>
      <c r="E75" s="7" t="s">
        <v>72</v>
      </c>
    </row>
    <row r="76" spans="1:5" ht="13.5" customHeight="1" hidden="1" outlineLevel="1" thickBot="1">
      <c r="A76" s="64"/>
      <c r="B76" s="67"/>
      <c r="C76" s="5"/>
      <c r="D76" s="6"/>
      <c r="E76" s="7"/>
    </row>
    <row r="77" spans="1:5" ht="13.5" collapsed="1" thickBot="1">
      <c r="A77" s="38" t="s">
        <v>28</v>
      </c>
      <c r="B77" s="9"/>
      <c r="C77" s="10"/>
      <c r="D77" s="54">
        <f>SUM(D60:D76)</f>
        <v>29010639.000000007</v>
      </c>
      <c r="E77" s="11"/>
    </row>
    <row r="78" ht="13.5" thickBot="1">
      <c r="D78" s="53">
        <f>D22+D41+D59+D77</f>
        <v>943486636.75</v>
      </c>
    </row>
    <row r="80" ht="12.75">
      <c r="A80" s="1" t="s">
        <v>67</v>
      </c>
    </row>
    <row r="81" spans="1:5" ht="27" customHeight="1">
      <c r="A81" s="56" t="s">
        <v>57</v>
      </c>
      <c r="B81" s="56"/>
      <c r="C81" s="56"/>
      <c r="D81" s="56"/>
      <c r="E81" s="56"/>
    </row>
    <row r="82" spans="1:5" ht="53.25" customHeight="1">
      <c r="A82" s="56" t="s">
        <v>58</v>
      </c>
      <c r="B82" s="56"/>
      <c r="C82" s="56"/>
      <c r="D82" s="56"/>
      <c r="E82" s="56"/>
    </row>
    <row r="83" ht="12.75">
      <c r="A83" s="1" t="s">
        <v>60</v>
      </c>
    </row>
  </sheetData>
  <sheetProtection/>
  <mergeCells count="16">
    <mergeCell ref="B2:B3"/>
    <mergeCell ref="C2:C3"/>
    <mergeCell ref="D2:D3"/>
    <mergeCell ref="E2:E3"/>
    <mergeCell ref="A60:A76"/>
    <mergeCell ref="B60:B76"/>
    <mergeCell ref="A1:E1"/>
    <mergeCell ref="A81:E81"/>
    <mergeCell ref="A82:E82"/>
    <mergeCell ref="A4:A21"/>
    <mergeCell ref="B4:B21"/>
    <mergeCell ref="A23:A40"/>
    <mergeCell ref="B23:B40"/>
    <mergeCell ref="A42:A58"/>
    <mergeCell ref="B42:B58"/>
    <mergeCell ref="A2:A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58"/>
  <sheetViews>
    <sheetView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BB5" sqref="BB5"/>
    </sheetView>
  </sheetViews>
  <sheetFormatPr defaultColWidth="9.140625" defaultRowHeight="12.75" outlineLevelRow="1" outlineLevelCol="1"/>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54" width="19.140625" style="12" customWidth="1"/>
    <col min="55" max="55" width="10.8515625" style="12" bestFit="1" customWidth="1"/>
    <col min="56" max="56" width="11.8515625" style="12" bestFit="1" customWidth="1"/>
    <col min="57" max="57" width="10.00390625" style="12" bestFit="1" customWidth="1"/>
    <col min="58" max="16384" width="9.140625" style="12" customWidth="1"/>
  </cols>
  <sheetData>
    <row r="1" spans="1:54" ht="32.25" customHeight="1">
      <c r="A1" s="74" t="s">
        <v>74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6"/>
    </row>
    <row r="2" spans="1:54"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5"/>
    </row>
    <row r="3" spans="1:54"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22" t="s">
        <v>17</v>
      </c>
    </row>
    <row r="4" spans="1:54" s="16" customFormat="1" ht="28.5" customHeight="1" hidden="1" outlineLevel="1">
      <c r="A4" s="23" t="s">
        <v>38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1"/>
    </row>
    <row r="5" spans="1:54"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f>N5+AA5+AN5+BA5</f>
        <v>6770724.529999999</v>
      </c>
    </row>
    <row r="6" spans="1:54" s="16" customFormat="1" ht="12.75" customHeight="1" hidden="1" outlineLevel="1">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9"/>
    </row>
    <row r="7" spans="1:57"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N7+AA7+AN7+BA7</f>
        <v>50038222.36</v>
      </c>
      <c r="BE7" s="37"/>
    </row>
    <row r="8" spans="1:54" s="16" customFormat="1" ht="12.75" customHeight="1" hidden="1" outlineLevel="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9"/>
    </row>
    <row r="9" spans="1:57"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N9+AA9+AN9+BA9</f>
        <v>25701787.98</v>
      </c>
      <c r="BE9" s="37"/>
    </row>
    <row r="10" spans="1:54" s="16" customFormat="1" ht="12.75" customHeight="1" hidden="1" outlineLevel="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9"/>
    </row>
    <row r="11" spans="1:54"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f>N11+AA11+AN11+BA11</f>
        <v>28513188.089999996</v>
      </c>
    </row>
    <row r="12" spans="1:54" s="16" customFormat="1" ht="12.75" customHeight="1" hidden="1" outlineLevel="1">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9"/>
    </row>
    <row r="13" spans="1:54"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f>N13+AA13+AN13+BA13</f>
        <v>39383248.31</v>
      </c>
    </row>
    <row r="14" spans="1:54" s="16" customFormat="1" ht="12.75" customHeight="1" hidden="1" outlineLevel="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9"/>
    </row>
    <row r="15" spans="1:54"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f>N15+AA15+AN15+BA15</f>
        <v>2027300.7</v>
      </c>
    </row>
    <row r="16" spans="1:54"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152434471.97</v>
      </c>
    </row>
    <row r="17" spans="1:54" s="16" customFormat="1" ht="28.5" customHeight="1" hidden="1" outlineLevel="1">
      <c r="A17" s="23" t="s">
        <v>44</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3"/>
    </row>
    <row r="18" spans="1:54"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f>N18+AA18+AN18+BA18</f>
        <v>72650431.3</v>
      </c>
    </row>
    <row r="19" spans="1:54" s="16" customFormat="1" ht="14.25" customHeight="1" hidden="1" outlineLevel="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6"/>
    </row>
    <row r="20" spans="1:54"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f>N20+AA20+AN20+BA20</f>
        <v>17523197.32</v>
      </c>
    </row>
    <row r="21" spans="1:54" s="16" customFormat="1" ht="14.25" customHeight="1" hidden="1" outlineLevel="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6"/>
    </row>
    <row r="22" spans="1:54"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f>N22+AA22+AN22+BA22</f>
        <v>108130098.00000001</v>
      </c>
    </row>
    <row r="23" spans="1:54" s="16" customFormat="1" ht="14.25" customHeight="1" hidden="1" outlineLevel="1">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6"/>
    </row>
    <row r="24" spans="1:54"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f>N24+AA24+AN24+BA24</f>
        <v>21778679.72</v>
      </c>
    </row>
    <row r="25" spans="1:54" s="16" customFormat="1" ht="14.25" customHeight="1" hidden="1" outlineLevel="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6"/>
    </row>
    <row r="26" spans="1:56"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f>N26+AA26+AN26+BA26</f>
        <v>68840264.37</v>
      </c>
      <c r="BD26" s="37"/>
    </row>
    <row r="27" spans="1:54" s="16" customFormat="1" ht="14.25" customHeight="1" hidden="1" outlineLevel="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6"/>
    </row>
    <row r="28" spans="1:54"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4231701.69</v>
      </c>
      <c r="BA28" s="25">
        <f>SUM(AO28:AZ28)</f>
        <v>46677016.44</v>
      </c>
      <c r="BB28" s="25">
        <f>N28+AA28+AN28+BA28</f>
        <v>148571991.53</v>
      </c>
    </row>
    <row r="29" spans="1:54" s="16" customFormat="1" ht="14.25" customHeight="1" hidden="1" outlineLevel="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6"/>
    </row>
    <row r="30" spans="1:54"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4364974.1</v>
      </c>
      <c r="BA30" s="25">
        <f>SUM(AO30:AZ30)</f>
        <v>44209986.300000004</v>
      </c>
      <c r="BB30" s="25">
        <f>N30+AA30+AN30+BA30</f>
        <v>49065090.580000006</v>
      </c>
    </row>
    <row r="31" spans="1:54" s="16" customFormat="1" ht="14.25" customHeight="1" hidden="1" outlineLevel="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6"/>
    </row>
    <row r="32" spans="1:54"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f>N32+AA32+AN32+BA32</f>
        <v>10395535.53</v>
      </c>
    </row>
    <row r="33" spans="1:54" s="16" customFormat="1" ht="14.25" customHeight="1" hidden="1" outlineLevel="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row>
    <row r="34" spans="1:54"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f>N34+AA34+AN34+BA34</f>
        <v>15558356.86</v>
      </c>
    </row>
    <row r="35" spans="1:54" s="16" customFormat="1" ht="13.5" collapsed="1" thickBot="1">
      <c r="A35" s="29" t="s">
        <v>25</v>
      </c>
      <c r="B35" s="30">
        <f>B18+B24+B26+B32+B34</f>
        <v>0</v>
      </c>
      <c r="C35" s="30">
        <f>C18+C24+C26+C32+C34</f>
        <v>0</v>
      </c>
      <c r="D35" s="30">
        <f aca="true" t="shared" si="5" ref="D35:M35">D18+D20+D22+D24+D26+D28+D30+D32+D34</f>
        <v>0</v>
      </c>
      <c r="E35" s="30">
        <f t="shared" si="5"/>
        <v>0</v>
      </c>
      <c r="F35" s="30">
        <f t="shared" si="5"/>
        <v>0</v>
      </c>
      <c r="G35" s="30">
        <f t="shared" si="5"/>
        <v>0</v>
      </c>
      <c r="H35" s="30">
        <f t="shared" si="5"/>
        <v>0</v>
      </c>
      <c r="I35" s="30">
        <f t="shared" si="5"/>
        <v>0</v>
      </c>
      <c r="J35" s="30">
        <f t="shared" si="5"/>
        <v>0</v>
      </c>
      <c r="K35" s="30">
        <f t="shared" si="5"/>
        <v>0</v>
      </c>
      <c r="L35" s="30">
        <f t="shared" si="5"/>
        <v>0</v>
      </c>
      <c r="M35" s="30">
        <f t="shared" si="5"/>
        <v>0</v>
      </c>
      <c r="N35" s="30">
        <f>N18+N20+N22+N24+N26+N28+N30+N32+N34</f>
        <v>0</v>
      </c>
      <c r="O35" s="30">
        <f aca="true" t="shared" si="6" ref="O35:AM35">O18+O20+O22+O24+O26+O28+O30+O32+O34</f>
        <v>0</v>
      </c>
      <c r="P35" s="30">
        <f t="shared" si="6"/>
        <v>785970.33</v>
      </c>
      <c r="Q35" s="30">
        <f t="shared" si="6"/>
        <v>0</v>
      </c>
      <c r="R35" s="30">
        <f t="shared" si="6"/>
        <v>0</v>
      </c>
      <c r="S35" s="30">
        <f t="shared" si="6"/>
        <v>226669.26</v>
      </c>
      <c r="T35" s="30">
        <f t="shared" si="6"/>
        <v>928339.73</v>
      </c>
      <c r="U35" s="30">
        <f t="shared" si="6"/>
        <v>41628720.83</v>
      </c>
      <c r="V35" s="30">
        <f t="shared" si="6"/>
        <v>10241000.830000002</v>
      </c>
      <c r="W35" s="30">
        <f t="shared" si="6"/>
        <v>1339464.89</v>
      </c>
      <c r="X35" s="30">
        <f t="shared" si="6"/>
        <v>18516979.72</v>
      </c>
      <c r="Y35" s="30">
        <f t="shared" si="6"/>
        <v>8333045.58</v>
      </c>
      <c r="Z35" s="30">
        <f t="shared" si="6"/>
        <v>4351641.58</v>
      </c>
      <c r="AA35" s="30">
        <f t="shared" si="6"/>
        <v>86351832.75</v>
      </c>
      <c r="AB35" s="30">
        <f t="shared" si="6"/>
        <v>17162722.8</v>
      </c>
      <c r="AC35" s="30">
        <f t="shared" si="6"/>
        <v>6283829.75</v>
      </c>
      <c r="AD35" s="30">
        <f t="shared" si="6"/>
        <v>5959252.67</v>
      </c>
      <c r="AE35" s="30">
        <f t="shared" si="6"/>
        <v>7113860.279999999</v>
      </c>
      <c r="AF35" s="30">
        <f t="shared" si="6"/>
        <v>5806916.86</v>
      </c>
      <c r="AG35" s="30">
        <f t="shared" si="6"/>
        <v>7230269.800000001</v>
      </c>
      <c r="AH35" s="30">
        <f t="shared" si="6"/>
        <v>8378460.6899999995</v>
      </c>
      <c r="AI35" s="30">
        <f t="shared" si="6"/>
        <v>8958672.760000002</v>
      </c>
      <c r="AJ35" s="30">
        <f t="shared" si="6"/>
        <v>4466071.6</v>
      </c>
      <c r="AK35" s="30">
        <f t="shared" si="6"/>
        <v>11276408.63</v>
      </c>
      <c r="AL35" s="30">
        <f t="shared" si="6"/>
        <v>24412188.449999996</v>
      </c>
      <c r="AM35" s="30">
        <f t="shared" si="6"/>
        <v>23055716.89</v>
      </c>
      <c r="AN35" s="30">
        <f>AN18+AN20+AN22+AN24+AN26+AN28+AN30+AN32+AN34</f>
        <v>130104371.18</v>
      </c>
      <c r="AO35" s="30">
        <f aca="true" t="shared" si="7" ref="AO35:AZ35">AO18+AO20+AO22+AO24+AO26+AO28+AO30+AO32+AO34</f>
        <v>14022233.56</v>
      </c>
      <c r="AP35" s="30">
        <f t="shared" si="7"/>
        <v>20599518.519999996</v>
      </c>
      <c r="AQ35" s="30">
        <f t="shared" si="7"/>
        <v>23071918.02</v>
      </c>
      <c r="AR35" s="30">
        <f t="shared" si="7"/>
        <v>24236491.8</v>
      </c>
      <c r="AS35" s="30">
        <f t="shared" si="7"/>
        <v>25448985.530000005</v>
      </c>
      <c r="AT35" s="30">
        <f t="shared" si="7"/>
        <v>17276879.259999998</v>
      </c>
      <c r="AU35" s="30">
        <f t="shared" si="7"/>
        <v>16536429.549999999</v>
      </c>
      <c r="AV35" s="30">
        <f t="shared" si="7"/>
        <v>29236419.77</v>
      </c>
      <c r="AW35" s="30">
        <f t="shared" si="7"/>
        <v>17361659.419999998</v>
      </c>
      <c r="AX35" s="30">
        <f t="shared" si="7"/>
        <v>21857594.97</v>
      </c>
      <c r="AY35" s="30">
        <f t="shared" si="7"/>
        <v>58867277.60999999</v>
      </c>
      <c r="AZ35" s="30">
        <f t="shared" si="7"/>
        <v>27542033.270000003</v>
      </c>
      <c r="BA35" s="30">
        <f>BA18+BA20+BA22+BA24+BA26+BA28+BA30+BA32+BA34</f>
        <v>296057441.28000003</v>
      </c>
      <c r="BB35" s="30">
        <f>BB18+BB20+BB22+BB24+BB26+BB28+BB30+BB32+BB34</f>
        <v>512513645.21</v>
      </c>
    </row>
    <row r="36" spans="1:54" s="16" customFormat="1" ht="28.5" customHeight="1" hidden="1" outlineLevel="1">
      <c r="A36" s="23" t="s">
        <v>38</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3"/>
    </row>
    <row r="37" spans="1:54"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f>N37+AA37+AN37+BA37</f>
        <v>15145236.479999999</v>
      </c>
    </row>
    <row r="38" spans="1:54" s="16" customFormat="1" ht="14.25" customHeight="1" hidden="1" outlineLevel="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6"/>
    </row>
    <row r="39" spans="1:57"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f>N39+AA39+AN39+BA39</f>
        <v>20008637.34</v>
      </c>
      <c r="BE39" s="37"/>
    </row>
    <row r="40" spans="1:54" s="16" customFormat="1" ht="14.25" customHeight="1" hidden="1" outlineLevel="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6"/>
    </row>
    <row r="41" spans="1:57"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f>N41+AA41+AN41+BA41</f>
        <v>212636103.02999997</v>
      </c>
      <c r="BE41" s="37"/>
    </row>
    <row r="42" spans="1:54" s="16" customFormat="1" ht="14.25" customHeight="1" hidden="1" outlineLevel="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6"/>
    </row>
    <row r="43" spans="1:57"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f>N43+AA43+AN43+BA43</f>
        <v>16074705.509999998</v>
      </c>
      <c r="BE43" s="37"/>
    </row>
    <row r="44" spans="1:54" s="16" customFormat="1" ht="13.5" collapsed="1" thickBot="1">
      <c r="A44" s="29" t="s">
        <v>24</v>
      </c>
      <c r="B44" s="30">
        <f aca="true" t="shared" si="8" ref="B44:K44">B37+B39+B41+B43</f>
        <v>0</v>
      </c>
      <c r="C44" s="30">
        <f t="shared" si="8"/>
        <v>0</v>
      </c>
      <c r="D44" s="30">
        <f t="shared" si="8"/>
        <v>0</v>
      </c>
      <c r="E44" s="30">
        <f t="shared" si="8"/>
        <v>0</v>
      </c>
      <c r="F44" s="30">
        <f t="shared" si="8"/>
        <v>0</v>
      </c>
      <c r="G44" s="30">
        <f t="shared" si="8"/>
        <v>0</v>
      </c>
      <c r="H44" s="30">
        <f t="shared" si="8"/>
        <v>0</v>
      </c>
      <c r="I44" s="30">
        <f t="shared" si="8"/>
        <v>0</v>
      </c>
      <c r="J44" s="30">
        <f t="shared" si="8"/>
        <v>0</v>
      </c>
      <c r="K44" s="30">
        <f t="shared" si="8"/>
        <v>0</v>
      </c>
      <c r="L44" s="30">
        <f>L37+L39+L41+L43</f>
        <v>37121781.34</v>
      </c>
      <c r="M44" s="30">
        <f aca="true" t="shared" si="9" ref="M44:AN44">M37+M39+M41+M43</f>
        <v>0</v>
      </c>
      <c r="N44" s="30">
        <f t="shared" si="9"/>
        <v>37121781.34</v>
      </c>
      <c r="O44" s="30">
        <f t="shared" si="9"/>
        <v>31695550.63</v>
      </c>
      <c r="P44" s="30">
        <f t="shared" si="9"/>
        <v>0</v>
      </c>
      <c r="Q44" s="30">
        <f t="shared" si="9"/>
        <v>0</v>
      </c>
      <c r="R44" s="30">
        <f t="shared" si="9"/>
        <v>6413734.85</v>
      </c>
      <c r="S44" s="30">
        <f t="shared" si="9"/>
        <v>109497.69</v>
      </c>
      <c r="T44" s="30">
        <f t="shared" si="9"/>
        <v>809167.98</v>
      </c>
      <c r="U44" s="30">
        <f t="shared" si="9"/>
        <v>5887849.720000001</v>
      </c>
      <c r="V44" s="30">
        <f t="shared" si="9"/>
        <v>2387836.32</v>
      </c>
      <c r="W44" s="30">
        <f t="shared" si="9"/>
        <v>1232095.98</v>
      </c>
      <c r="X44" s="30">
        <f t="shared" si="9"/>
        <v>5400777.49</v>
      </c>
      <c r="Y44" s="30">
        <f t="shared" si="9"/>
        <v>8373609.99</v>
      </c>
      <c r="Z44" s="30">
        <f t="shared" si="9"/>
        <v>7824213.76</v>
      </c>
      <c r="AA44" s="30">
        <f>AA37+AA39+AA41+AA43</f>
        <v>70134334.41</v>
      </c>
      <c r="AB44" s="30">
        <f t="shared" si="9"/>
        <v>0</v>
      </c>
      <c r="AC44" s="30">
        <f t="shared" si="9"/>
        <v>5961188.399999999</v>
      </c>
      <c r="AD44" s="30">
        <f t="shared" si="9"/>
        <v>6979747.18</v>
      </c>
      <c r="AE44" s="30">
        <f t="shared" si="9"/>
        <v>0</v>
      </c>
      <c r="AF44" s="30">
        <f t="shared" si="9"/>
        <v>12422460.35</v>
      </c>
      <c r="AG44" s="30">
        <f t="shared" si="9"/>
        <v>4694609.33</v>
      </c>
      <c r="AH44" s="30">
        <f t="shared" si="9"/>
        <v>3620613.41</v>
      </c>
      <c r="AI44" s="30">
        <f t="shared" si="9"/>
        <v>2022242.6899999997</v>
      </c>
      <c r="AJ44" s="30">
        <f t="shared" si="9"/>
        <v>8722160.33</v>
      </c>
      <c r="AK44" s="30">
        <f t="shared" si="9"/>
        <v>2279472.87</v>
      </c>
      <c r="AL44" s="30">
        <f t="shared" si="9"/>
        <v>4578665.919999999</v>
      </c>
      <c r="AM44" s="30">
        <f t="shared" si="9"/>
        <v>14607379.1</v>
      </c>
      <c r="AN44" s="30">
        <f t="shared" si="9"/>
        <v>65888539.58</v>
      </c>
      <c r="AO44" s="30">
        <f aca="true" t="shared" si="10" ref="AO44:BA44">AO37+AO39+AO41+AO43</f>
        <v>8927772.97</v>
      </c>
      <c r="AP44" s="30">
        <f t="shared" si="10"/>
        <v>4266103.760000001</v>
      </c>
      <c r="AQ44" s="30">
        <f t="shared" si="10"/>
        <v>11068697.959999999</v>
      </c>
      <c r="AR44" s="30">
        <f t="shared" si="10"/>
        <v>1890530.18</v>
      </c>
      <c r="AS44" s="30">
        <f t="shared" si="10"/>
        <v>3671647.6499999994</v>
      </c>
      <c r="AT44" s="30">
        <f t="shared" si="10"/>
        <v>6814972.47</v>
      </c>
      <c r="AU44" s="30">
        <f t="shared" si="10"/>
        <v>2937869.6399999997</v>
      </c>
      <c r="AV44" s="30">
        <f t="shared" si="10"/>
        <v>4594495.27</v>
      </c>
      <c r="AW44" s="30">
        <f t="shared" si="10"/>
        <v>7767082.500000001</v>
      </c>
      <c r="AX44" s="30">
        <f t="shared" si="10"/>
        <v>11211550.979999999</v>
      </c>
      <c r="AY44" s="30">
        <f t="shared" si="10"/>
        <v>4279078.8100000005</v>
      </c>
      <c r="AZ44" s="30">
        <f t="shared" si="10"/>
        <v>23290224.84</v>
      </c>
      <c r="BA44" s="30">
        <f t="shared" si="10"/>
        <v>90720027.03</v>
      </c>
      <c r="BB44" s="30">
        <f>BB37+BB39+BB41+BB43</f>
        <v>263864682.35999995</v>
      </c>
    </row>
    <row r="45" spans="1:54" s="16" customFormat="1" ht="28.5" customHeight="1" hidden="1" outlineLevel="1">
      <c r="A45" s="23" t="s">
        <v>38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3"/>
    </row>
    <row r="46" spans="1:54"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N46+AA46+AN46+BA46</f>
        <v>25701787.999999996</v>
      </c>
    </row>
    <row r="47" spans="1:54" s="16" customFormat="1" ht="14.25" customHeight="1" hidden="1" outlineLevel="1" thickBot="1">
      <c r="A47" s="8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6"/>
    </row>
    <row r="48" spans="1:54" s="16" customFormat="1" ht="13.5" collapsed="1" thickBot="1">
      <c r="A48" s="31" t="s">
        <v>31</v>
      </c>
      <c r="B48" s="32">
        <f aca="true" t="shared" si="11" ref="B48:AN48">B46</f>
        <v>0</v>
      </c>
      <c r="C48" s="32">
        <f t="shared" si="11"/>
        <v>0</v>
      </c>
      <c r="D48" s="32">
        <f t="shared" si="11"/>
        <v>0</v>
      </c>
      <c r="E48" s="32">
        <f t="shared" si="11"/>
        <v>0</v>
      </c>
      <c r="F48" s="32">
        <f t="shared" si="11"/>
        <v>0</v>
      </c>
      <c r="G48" s="32">
        <f t="shared" si="11"/>
        <v>0</v>
      </c>
      <c r="H48" s="32">
        <f t="shared" si="11"/>
        <v>0</v>
      </c>
      <c r="I48" s="32">
        <f t="shared" si="11"/>
        <v>0</v>
      </c>
      <c r="J48" s="32">
        <f t="shared" si="11"/>
        <v>0</v>
      </c>
      <c r="K48" s="32">
        <f t="shared" si="11"/>
        <v>0</v>
      </c>
      <c r="L48" s="32">
        <f t="shared" si="11"/>
        <v>0</v>
      </c>
      <c r="M48" s="32">
        <f t="shared" si="11"/>
        <v>0</v>
      </c>
      <c r="N48" s="32">
        <f t="shared" si="11"/>
        <v>0</v>
      </c>
      <c r="O48" s="32">
        <f t="shared" si="11"/>
        <v>2383357.7</v>
      </c>
      <c r="P48" s="32">
        <f t="shared" si="11"/>
        <v>0</v>
      </c>
      <c r="Q48" s="32">
        <f t="shared" si="11"/>
        <v>0</v>
      </c>
      <c r="R48" s="32">
        <f t="shared" si="11"/>
        <v>0</v>
      </c>
      <c r="S48" s="32">
        <f t="shared" si="11"/>
        <v>2950912.22</v>
      </c>
      <c r="T48" s="32">
        <f t="shared" si="11"/>
        <v>0</v>
      </c>
      <c r="U48" s="32">
        <f t="shared" si="11"/>
        <v>345606.37</v>
      </c>
      <c r="V48" s="32">
        <f t="shared" si="11"/>
        <v>1215427</v>
      </c>
      <c r="W48" s="32">
        <f t="shared" si="11"/>
        <v>732708.87</v>
      </c>
      <c r="X48" s="32">
        <f t="shared" si="11"/>
        <v>675504.6</v>
      </c>
      <c r="Y48" s="32">
        <f t="shared" si="11"/>
        <v>953167.61</v>
      </c>
      <c r="Z48" s="32">
        <f t="shared" si="11"/>
        <v>1016511.47</v>
      </c>
      <c r="AA48" s="32">
        <f t="shared" si="11"/>
        <v>10273195.84</v>
      </c>
      <c r="AB48" s="32">
        <f t="shared" si="11"/>
        <v>11074.41</v>
      </c>
      <c r="AC48" s="32">
        <f t="shared" si="11"/>
        <v>2285785.5</v>
      </c>
      <c r="AD48" s="32">
        <f t="shared" si="11"/>
        <v>10152.25</v>
      </c>
      <c r="AE48" s="32">
        <f t="shared" si="11"/>
        <v>0</v>
      </c>
      <c r="AF48" s="32">
        <f t="shared" si="11"/>
        <v>1308622.38</v>
      </c>
      <c r="AG48" s="32">
        <f t="shared" si="11"/>
        <v>568076.02</v>
      </c>
      <c r="AH48" s="32">
        <f t="shared" si="11"/>
        <v>0</v>
      </c>
      <c r="AI48" s="32">
        <f t="shared" si="11"/>
        <v>457509.49</v>
      </c>
      <c r="AJ48" s="32">
        <f t="shared" si="11"/>
        <v>0</v>
      </c>
      <c r="AK48" s="32">
        <f t="shared" si="11"/>
        <v>0</v>
      </c>
      <c r="AL48" s="32">
        <f t="shared" si="11"/>
        <v>962237.6</v>
      </c>
      <c r="AM48" s="32">
        <f t="shared" si="11"/>
        <v>2958174.63</v>
      </c>
      <c r="AN48" s="32">
        <f t="shared" si="11"/>
        <v>8561632.28</v>
      </c>
      <c r="AO48" s="32">
        <f aca="true" t="shared" si="12" ref="AO48:BA48">AO46</f>
        <v>0</v>
      </c>
      <c r="AP48" s="32">
        <f t="shared" si="12"/>
        <v>1973.65</v>
      </c>
      <c r="AQ48" s="32">
        <f t="shared" si="12"/>
        <v>1349357.09</v>
      </c>
      <c r="AR48" s="32">
        <f t="shared" si="12"/>
        <v>0</v>
      </c>
      <c r="AS48" s="32">
        <f t="shared" si="12"/>
        <v>1181733.03</v>
      </c>
      <c r="AT48" s="32">
        <f t="shared" si="12"/>
        <v>391528.19</v>
      </c>
      <c r="AU48" s="32">
        <f t="shared" si="12"/>
        <v>954895.79</v>
      </c>
      <c r="AV48" s="32">
        <f t="shared" si="12"/>
        <v>400043.34</v>
      </c>
      <c r="AW48" s="32">
        <f t="shared" si="12"/>
        <v>0</v>
      </c>
      <c r="AX48" s="32">
        <f t="shared" si="12"/>
        <v>947954.7</v>
      </c>
      <c r="AY48" s="32">
        <f t="shared" si="12"/>
        <v>1010594.96</v>
      </c>
      <c r="AZ48" s="32">
        <f t="shared" si="12"/>
        <v>628879.13</v>
      </c>
      <c r="BA48" s="32">
        <f t="shared" si="12"/>
        <v>6866959.88</v>
      </c>
      <c r="BB48" s="32">
        <f>BB46</f>
        <v>25701787.999999996</v>
      </c>
    </row>
    <row r="49" spans="1:54" s="16" customFormat="1" ht="27" customHeight="1" thickBot="1">
      <c r="A49" s="33" t="s">
        <v>18</v>
      </c>
      <c r="B49" s="47">
        <f aca="true" t="shared" si="13" ref="B49:Z49">SUM(B16,B35,B44,B48)</f>
        <v>0</v>
      </c>
      <c r="C49" s="47">
        <f t="shared" si="13"/>
        <v>0</v>
      </c>
      <c r="D49" s="47">
        <f t="shared" si="13"/>
        <v>0</v>
      </c>
      <c r="E49" s="47">
        <f t="shared" si="13"/>
        <v>0</v>
      </c>
      <c r="F49" s="47">
        <f t="shared" si="13"/>
        <v>0</v>
      </c>
      <c r="G49" s="47">
        <f t="shared" si="13"/>
        <v>0</v>
      </c>
      <c r="H49" s="47">
        <f t="shared" si="13"/>
        <v>0</v>
      </c>
      <c r="I49" s="47">
        <f t="shared" si="13"/>
        <v>0</v>
      </c>
      <c r="J49" s="47">
        <f t="shared" si="13"/>
        <v>0</v>
      </c>
      <c r="K49" s="47">
        <f t="shared" si="13"/>
        <v>0</v>
      </c>
      <c r="L49" s="47">
        <f t="shared" si="13"/>
        <v>37125912.88</v>
      </c>
      <c r="M49" s="47">
        <f t="shared" si="13"/>
        <v>8258.4</v>
      </c>
      <c r="N49" s="47">
        <f t="shared" si="13"/>
        <v>37134171.28</v>
      </c>
      <c r="O49" s="47">
        <f t="shared" si="13"/>
        <v>34101149.5</v>
      </c>
      <c r="P49" s="47">
        <f t="shared" si="13"/>
        <v>10278219.59</v>
      </c>
      <c r="Q49" s="47">
        <f t="shared" si="13"/>
        <v>83565.77</v>
      </c>
      <c r="R49" s="47">
        <f t="shared" si="13"/>
        <v>9925652.93</v>
      </c>
      <c r="S49" s="47">
        <f t="shared" si="13"/>
        <v>7066194.88</v>
      </c>
      <c r="T49" s="47">
        <f t="shared" si="13"/>
        <v>2438578.1799999997</v>
      </c>
      <c r="U49" s="47">
        <f t="shared" si="13"/>
        <v>51647070.53999999</v>
      </c>
      <c r="V49" s="47">
        <f t="shared" si="13"/>
        <v>15261945.910000002</v>
      </c>
      <c r="W49" s="47">
        <f t="shared" si="13"/>
        <v>8781473.559999999</v>
      </c>
      <c r="X49" s="47">
        <f t="shared" si="13"/>
        <v>25365923.380000003</v>
      </c>
      <c r="Y49" s="47">
        <f t="shared" si="13"/>
        <v>18954059.740000002</v>
      </c>
      <c r="Z49" s="47">
        <f t="shared" si="13"/>
        <v>15972789.77</v>
      </c>
      <c r="AA49" s="47">
        <f aca="true" t="shared" si="14" ref="AA49:AG49">SUM(AA16,AA35,AA44,AA48)</f>
        <v>199876623.75</v>
      </c>
      <c r="AB49" s="47">
        <f t="shared" si="14"/>
        <v>21023327.830000002</v>
      </c>
      <c r="AC49" s="47">
        <f t="shared" si="14"/>
        <v>17750012.759999998</v>
      </c>
      <c r="AD49" s="47">
        <f t="shared" si="14"/>
        <v>14649647.71</v>
      </c>
      <c r="AE49" s="47">
        <f t="shared" si="14"/>
        <v>8032607.43</v>
      </c>
      <c r="AF49" s="47">
        <f t="shared" si="14"/>
        <v>26317444.779999997</v>
      </c>
      <c r="AG49" s="47">
        <f t="shared" si="14"/>
        <v>16410432.209999999</v>
      </c>
      <c r="AH49" s="47">
        <f aca="true" t="shared" si="15" ref="AH49:BB49">SUM(AH16,AH35,AH44,AH48)</f>
        <v>13689261.01</v>
      </c>
      <c r="AI49" s="47">
        <f t="shared" si="15"/>
        <v>14974806.650000002</v>
      </c>
      <c r="AJ49" s="47">
        <f t="shared" si="15"/>
        <v>14105120.19</v>
      </c>
      <c r="AK49" s="47">
        <f t="shared" si="15"/>
        <v>14902947.990000002</v>
      </c>
      <c r="AL49" s="47">
        <f t="shared" si="15"/>
        <v>34193869.03999999</v>
      </c>
      <c r="AM49" s="47">
        <f t="shared" si="15"/>
        <v>56703510.27</v>
      </c>
      <c r="AN49" s="47">
        <f t="shared" si="15"/>
        <v>252752987.86999997</v>
      </c>
      <c r="AO49" s="47">
        <f t="shared" si="15"/>
        <v>23530813.22</v>
      </c>
      <c r="AP49" s="47">
        <f t="shared" si="15"/>
        <v>26426024.419999994</v>
      </c>
      <c r="AQ49" s="47">
        <f t="shared" si="15"/>
        <v>40989323.49</v>
      </c>
      <c r="AR49" s="47">
        <f t="shared" si="15"/>
        <v>35219445.57</v>
      </c>
      <c r="AS49" s="47">
        <f t="shared" si="15"/>
        <v>34274683.300000004</v>
      </c>
      <c r="AT49" s="47">
        <f t="shared" si="15"/>
        <v>29863523.429999996</v>
      </c>
      <c r="AU49" s="47">
        <f aca="true" t="shared" si="16" ref="AU49:BA49">SUM(AU16,AU35,AU44,AU48)</f>
        <v>27175052.009999998</v>
      </c>
      <c r="AV49" s="47">
        <f t="shared" si="16"/>
        <v>40806553.05</v>
      </c>
      <c r="AW49" s="47">
        <f t="shared" si="16"/>
        <v>31315119.46</v>
      </c>
      <c r="AX49" s="47">
        <f t="shared" si="16"/>
        <v>41939963.13</v>
      </c>
      <c r="AY49" s="47">
        <f t="shared" si="16"/>
        <v>69059124.81999998</v>
      </c>
      <c r="AZ49" s="47">
        <f t="shared" si="16"/>
        <v>64151178.74</v>
      </c>
      <c r="BA49" s="47">
        <f t="shared" si="16"/>
        <v>464750804.64</v>
      </c>
      <c r="BB49" s="34">
        <f t="shared" si="15"/>
        <v>954514587.54</v>
      </c>
    </row>
    <row r="50" s="16" customFormat="1" ht="12.75"/>
    <row r="51" s="16" customFormat="1" ht="12.75"/>
    <row r="52" s="16" customFormat="1" ht="12.75"/>
    <row r="53" s="16" customFormat="1" ht="12.75">
      <c r="BB53" s="37"/>
    </row>
    <row r="54" s="16" customFormat="1" ht="12.75"/>
    <row r="55" s="16" customFormat="1" ht="12.75"/>
    <row r="56" s="16" customFormat="1" ht="12.75"/>
    <row r="57" s="16" customFormat="1" ht="12.75"/>
    <row r="58" s="16" customFormat="1" ht="12.75">
      <c r="BB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BB14"/>
    <mergeCell ref="A23:BB23"/>
    <mergeCell ref="A21:BB21"/>
    <mergeCell ref="A31:BB31"/>
    <mergeCell ref="A29:BB29"/>
    <mergeCell ref="A47:BB47"/>
    <mergeCell ref="A42:BB42"/>
    <mergeCell ref="B45:BB45"/>
    <mergeCell ref="A19:BB19"/>
    <mergeCell ref="A25:BB25"/>
    <mergeCell ref="B17:BB17"/>
    <mergeCell ref="A40:BB40"/>
    <mergeCell ref="B36:BB36"/>
    <mergeCell ref="A38:BB38"/>
    <mergeCell ref="A33:BB33"/>
    <mergeCell ref="A27:BB27"/>
    <mergeCell ref="A1:BB1"/>
    <mergeCell ref="A6:BB6"/>
    <mergeCell ref="A12:BB12"/>
    <mergeCell ref="B4:BB4"/>
    <mergeCell ref="A8:BB8"/>
    <mergeCell ref="A10:BB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3" sqref="A3"/>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87" t="s">
        <v>75</v>
      </c>
      <c r="B1" s="87"/>
      <c r="C1" s="41"/>
      <c r="D1" s="41"/>
      <c r="E1" s="41"/>
      <c r="F1" s="41"/>
      <c r="G1" s="41"/>
    </row>
    <row r="2" spans="1:2" ht="12.75">
      <c r="A2" s="88"/>
      <c r="B2" s="88"/>
    </row>
    <row r="3" spans="1:2" ht="24" customHeight="1">
      <c r="A3" s="45" t="s">
        <v>19</v>
      </c>
      <c r="B3" s="43">
        <f>'saņemts 2014-2020'!D22-'izmaksāts 2014-2020'!BB16</f>
        <v>-4400042.310000002</v>
      </c>
    </row>
    <row r="4" spans="1:2" ht="24" customHeight="1">
      <c r="A4" s="45" t="s">
        <v>34</v>
      </c>
      <c r="B4" s="43">
        <f>'saņemts 2014-2020'!D59-'izmaksāts 2014-2020'!BB35</f>
        <v>-30065084.100000024</v>
      </c>
    </row>
    <row r="5" spans="1:2" ht="24" customHeight="1">
      <c r="A5" s="45" t="s">
        <v>35</v>
      </c>
      <c r="B5" s="43">
        <f>'saņemts 2014-2020'!D41-'izmaksāts 2014-2020'!BB44</f>
        <v>20128324.620000064</v>
      </c>
    </row>
    <row r="6" spans="1:2" ht="24" customHeight="1">
      <c r="A6" s="45" t="s">
        <v>36</v>
      </c>
      <c r="B6" s="43">
        <f>'saņemts 2014-2020'!D77-'izmaksāts 2014-2020'!BB48</f>
        <v>3308851.000000011</v>
      </c>
    </row>
    <row r="7" spans="1:2" ht="24" customHeight="1">
      <c r="A7" s="44" t="s">
        <v>20</v>
      </c>
      <c r="B7" s="42">
        <f>B3+B4+B5+B6</f>
        <v>-11027950.78999995</v>
      </c>
    </row>
    <row r="10" spans="1:2" ht="12" customHeight="1">
      <c r="A10" s="89" t="s">
        <v>21</v>
      </c>
      <c r="B10" s="89"/>
    </row>
    <row r="11" spans="1:2" ht="12.75">
      <c r="A11" s="89"/>
      <c r="B11" s="89"/>
    </row>
    <row r="12" spans="1:2" ht="12.75">
      <c r="A12" s="89"/>
      <c r="B12" s="89"/>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2019-01-07T14:31:34Z</dcterms:modified>
  <cp:category/>
  <cp:version/>
  <cp:contentType/>
  <cp:contentStatus/>
</cp:coreProperties>
</file>