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Normativo aktu izstrade\MK noteikumi-Gramatvediba\Skaidrojumi\Izdienas pensijas\"/>
    </mc:Choice>
  </mc:AlternateContent>
  <bookViews>
    <workbookView xWindow="0" yWindow="0" windowWidth="28800" windowHeight="1200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8" i="1" l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BD17" i="1"/>
  <c r="BD19" i="1" s="1"/>
  <c r="BD21" i="1" s="1"/>
  <c r="AN17" i="1"/>
  <c r="AN19" i="1" s="1"/>
  <c r="AN21" i="1" s="1"/>
  <c r="BF16" i="1"/>
  <c r="BD16" i="1"/>
  <c r="AZ16" i="1"/>
  <c r="AV16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S16" i="1"/>
  <c r="R16" i="1"/>
  <c r="P16" i="1"/>
  <c r="O16" i="1"/>
  <c r="N16" i="1"/>
  <c r="L16" i="1"/>
  <c r="K16" i="1"/>
  <c r="J16" i="1"/>
  <c r="BB16" i="1" s="1"/>
  <c r="D16" i="1"/>
  <c r="BC16" i="1" s="1"/>
  <c r="BF15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AF15" i="1"/>
  <c r="AD15" i="1"/>
  <c r="Z15" i="1"/>
  <c r="R15" i="1"/>
  <c r="P15" i="1"/>
  <c r="N15" i="1"/>
  <c r="L15" i="1"/>
  <c r="J15" i="1"/>
  <c r="D15" i="1"/>
  <c r="BE15" i="1" s="1"/>
  <c r="BF14" i="1"/>
  <c r="BD14" i="1"/>
  <c r="BC14" i="1"/>
  <c r="BB14" i="1"/>
  <c r="AZ14" i="1"/>
  <c r="AZ17" i="1" s="1"/>
  <c r="AZ19" i="1" s="1"/>
  <c r="AZ21" i="1" s="1"/>
  <c r="AY14" i="1"/>
  <c r="AX14" i="1"/>
  <c r="AV14" i="1"/>
  <c r="AV17" i="1" s="1"/>
  <c r="AV19" i="1" s="1"/>
  <c r="AV21" i="1" s="1"/>
  <c r="AU14" i="1"/>
  <c r="AT14" i="1"/>
  <c r="AR14" i="1"/>
  <c r="AR17" i="1" s="1"/>
  <c r="AR19" i="1" s="1"/>
  <c r="AR21" i="1" s="1"/>
  <c r="AQ14" i="1"/>
  <c r="AP14" i="1"/>
  <c r="AN14" i="1"/>
  <c r="AM14" i="1"/>
  <c r="AL14" i="1"/>
  <c r="AJ14" i="1"/>
  <c r="AJ17" i="1" s="1"/>
  <c r="AJ19" i="1" s="1"/>
  <c r="AJ21" i="1" s="1"/>
  <c r="AI14" i="1"/>
  <c r="AH14" i="1"/>
  <c r="AF14" i="1"/>
  <c r="AF17" i="1" s="1"/>
  <c r="AF19" i="1" s="1"/>
  <c r="AF21" i="1" s="1"/>
  <c r="AE14" i="1"/>
  <c r="AD14" i="1"/>
  <c r="AB14" i="1"/>
  <c r="AA14" i="1"/>
  <c r="Z14" i="1"/>
  <c r="X14" i="1"/>
  <c r="T14" i="1"/>
  <c r="P14" i="1"/>
  <c r="L14" i="1"/>
  <c r="K14" i="1"/>
  <c r="J14" i="1"/>
  <c r="W14" i="1" s="1"/>
  <c r="D14" i="1"/>
  <c r="BE14" i="1" s="1"/>
  <c r="BF13" i="1"/>
  <c r="BF17" i="1" s="1"/>
  <c r="BF19" i="1" s="1"/>
  <c r="BF21" i="1" s="1"/>
  <c r="BD13" i="1"/>
  <c r="BB13" i="1"/>
  <c r="BB17" i="1" s="1"/>
  <c r="BB19" i="1" s="1"/>
  <c r="BB21" i="1" s="1"/>
  <c r="AZ13" i="1"/>
  <c r="AX13" i="1"/>
  <c r="AV13" i="1"/>
  <c r="AT13" i="1"/>
  <c r="AT17" i="1" s="1"/>
  <c r="AT19" i="1" s="1"/>
  <c r="AT21" i="1" s="1"/>
  <c r="AR13" i="1"/>
  <c r="AP13" i="1"/>
  <c r="AP17" i="1" s="1"/>
  <c r="AP19" i="1" s="1"/>
  <c r="AP21" i="1" s="1"/>
  <c r="AN13" i="1"/>
  <c r="AL13" i="1"/>
  <c r="AL17" i="1" s="1"/>
  <c r="AL19" i="1" s="1"/>
  <c r="AL21" i="1" s="1"/>
  <c r="AJ13" i="1"/>
  <c r="AH13" i="1"/>
  <c r="AH17" i="1" s="1"/>
  <c r="AH19" i="1" s="1"/>
  <c r="AH21" i="1" s="1"/>
  <c r="AF13" i="1"/>
  <c r="AD13" i="1"/>
  <c r="AD17" i="1" s="1"/>
  <c r="AD19" i="1" s="1"/>
  <c r="AD21" i="1" s="1"/>
  <c r="AB13" i="1"/>
  <c r="Z13" i="1"/>
  <c r="Z17" i="1" s="1"/>
  <c r="Z19" i="1" s="1"/>
  <c r="Z21" i="1" s="1"/>
  <c r="X13" i="1"/>
  <c r="V13" i="1"/>
  <c r="T13" i="1"/>
  <c r="R13" i="1"/>
  <c r="J13" i="1"/>
  <c r="D13" i="1"/>
  <c r="BE13" i="1" s="1"/>
  <c r="T17" i="1" l="1"/>
  <c r="T19" i="1" s="1"/>
  <c r="T21" i="1" s="1"/>
  <c r="L13" i="1"/>
  <c r="L17" i="1" s="1"/>
  <c r="L19" i="1" s="1"/>
  <c r="L21" i="1" s="1"/>
  <c r="P13" i="1"/>
  <c r="P17" i="1" s="1"/>
  <c r="P19" i="1" s="1"/>
  <c r="P21" i="1" s="1"/>
  <c r="T15" i="1"/>
  <c r="AB15" i="1"/>
  <c r="AB17" i="1" s="1"/>
  <c r="AB19" i="1" s="1"/>
  <c r="AB21" i="1" s="1"/>
  <c r="X15" i="1"/>
  <c r="X17" i="1" s="1"/>
  <c r="X19" i="1" s="1"/>
  <c r="X21" i="1" s="1"/>
  <c r="N13" i="1"/>
  <c r="V15" i="1"/>
  <c r="AX17" i="1"/>
  <c r="AX19" i="1" s="1"/>
  <c r="AX21" i="1" s="1"/>
  <c r="K13" i="1"/>
  <c r="O13" i="1"/>
  <c r="S13" i="1"/>
  <c r="W13" i="1"/>
  <c r="AA13" i="1"/>
  <c r="AE13" i="1"/>
  <c r="AI13" i="1"/>
  <c r="AM13" i="1"/>
  <c r="AQ13" i="1"/>
  <c r="AU13" i="1"/>
  <c r="AY13" i="1"/>
  <c r="BC13" i="1"/>
  <c r="M14" i="1"/>
  <c r="Q14" i="1"/>
  <c r="U14" i="1"/>
  <c r="Y14" i="1"/>
  <c r="AC14" i="1"/>
  <c r="AG14" i="1"/>
  <c r="AK14" i="1"/>
  <c r="AO14" i="1"/>
  <c r="AS14" i="1"/>
  <c r="AW14" i="1"/>
  <c r="BA14" i="1"/>
  <c r="K15" i="1"/>
  <c r="O15" i="1"/>
  <c r="S15" i="1"/>
  <c r="W15" i="1"/>
  <c r="AA15" i="1"/>
  <c r="AE15" i="1"/>
  <c r="AI15" i="1"/>
  <c r="AM15" i="1"/>
  <c r="AQ15" i="1"/>
  <c r="AU15" i="1"/>
  <c r="AY15" i="1"/>
  <c r="BC15" i="1"/>
  <c r="M16" i="1"/>
  <c r="Q16" i="1"/>
  <c r="U16" i="1"/>
  <c r="Y16" i="1"/>
  <c r="AC16" i="1"/>
  <c r="AG16" i="1"/>
  <c r="AK16" i="1"/>
  <c r="AO16" i="1"/>
  <c r="AS16" i="1"/>
  <c r="AW16" i="1"/>
  <c r="BA16" i="1"/>
  <c r="BE16" i="1"/>
  <c r="BE17" i="1" s="1"/>
  <c r="BE19" i="1" s="1"/>
  <c r="BE21" i="1" s="1"/>
  <c r="N14" i="1"/>
  <c r="V14" i="1"/>
  <c r="V17" i="1" s="1"/>
  <c r="V19" i="1" s="1"/>
  <c r="V21" i="1" s="1"/>
  <c r="AX16" i="1"/>
  <c r="R14" i="1"/>
  <c r="R17" i="1" s="1"/>
  <c r="R19" i="1" s="1"/>
  <c r="R21" i="1" s="1"/>
  <c r="M13" i="1"/>
  <c r="M17" i="1" s="1"/>
  <c r="M19" i="1" s="1"/>
  <c r="M21" i="1" s="1"/>
  <c r="Q13" i="1"/>
  <c r="Q17" i="1" s="1"/>
  <c r="Q19" i="1" s="1"/>
  <c r="Q21" i="1" s="1"/>
  <c r="U13" i="1"/>
  <c r="Y13" i="1"/>
  <c r="Y17" i="1" s="1"/>
  <c r="Y19" i="1" s="1"/>
  <c r="Y21" i="1" s="1"/>
  <c r="AC13" i="1"/>
  <c r="AC17" i="1" s="1"/>
  <c r="AC19" i="1" s="1"/>
  <c r="AC21" i="1" s="1"/>
  <c r="AG13" i="1"/>
  <c r="AG17" i="1" s="1"/>
  <c r="AG19" i="1" s="1"/>
  <c r="AG21" i="1" s="1"/>
  <c r="AK13" i="1"/>
  <c r="AO13" i="1"/>
  <c r="AS13" i="1"/>
  <c r="AS17" i="1" s="1"/>
  <c r="AS19" i="1" s="1"/>
  <c r="AS21" i="1" s="1"/>
  <c r="AW13" i="1"/>
  <c r="AW17" i="1" s="1"/>
  <c r="AW19" i="1" s="1"/>
  <c r="AW21" i="1" s="1"/>
  <c r="BA13" i="1"/>
  <c r="O14" i="1"/>
  <c r="S14" i="1"/>
  <c r="M15" i="1"/>
  <c r="Q15" i="1"/>
  <c r="U15" i="1"/>
  <c r="Y15" i="1"/>
  <c r="AC15" i="1"/>
  <c r="AG15" i="1"/>
  <c r="AK15" i="1"/>
  <c r="AO15" i="1"/>
  <c r="AS15" i="1"/>
  <c r="AW15" i="1"/>
  <c r="BA15" i="1"/>
  <c r="W16" i="1"/>
  <c r="AA16" i="1"/>
  <c r="AE16" i="1"/>
  <c r="AI16" i="1"/>
  <c r="AM16" i="1"/>
  <c r="AQ16" i="1"/>
  <c r="AU16" i="1"/>
  <c r="AY16" i="1"/>
  <c r="AI17" i="1" l="1"/>
  <c r="AI19" i="1" s="1"/>
  <c r="AI21" i="1" s="1"/>
  <c r="S17" i="1"/>
  <c r="S19" i="1" s="1"/>
  <c r="S21" i="1" s="1"/>
  <c r="BA17" i="1"/>
  <c r="BA19" i="1" s="1"/>
  <c r="BA21" i="1" s="1"/>
  <c r="AK17" i="1"/>
  <c r="AK19" i="1" s="1"/>
  <c r="AK21" i="1" s="1"/>
  <c r="U17" i="1"/>
  <c r="U19" i="1" s="1"/>
  <c r="U21" i="1" s="1"/>
  <c r="AU17" i="1"/>
  <c r="AU19" i="1" s="1"/>
  <c r="AU21" i="1" s="1"/>
  <c r="AE17" i="1"/>
  <c r="AE19" i="1" s="1"/>
  <c r="AE21" i="1" s="1"/>
  <c r="O17" i="1"/>
  <c r="O19" i="1" s="1"/>
  <c r="O21" i="1" s="1"/>
  <c r="AO17" i="1"/>
  <c r="AO19" i="1" s="1"/>
  <c r="AO21" i="1" s="1"/>
  <c r="AY17" i="1"/>
  <c r="AY19" i="1" s="1"/>
  <c r="AY21" i="1" s="1"/>
  <c r="AQ17" i="1"/>
  <c r="AQ19" i="1" s="1"/>
  <c r="AQ21" i="1" s="1"/>
  <c r="AA17" i="1"/>
  <c r="AA19" i="1" s="1"/>
  <c r="AA21" i="1" s="1"/>
  <c r="K17" i="1"/>
  <c r="K19" i="1" s="1"/>
  <c r="K21" i="1" s="1"/>
  <c r="BC17" i="1"/>
  <c r="BC19" i="1" s="1"/>
  <c r="BC21" i="1" s="1"/>
  <c r="AM17" i="1"/>
  <c r="AM19" i="1" s="1"/>
  <c r="AM21" i="1" s="1"/>
  <c r="W17" i="1"/>
  <c r="W19" i="1" s="1"/>
  <c r="W21" i="1" s="1"/>
  <c r="N17" i="1"/>
  <c r="N19" i="1" s="1"/>
  <c r="N21" i="1" s="1"/>
  <c r="K22" i="1" l="1"/>
</calcChain>
</file>

<file path=xl/comments1.xml><?xml version="1.0" encoding="utf-8"?>
<comments xmlns="http://schemas.openxmlformats.org/spreadsheetml/2006/main">
  <authors>
    <author>Vineta Parfenkova</author>
  </authors>
  <commentList>
    <comment ref="K13" authorId="0" shapeId="0">
      <text>
        <r>
          <rPr>
            <b/>
            <sz val="9"/>
            <color indexed="81"/>
            <rFont val="Tahoma"/>
            <family val="2"/>
            <charset val="186"/>
          </rPr>
          <t>Jautājums:</t>
        </r>
        <r>
          <rPr>
            <sz val="9"/>
            <color indexed="81"/>
            <rFont val="Tahoma"/>
            <family val="2"/>
            <charset val="186"/>
          </rPr>
          <t xml:space="preserve">
2020.gadā būs jau 15/15 no izdienas stāža/ vai tas nav jāņem vērā pie aprēķina?
</t>
        </r>
        <r>
          <rPr>
            <b/>
            <sz val="9"/>
            <color indexed="81"/>
            <rFont val="Tahoma"/>
            <family val="2"/>
            <charset val="186"/>
          </rPr>
          <t>Atbilde:</t>
        </r>
        <r>
          <rPr>
            <sz val="9"/>
            <color indexed="81"/>
            <rFont val="Tahoma"/>
            <family val="2"/>
            <charset val="186"/>
          </rPr>
          <t xml:space="preserve"> to ņem vērā 2020.gadā, kad izpildās visi kritēriji - atzīst papildu izdevumus par 1 gadu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Uzkrājumus sāk rēķināt </t>
        </r>
        <r>
          <rPr>
            <sz val="9"/>
            <color indexed="81"/>
            <rFont val="Tahoma"/>
            <family val="2"/>
            <charset val="186"/>
          </rPr>
          <t xml:space="preserve">ar nākamo gadu, pēc tā, kad iestājas izdienas pensijas minimālais vecums 
</t>
        </r>
        <r>
          <rPr>
            <b/>
            <sz val="9"/>
            <color indexed="81"/>
            <rFont val="Tahoma"/>
            <family val="2"/>
            <charset val="186"/>
          </rPr>
          <t>Uzkrājumus beidz</t>
        </r>
        <r>
          <rPr>
            <sz val="9"/>
            <color indexed="81"/>
            <rFont val="Tahoma"/>
            <family val="2"/>
            <charset val="186"/>
          </rPr>
          <t xml:space="preserve"> rēķināt ar nākamo gadu, pēc tam, kad iestājas vecuma pensijas vecums - 65 gadi </t>
        </r>
      </text>
    </comment>
  </commentList>
</comments>
</file>

<file path=xl/sharedStrings.xml><?xml version="1.0" encoding="utf-8"?>
<sst xmlns="http://schemas.openxmlformats.org/spreadsheetml/2006/main" count="80" uniqueCount="30">
  <si>
    <t>Pārskata gads</t>
  </si>
  <si>
    <t>Vispārējais pensionēšanās vecums</t>
  </si>
  <si>
    <t>Diskonta likme pārskata gadā</t>
  </si>
  <si>
    <t>Atalgojuma pieauguma indekss</t>
  </si>
  <si>
    <t>Gadu skaits pēc kārtas</t>
  </si>
  <si>
    <t>individuāls aprēķins</t>
  </si>
  <si>
    <t>Persona</t>
  </si>
  <si>
    <t>Dzimšanas gads</t>
  </si>
  <si>
    <t>Pārskata gada beigās</t>
  </si>
  <si>
    <t>Kritēriji pensijas izmaksai</t>
  </si>
  <si>
    <t>Pensijas aplēse mēnesī/ gadā, EUR</t>
  </si>
  <si>
    <t>Nomatīvos aktos noteiktais pensijas apmērs no vidējās izpeļņas</t>
  </si>
  <si>
    <t>Nopelnītā pensija mēnesī, atbilstoši nostrādātajam stāžam</t>
  </si>
  <si>
    <t>Izmaksa gadā</t>
  </si>
  <si>
    <t>Vecums</t>
  </si>
  <si>
    <t>Izdiena/ stāžs</t>
  </si>
  <si>
    <t>Minimālais darba stāžs</t>
  </si>
  <si>
    <t>Minimālais vecums</t>
  </si>
  <si>
    <t>A</t>
  </si>
  <si>
    <t>(1-K2)</t>
  </si>
  <si>
    <t>6.*7.*(3./4.)</t>
  </si>
  <si>
    <t>8.*12*K5</t>
  </si>
  <si>
    <t>Vārds Uzvārds</t>
  </si>
  <si>
    <t xml:space="preserve">Kopā gadā </t>
  </si>
  <si>
    <t>aprēķins uz kopsummām</t>
  </si>
  <si>
    <t>Diskonta faktors</t>
  </si>
  <si>
    <t>Diskontētā summa</t>
  </si>
  <si>
    <t>Personāla mainības koeficients</t>
  </si>
  <si>
    <t>Kopā uzkrājumi</t>
  </si>
  <si>
    <t>Piemērs uzkrājumu aprēķinam 2019.gadā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</si>
</sst>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/>
    <xf numFmtId="10" fontId="0" fillId="0" borderId="1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1" xfId="0" applyNumberFormat="1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right" vertical="center"/>
    </xf>
    <xf numFmtId="1" fontId="0" fillId="0" borderId="1" xfId="0" applyNumberFormat="1" applyBorder="1"/>
    <xf numFmtId="9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/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0" borderId="1" xfId="0" applyNumberFormat="1" applyFill="1" applyBorder="1"/>
    <xf numFmtId="0" fontId="0" fillId="3" borderId="10" xfId="0" applyFill="1" applyBorder="1" applyAlignment="1">
      <alignment horizontal="center" vertical="center" wrapText="1"/>
    </xf>
    <xf numFmtId="2" fontId="0" fillId="0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2"/>
  <sheetViews>
    <sheetView tabSelected="1" topLeftCell="B1" zoomScale="85" zoomScaleNormal="85" workbookViewId="0">
      <selection activeCell="F26" sqref="F26"/>
    </sheetView>
  </sheetViews>
  <sheetFormatPr defaultRowHeight="15" x14ac:dyDescent="0.25"/>
  <cols>
    <col min="1" max="1" width="2.140625" hidden="1" customWidth="1"/>
    <col min="2" max="2" width="27.140625" customWidth="1"/>
    <col min="3" max="3" width="10.28515625" customWidth="1"/>
    <col min="4" max="4" width="9.7109375" customWidth="1"/>
    <col min="5" max="5" width="13.7109375" customWidth="1"/>
    <col min="6" max="6" width="12.140625" customWidth="1"/>
    <col min="7" max="7" width="13.85546875" customWidth="1"/>
    <col min="8" max="8" width="12.140625" customWidth="1"/>
    <col min="9" max="10" width="15.5703125" customWidth="1"/>
    <col min="11" max="16" width="12.7109375" bestFit="1" customWidth="1"/>
    <col min="17" max="18" width="12.5703125" bestFit="1" customWidth="1"/>
  </cols>
  <sheetData>
    <row r="1" spans="2:89" s="2" customFormat="1" ht="21" customHeight="1" x14ac:dyDescent="0.25">
      <c r="B1" s="1"/>
    </row>
    <row r="2" spans="2:89" ht="21" customHeight="1" x14ac:dyDescent="0.25">
      <c r="B2" s="65" t="s">
        <v>29</v>
      </c>
      <c r="H2" t="s">
        <v>0</v>
      </c>
      <c r="K2" s="3">
        <v>2019</v>
      </c>
    </row>
    <row r="3" spans="2:89" ht="15" customHeight="1" x14ac:dyDescent="0.25">
      <c r="H3" s="4" t="s">
        <v>1</v>
      </c>
      <c r="I3" s="5"/>
      <c r="K3" s="6">
        <v>65</v>
      </c>
    </row>
    <row r="4" spans="2:89" x14ac:dyDescent="0.25">
      <c r="H4" t="s">
        <v>2</v>
      </c>
      <c r="K4" s="7">
        <v>-5.7000000000000002E-3</v>
      </c>
    </row>
    <row r="5" spans="2:89" x14ac:dyDescent="0.25">
      <c r="D5" s="2"/>
      <c r="H5" s="8" t="s">
        <v>3</v>
      </c>
      <c r="K5" s="6">
        <v>1.1000000000000001</v>
      </c>
      <c r="L5" s="6">
        <v>1.1000000000000001</v>
      </c>
      <c r="M5" s="6">
        <v>1.1000000000000001</v>
      </c>
      <c r="N5" s="6">
        <v>1.1000000000000001</v>
      </c>
      <c r="O5" s="6">
        <v>1.1000000000000001</v>
      </c>
      <c r="P5" s="6">
        <v>1.1000000000000001</v>
      </c>
      <c r="Q5" s="6">
        <v>1.1000000000000001</v>
      </c>
      <c r="R5" s="6">
        <v>1.1000000000000001</v>
      </c>
      <c r="S5" s="6">
        <v>1.1000000000000001</v>
      </c>
      <c r="T5" s="6">
        <v>1.1000000000000001</v>
      </c>
      <c r="U5" s="6">
        <v>1.1000000000000001</v>
      </c>
      <c r="V5" s="6">
        <v>1.1000000000000001</v>
      </c>
      <c r="W5" s="6">
        <v>1.1000000000000001</v>
      </c>
      <c r="X5" s="6">
        <v>1.1000000000000001</v>
      </c>
      <c r="Y5" s="6">
        <v>1.1000000000000001</v>
      </c>
      <c r="Z5" s="6">
        <v>1.1000000000000001</v>
      </c>
      <c r="AA5" s="6">
        <v>1.1000000000000001</v>
      </c>
      <c r="AB5" s="6">
        <v>1.1000000000000001</v>
      </c>
      <c r="AC5" s="6">
        <v>1.1000000000000001</v>
      </c>
      <c r="AD5" s="6">
        <v>1.1000000000000001</v>
      </c>
      <c r="AE5" s="6">
        <v>1.1000000000000001</v>
      </c>
      <c r="AF5" s="6">
        <v>1.1000000000000001</v>
      </c>
      <c r="AG5" s="6">
        <v>1.1000000000000001</v>
      </c>
      <c r="AH5" s="6">
        <v>1.1000000000000001</v>
      </c>
      <c r="AI5" s="6">
        <v>1.1000000000000001</v>
      </c>
      <c r="AJ5" s="6">
        <v>1.1000000000000001</v>
      </c>
      <c r="AK5" s="6">
        <v>1.1000000000000001</v>
      </c>
      <c r="AL5" s="6">
        <v>1.1000000000000001</v>
      </c>
      <c r="AM5" s="6">
        <v>1.1000000000000001</v>
      </c>
      <c r="AN5" s="6">
        <v>1.1000000000000001</v>
      </c>
      <c r="AO5" s="6">
        <v>1.1000000000000001</v>
      </c>
      <c r="AP5" s="6">
        <v>1.1000000000000001</v>
      </c>
      <c r="AQ5" s="6">
        <v>1.1000000000000001</v>
      </c>
      <c r="AR5" s="6">
        <v>1.1000000000000001</v>
      </c>
      <c r="AS5" s="6">
        <v>1.1000000000000001</v>
      </c>
      <c r="AT5" s="6">
        <v>1.1000000000000001</v>
      </c>
      <c r="AU5" s="6">
        <v>1.1000000000000001</v>
      </c>
      <c r="AV5" s="6">
        <v>1.1000000000000001</v>
      </c>
      <c r="AW5" s="6">
        <v>1.1000000000000001</v>
      </c>
      <c r="AX5" s="6">
        <v>1.1000000000000001</v>
      </c>
      <c r="AY5" s="6">
        <v>1.1000000000000001</v>
      </c>
      <c r="AZ5" s="6">
        <v>1.1000000000000001</v>
      </c>
      <c r="BA5" s="6">
        <v>1.1000000000000001</v>
      </c>
      <c r="BB5" s="6">
        <v>1.1000000000000001</v>
      </c>
      <c r="BC5" s="6">
        <v>1.1000000000000001</v>
      </c>
      <c r="BD5" s="6">
        <v>1.1000000000000001</v>
      </c>
      <c r="BE5" s="6">
        <v>1.1000000000000001</v>
      </c>
      <c r="BF5" s="6">
        <v>1.1000000000000001</v>
      </c>
    </row>
    <row r="6" spans="2:89" ht="15" customHeight="1" x14ac:dyDescent="0.25">
      <c r="C6" s="9"/>
      <c r="D6" s="2"/>
      <c r="H6" s="10" t="s">
        <v>4</v>
      </c>
      <c r="K6" s="6">
        <v>0</v>
      </c>
      <c r="L6" s="11">
        <v>1</v>
      </c>
      <c r="M6" s="6">
        <v>2</v>
      </c>
      <c r="N6" s="6">
        <v>3</v>
      </c>
      <c r="O6" s="6">
        <v>4</v>
      </c>
      <c r="P6" s="6">
        <v>5</v>
      </c>
      <c r="Q6" s="6">
        <v>6</v>
      </c>
      <c r="R6" s="6">
        <v>7</v>
      </c>
      <c r="S6" s="6">
        <v>8</v>
      </c>
      <c r="T6" s="6">
        <v>9</v>
      </c>
      <c r="U6" s="6">
        <v>10</v>
      </c>
      <c r="V6" s="6">
        <v>11</v>
      </c>
      <c r="W6" s="6">
        <v>12</v>
      </c>
      <c r="X6" s="6">
        <v>13</v>
      </c>
      <c r="Y6" s="6">
        <v>14</v>
      </c>
      <c r="Z6" s="6">
        <v>15</v>
      </c>
      <c r="AA6" s="6">
        <v>16</v>
      </c>
      <c r="AB6" s="6">
        <v>17</v>
      </c>
      <c r="AC6" s="6">
        <v>18</v>
      </c>
      <c r="AD6" s="6">
        <v>19</v>
      </c>
      <c r="AE6" s="6">
        <v>20</v>
      </c>
      <c r="AF6" s="6">
        <v>21</v>
      </c>
      <c r="AG6" s="6">
        <v>22</v>
      </c>
      <c r="AH6" s="6">
        <v>23</v>
      </c>
      <c r="AI6" s="6">
        <v>24</v>
      </c>
      <c r="AJ6" s="6">
        <v>25</v>
      </c>
      <c r="AK6" s="6">
        <v>26</v>
      </c>
      <c r="AL6" s="6">
        <v>27</v>
      </c>
      <c r="AM6" s="6">
        <v>28</v>
      </c>
      <c r="AN6" s="6">
        <v>29</v>
      </c>
      <c r="AO6" s="6">
        <v>30</v>
      </c>
      <c r="AP6" s="6">
        <v>31</v>
      </c>
      <c r="AQ6" s="6">
        <v>32</v>
      </c>
      <c r="AR6" s="6">
        <v>33</v>
      </c>
      <c r="AS6" s="6">
        <v>34</v>
      </c>
      <c r="AT6" s="6">
        <v>35</v>
      </c>
      <c r="AU6" s="6">
        <v>36</v>
      </c>
      <c r="AV6" s="6">
        <v>37</v>
      </c>
      <c r="AW6" s="6">
        <v>38</v>
      </c>
      <c r="AX6" s="6">
        <v>39</v>
      </c>
      <c r="AY6" s="6">
        <v>40</v>
      </c>
      <c r="AZ6" s="6">
        <v>41</v>
      </c>
      <c r="BA6" s="6">
        <v>42</v>
      </c>
      <c r="BB6" s="6">
        <v>43</v>
      </c>
      <c r="BC6" s="6">
        <v>44</v>
      </c>
      <c r="BD6" s="6">
        <v>45</v>
      </c>
      <c r="BE6" s="6">
        <v>46</v>
      </c>
      <c r="BF6" s="6">
        <v>47</v>
      </c>
    </row>
    <row r="7" spans="2:89" ht="15" customHeight="1" x14ac:dyDescent="0.25">
      <c r="B7" s="10"/>
      <c r="C7" s="9"/>
      <c r="D7" s="2"/>
    </row>
    <row r="8" spans="2:89" x14ac:dyDescent="0.25">
      <c r="B8" s="12" t="s">
        <v>5</v>
      </c>
      <c r="C8" s="13"/>
      <c r="D8" s="13"/>
      <c r="E8" s="13"/>
      <c r="F8" s="13"/>
      <c r="G8" s="13"/>
      <c r="H8" s="13"/>
      <c r="I8" s="13"/>
      <c r="J8" s="14"/>
    </row>
    <row r="9" spans="2:89" ht="45" customHeight="1" x14ac:dyDescent="0.25">
      <c r="B9" s="15" t="s">
        <v>6</v>
      </c>
      <c r="C9" s="16" t="s">
        <v>7</v>
      </c>
      <c r="D9" s="17" t="s">
        <v>8</v>
      </c>
      <c r="E9" s="17"/>
      <c r="F9" s="17" t="s">
        <v>9</v>
      </c>
      <c r="G9" s="17"/>
      <c r="H9" s="18" t="s">
        <v>10</v>
      </c>
      <c r="I9" s="18" t="s">
        <v>11</v>
      </c>
      <c r="J9" s="19" t="s">
        <v>12</v>
      </c>
      <c r="K9" s="20" t="s">
        <v>13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2:89" ht="30" x14ac:dyDescent="0.25">
      <c r="B10" s="15"/>
      <c r="C10" s="16"/>
      <c r="D10" s="21" t="s">
        <v>14</v>
      </c>
      <c r="E10" s="21" t="s">
        <v>15</v>
      </c>
      <c r="F10" s="22" t="s">
        <v>16</v>
      </c>
      <c r="G10" s="22" t="s">
        <v>17</v>
      </c>
      <c r="H10" s="23"/>
      <c r="I10" s="23"/>
      <c r="J10" s="24"/>
      <c r="K10" s="25">
        <v>2020</v>
      </c>
      <c r="L10" s="25">
        <v>2021</v>
      </c>
      <c r="M10" s="25">
        <v>2022</v>
      </c>
      <c r="N10" s="25">
        <v>2023</v>
      </c>
      <c r="O10" s="25">
        <v>2024</v>
      </c>
      <c r="P10" s="25">
        <v>2025</v>
      </c>
      <c r="Q10" s="21">
        <v>2026</v>
      </c>
      <c r="R10" s="21">
        <v>2027</v>
      </c>
      <c r="S10" s="21">
        <v>2028</v>
      </c>
      <c r="T10" s="21">
        <v>2029</v>
      </c>
      <c r="U10" s="21">
        <v>2030</v>
      </c>
      <c r="V10" s="21">
        <v>2031</v>
      </c>
      <c r="W10" s="21">
        <v>2032</v>
      </c>
      <c r="X10" s="21">
        <v>2033</v>
      </c>
      <c r="Y10" s="21">
        <v>2034</v>
      </c>
      <c r="Z10" s="21">
        <v>2035</v>
      </c>
      <c r="AA10" s="21">
        <v>2036</v>
      </c>
      <c r="AB10" s="21">
        <v>2037</v>
      </c>
      <c r="AC10" s="21">
        <v>2038</v>
      </c>
      <c r="AD10" s="21">
        <v>2039</v>
      </c>
      <c r="AE10" s="21">
        <v>2040</v>
      </c>
      <c r="AF10" s="21">
        <v>2041</v>
      </c>
      <c r="AG10" s="21">
        <v>2042</v>
      </c>
      <c r="AH10" s="21">
        <v>2043</v>
      </c>
      <c r="AI10" s="21">
        <v>2044</v>
      </c>
      <c r="AJ10" s="21">
        <v>2045</v>
      </c>
      <c r="AK10" s="21">
        <v>2046</v>
      </c>
      <c r="AL10" s="21">
        <v>2047</v>
      </c>
      <c r="AM10" s="21">
        <v>2048</v>
      </c>
      <c r="AN10" s="21">
        <v>2049</v>
      </c>
      <c r="AO10" s="21">
        <v>2050</v>
      </c>
      <c r="AP10" s="21">
        <v>2051</v>
      </c>
      <c r="AQ10" s="21">
        <v>2052</v>
      </c>
      <c r="AR10" s="21">
        <v>2053</v>
      </c>
      <c r="AS10" s="21">
        <v>2054</v>
      </c>
      <c r="AT10" s="21">
        <v>2055</v>
      </c>
      <c r="AU10" s="21">
        <v>2056</v>
      </c>
      <c r="AV10" s="21">
        <v>2057</v>
      </c>
      <c r="AW10" s="21">
        <v>2058</v>
      </c>
      <c r="AX10" s="21">
        <v>2059</v>
      </c>
      <c r="AY10" s="21">
        <v>2060</v>
      </c>
      <c r="AZ10" s="21">
        <v>2061</v>
      </c>
      <c r="BA10" s="21">
        <v>2062</v>
      </c>
      <c r="BB10" s="21">
        <v>2063</v>
      </c>
      <c r="BC10" s="21">
        <v>2064</v>
      </c>
      <c r="BD10" s="21">
        <v>2065</v>
      </c>
      <c r="BE10" s="21">
        <v>2066</v>
      </c>
      <c r="BF10" s="21">
        <v>2067</v>
      </c>
    </row>
    <row r="11" spans="2:89" s="28" customFormat="1" x14ac:dyDescent="0.25">
      <c r="B11" s="26" t="s">
        <v>18</v>
      </c>
      <c r="C11" s="18">
        <v>1</v>
      </c>
      <c r="D11" s="21">
        <v>2</v>
      </c>
      <c r="E11" s="18">
        <v>3</v>
      </c>
      <c r="F11" s="27">
        <v>4</v>
      </c>
      <c r="G11" s="18">
        <v>5</v>
      </c>
      <c r="H11" s="27">
        <v>6</v>
      </c>
      <c r="I11" s="18">
        <v>7</v>
      </c>
      <c r="J11" s="21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25">
        <v>32</v>
      </c>
      <c r="AI11" s="25">
        <v>33</v>
      </c>
      <c r="AJ11" s="25">
        <v>34</v>
      </c>
      <c r="AK11" s="25">
        <v>35</v>
      </c>
      <c r="AL11" s="25">
        <v>36</v>
      </c>
      <c r="AM11" s="25">
        <v>37</v>
      </c>
      <c r="AN11" s="25">
        <v>38</v>
      </c>
      <c r="AO11" s="25">
        <v>39</v>
      </c>
      <c r="AP11" s="25">
        <v>40</v>
      </c>
      <c r="AQ11" s="25">
        <v>41</v>
      </c>
      <c r="AR11" s="25">
        <v>42</v>
      </c>
      <c r="AS11" s="25">
        <v>43</v>
      </c>
      <c r="AT11" s="25">
        <v>44</v>
      </c>
      <c r="AU11" s="25">
        <v>45</v>
      </c>
      <c r="AV11" s="25">
        <v>46</v>
      </c>
      <c r="AW11" s="25">
        <v>47</v>
      </c>
      <c r="AX11" s="25">
        <v>48</v>
      </c>
      <c r="AY11" s="25">
        <v>49</v>
      </c>
      <c r="AZ11" s="25">
        <v>50</v>
      </c>
      <c r="BA11" s="25">
        <v>51</v>
      </c>
      <c r="BB11" s="25">
        <v>52</v>
      </c>
      <c r="BC11" s="25">
        <v>53</v>
      </c>
      <c r="BD11" s="25">
        <v>54</v>
      </c>
      <c r="BE11" s="25">
        <v>55</v>
      </c>
      <c r="BF11" s="25">
        <v>56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2:89" x14ac:dyDescent="0.25">
      <c r="B12" s="29"/>
      <c r="C12" s="23"/>
      <c r="D12" s="21" t="s">
        <v>19</v>
      </c>
      <c r="E12" s="23"/>
      <c r="F12" s="30"/>
      <c r="G12" s="23"/>
      <c r="H12" s="30"/>
      <c r="I12" s="23"/>
      <c r="J12" s="31" t="s">
        <v>20</v>
      </c>
      <c r="K12" s="25" t="s">
        <v>21</v>
      </c>
      <c r="L12" s="32" t="s">
        <v>21</v>
      </c>
      <c r="M12" s="32" t="s">
        <v>21</v>
      </c>
      <c r="N12" s="32" t="s">
        <v>21</v>
      </c>
      <c r="O12" s="32" t="s">
        <v>21</v>
      </c>
      <c r="P12" s="32" t="s">
        <v>21</v>
      </c>
      <c r="Q12" s="33" t="s">
        <v>21</v>
      </c>
      <c r="R12" s="33" t="s">
        <v>21</v>
      </c>
      <c r="S12" s="33" t="s">
        <v>21</v>
      </c>
      <c r="T12" s="33" t="s">
        <v>21</v>
      </c>
      <c r="U12" s="33" t="s">
        <v>21</v>
      </c>
      <c r="V12" s="33" t="s">
        <v>21</v>
      </c>
      <c r="W12" s="33" t="s">
        <v>21</v>
      </c>
      <c r="X12" s="33" t="s">
        <v>21</v>
      </c>
      <c r="Y12" s="33" t="s">
        <v>21</v>
      </c>
      <c r="Z12" s="33" t="s">
        <v>21</v>
      </c>
      <c r="AA12" s="33" t="s">
        <v>21</v>
      </c>
      <c r="AB12" s="33" t="s">
        <v>21</v>
      </c>
      <c r="AC12" s="33" t="s">
        <v>21</v>
      </c>
      <c r="AD12" s="33" t="s">
        <v>21</v>
      </c>
      <c r="AE12" s="33" t="s">
        <v>21</v>
      </c>
      <c r="AF12" s="33" t="s">
        <v>21</v>
      </c>
      <c r="AG12" s="33" t="s">
        <v>21</v>
      </c>
      <c r="AH12" s="33" t="s">
        <v>21</v>
      </c>
      <c r="AI12" s="33" t="s">
        <v>21</v>
      </c>
      <c r="AJ12" s="33" t="s">
        <v>21</v>
      </c>
      <c r="AK12" s="33" t="s">
        <v>21</v>
      </c>
      <c r="AL12" s="33" t="s">
        <v>21</v>
      </c>
      <c r="AM12" s="33" t="s">
        <v>21</v>
      </c>
      <c r="AN12" t="s">
        <v>21</v>
      </c>
      <c r="AO12" t="s">
        <v>21</v>
      </c>
      <c r="AP12" t="s">
        <v>21</v>
      </c>
      <c r="AQ12" t="s">
        <v>21</v>
      </c>
      <c r="AR12" t="s">
        <v>21</v>
      </c>
      <c r="AS12" t="s">
        <v>21</v>
      </c>
      <c r="AT12" t="s">
        <v>21</v>
      </c>
      <c r="AU12" t="s">
        <v>21</v>
      </c>
      <c r="AV12" t="s">
        <v>21</v>
      </c>
      <c r="AW12" t="s">
        <v>21</v>
      </c>
      <c r="AX12" t="s">
        <v>21</v>
      </c>
      <c r="AY12" t="s">
        <v>21</v>
      </c>
      <c r="AZ12" t="s">
        <v>21</v>
      </c>
      <c r="BA12" t="s">
        <v>21</v>
      </c>
      <c r="BB12" t="s">
        <v>21</v>
      </c>
      <c r="BC12" t="s">
        <v>21</v>
      </c>
      <c r="BD12" t="s">
        <v>21</v>
      </c>
      <c r="BE12" t="s">
        <v>21</v>
      </c>
      <c r="BF12" s="34" t="s">
        <v>21</v>
      </c>
    </row>
    <row r="13" spans="2:89" x14ac:dyDescent="0.25">
      <c r="B13" s="35" t="s">
        <v>22</v>
      </c>
      <c r="C13" s="36">
        <v>1960</v>
      </c>
      <c r="D13" s="36">
        <f>$K$2-C13</f>
        <v>59</v>
      </c>
      <c r="E13" s="36">
        <v>14</v>
      </c>
      <c r="F13" s="36">
        <v>15</v>
      </c>
      <c r="G13" s="36">
        <v>55</v>
      </c>
      <c r="H13" s="37">
        <v>600</v>
      </c>
      <c r="I13" s="38">
        <v>0.5</v>
      </c>
      <c r="J13" s="39">
        <f>ROUND(H13*I13*E13/F13,0)</f>
        <v>280</v>
      </c>
      <c r="K13" s="40">
        <f>IF(AND(K$10&gt;=$K$2+$G13-$D13+1,K$10-$C13&lt;$K$3+1),$J13*12*K$5,0)</f>
        <v>3696.0000000000005</v>
      </c>
      <c r="L13" s="40">
        <f t="shared" ref="L13:BN16" si="0">IF(AND(L$10&gt;=$K$2+$G13-$D13+1,L$10-$C13&lt;$K$3+1),$J13*12*L$5,0)</f>
        <v>3696.0000000000005</v>
      </c>
      <c r="M13" s="40">
        <f t="shared" si="0"/>
        <v>3696.0000000000005</v>
      </c>
      <c r="N13" s="40">
        <f t="shared" si="0"/>
        <v>3696.0000000000005</v>
      </c>
      <c r="O13" s="40">
        <f t="shared" si="0"/>
        <v>3696.0000000000005</v>
      </c>
      <c r="P13" s="40">
        <f t="shared" si="0"/>
        <v>3696.0000000000005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0">
        <f t="shared" si="0"/>
        <v>0</v>
      </c>
      <c r="V13" s="40">
        <f t="shared" si="0"/>
        <v>0</v>
      </c>
      <c r="W13" s="40">
        <f t="shared" si="0"/>
        <v>0</v>
      </c>
      <c r="X13" s="40">
        <f t="shared" si="0"/>
        <v>0</v>
      </c>
      <c r="Y13" s="40">
        <f t="shared" si="0"/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0</v>
      </c>
      <c r="AD13" s="40">
        <f t="shared" si="0"/>
        <v>0</v>
      </c>
      <c r="AE13" s="40">
        <f t="shared" si="0"/>
        <v>0</v>
      </c>
      <c r="AF13" s="40">
        <f t="shared" si="0"/>
        <v>0</v>
      </c>
      <c r="AG13" s="40">
        <f t="shared" si="0"/>
        <v>0</v>
      </c>
      <c r="AH13" s="40">
        <f t="shared" si="0"/>
        <v>0</v>
      </c>
      <c r="AI13" s="40">
        <f t="shared" si="0"/>
        <v>0</v>
      </c>
      <c r="AJ13" s="40">
        <f t="shared" si="0"/>
        <v>0</v>
      </c>
      <c r="AK13" s="40">
        <f t="shared" si="0"/>
        <v>0</v>
      </c>
      <c r="AL13" s="40">
        <f t="shared" si="0"/>
        <v>0</v>
      </c>
      <c r="AM13" s="40">
        <f t="shared" si="0"/>
        <v>0</v>
      </c>
      <c r="AN13" s="40">
        <f t="shared" si="0"/>
        <v>0</v>
      </c>
      <c r="AO13" s="40">
        <f t="shared" si="0"/>
        <v>0</v>
      </c>
      <c r="AP13" s="40">
        <f t="shared" si="0"/>
        <v>0</v>
      </c>
      <c r="AQ13" s="40">
        <f t="shared" si="0"/>
        <v>0</v>
      </c>
      <c r="AR13" s="40">
        <f t="shared" si="0"/>
        <v>0</v>
      </c>
      <c r="AS13" s="40">
        <f t="shared" si="0"/>
        <v>0</v>
      </c>
      <c r="AT13" s="40">
        <f t="shared" si="0"/>
        <v>0</v>
      </c>
      <c r="AU13" s="40">
        <f t="shared" si="0"/>
        <v>0</v>
      </c>
      <c r="AV13" s="40">
        <f t="shared" si="0"/>
        <v>0</v>
      </c>
      <c r="AW13" s="40">
        <f t="shared" si="0"/>
        <v>0</v>
      </c>
      <c r="AX13" s="40">
        <f t="shared" si="0"/>
        <v>0</v>
      </c>
      <c r="AY13" s="40">
        <f t="shared" si="0"/>
        <v>0</v>
      </c>
      <c r="AZ13" s="40">
        <f t="shared" si="0"/>
        <v>0</v>
      </c>
      <c r="BA13" s="40">
        <f t="shared" si="0"/>
        <v>0</v>
      </c>
      <c r="BB13" s="40">
        <f t="shared" si="0"/>
        <v>0</v>
      </c>
      <c r="BC13" s="40">
        <f t="shared" si="0"/>
        <v>0</v>
      </c>
      <c r="BD13" s="40">
        <f t="shared" si="0"/>
        <v>0</v>
      </c>
      <c r="BE13" s="40">
        <f t="shared" si="0"/>
        <v>0</v>
      </c>
      <c r="BF13" s="40">
        <f t="shared" si="0"/>
        <v>0</v>
      </c>
    </row>
    <row r="14" spans="2:89" x14ac:dyDescent="0.25">
      <c r="B14" s="35" t="s">
        <v>22</v>
      </c>
      <c r="C14" s="36">
        <v>1967</v>
      </c>
      <c r="D14" s="36">
        <f>$K$2-C14</f>
        <v>52</v>
      </c>
      <c r="E14" s="36">
        <v>12</v>
      </c>
      <c r="F14" s="36">
        <v>15</v>
      </c>
      <c r="G14" s="36">
        <v>55</v>
      </c>
      <c r="H14" s="37">
        <v>600</v>
      </c>
      <c r="I14" s="38">
        <v>0.5</v>
      </c>
      <c r="J14" s="39">
        <f t="shared" ref="J14:J16" si="1">ROUND(H14*I14*E14/F14,0)</f>
        <v>240</v>
      </c>
      <c r="K14" s="40">
        <f t="shared" ref="K14:Z16" si="2">IF(AND(K$10&gt;=$K$2+$G14-$D14+1,K$10-$C14&lt;$K$3+1),$J14*12*K$5,0)</f>
        <v>0</v>
      </c>
      <c r="L14" s="40">
        <f t="shared" si="2"/>
        <v>0</v>
      </c>
      <c r="M14" s="40">
        <f t="shared" si="2"/>
        <v>0</v>
      </c>
      <c r="N14" s="40">
        <f t="shared" si="2"/>
        <v>3168.0000000000005</v>
      </c>
      <c r="O14" s="40">
        <f t="shared" si="2"/>
        <v>3168.0000000000005</v>
      </c>
      <c r="P14" s="40">
        <f t="shared" si="2"/>
        <v>3168.0000000000005</v>
      </c>
      <c r="Q14" s="40">
        <f t="shared" si="2"/>
        <v>3168.0000000000005</v>
      </c>
      <c r="R14" s="40">
        <f t="shared" si="2"/>
        <v>3168.0000000000005</v>
      </c>
      <c r="S14" s="40">
        <f t="shared" si="2"/>
        <v>3168.0000000000005</v>
      </c>
      <c r="T14" s="40">
        <f t="shared" si="2"/>
        <v>3168.0000000000005</v>
      </c>
      <c r="U14" s="40">
        <f t="shared" si="2"/>
        <v>3168.0000000000005</v>
      </c>
      <c r="V14" s="40">
        <f t="shared" si="2"/>
        <v>3168.0000000000005</v>
      </c>
      <c r="W14" s="40">
        <f t="shared" si="2"/>
        <v>3168.0000000000005</v>
      </c>
      <c r="X14" s="40">
        <f t="shared" si="2"/>
        <v>0</v>
      </c>
      <c r="Y14" s="40">
        <f t="shared" si="2"/>
        <v>0</v>
      </c>
      <c r="Z14" s="40">
        <f t="shared" si="2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si="0"/>
        <v>0</v>
      </c>
      <c r="AL14" s="40">
        <f t="shared" si="0"/>
        <v>0</v>
      </c>
      <c r="AM14" s="40">
        <f t="shared" si="0"/>
        <v>0</v>
      </c>
      <c r="AN14" s="40">
        <f t="shared" si="0"/>
        <v>0</v>
      </c>
      <c r="AO14" s="40">
        <f t="shared" si="0"/>
        <v>0</v>
      </c>
      <c r="AP14" s="40">
        <f t="shared" si="0"/>
        <v>0</v>
      </c>
      <c r="AQ14" s="40">
        <f t="shared" si="0"/>
        <v>0</v>
      </c>
      <c r="AR14" s="40">
        <f t="shared" si="0"/>
        <v>0</v>
      </c>
      <c r="AS14" s="40">
        <f t="shared" si="0"/>
        <v>0</v>
      </c>
      <c r="AT14" s="40">
        <f t="shared" si="0"/>
        <v>0</v>
      </c>
      <c r="AU14" s="40">
        <f t="shared" si="0"/>
        <v>0</v>
      </c>
      <c r="AV14" s="40">
        <f t="shared" si="0"/>
        <v>0</v>
      </c>
      <c r="AW14" s="40">
        <f t="shared" si="0"/>
        <v>0</v>
      </c>
      <c r="AX14" s="40">
        <f t="shared" si="0"/>
        <v>0</v>
      </c>
      <c r="AY14" s="40">
        <f t="shared" si="0"/>
        <v>0</v>
      </c>
      <c r="AZ14" s="40">
        <f t="shared" si="0"/>
        <v>0</v>
      </c>
      <c r="BA14" s="40">
        <f t="shared" si="0"/>
        <v>0</v>
      </c>
      <c r="BB14" s="40">
        <f t="shared" si="0"/>
        <v>0</v>
      </c>
      <c r="BC14" s="40">
        <f t="shared" si="0"/>
        <v>0</v>
      </c>
      <c r="BD14" s="40">
        <f t="shared" si="0"/>
        <v>0</v>
      </c>
      <c r="BE14" s="40">
        <f t="shared" si="0"/>
        <v>0</v>
      </c>
      <c r="BF14" s="40">
        <f t="shared" si="0"/>
        <v>0</v>
      </c>
    </row>
    <row r="15" spans="2:89" x14ac:dyDescent="0.25">
      <c r="B15" s="35" t="s">
        <v>22</v>
      </c>
      <c r="C15" s="36">
        <v>1972</v>
      </c>
      <c r="D15" s="36">
        <f>$K$2-C15</f>
        <v>47</v>
      </c>
      <c r="E15" s="36">
        <v>10</v>
      </c>
      <c r="F15" s="36">
        <v>15</v>
      </c>
      <c r="G15" s="36">
        <v>55</v>
      </c>
      <c r="H15" s="37">
        <v>600</v>
      </c>
      <c r="I15" s="41">
        <v>0.5</v>
      </c>
      <c r="J15" s="39">
        <f t="shared" si="1"/>
        <v>200</v>
      </c>
      <c r="K15" s="40">
        <f t="shared" si="2"/>
        <v>0</v>
      </c>
      <c r="L15" s="40">
        <f t="shared" si="0"/>
        <v>0</v>
      </c>
      <c r="M15" s="40">
        <f t="shared" si="0"/>
        <v>0</v>
      </c>
      <c r="N15" s="40">
        <f t="shared" si="0"/>
        <v>0</v>
      </c>
      <c r="O15" s="40">
        <f t="shared" si="0"/>
        <v>0</v>
      </c>
      <c r="P15" s="40">
        <f t="shared" si="0"/>
        <v>0</v>
      </c>
      <c r="Q15" s="40">
        <f t="shared" si="0"/>
        <v>0</v>
      </c>
      <c r="R15" s="40">
        <f t="shared" si="0"/>
        <v>0</v>
      </c>
      <c r="S15" s="40">
        <f t="shared" si="0"/>
        <v>2640</v>
      </c>
      <c r="T15" s="40">
        <f t="shared" si="0"/>
        <v>2640</v>
      </c>
      <c r="U15" s="40">
        <f t="shared" si="0"/>
        <v>2640</v>
      </c>
      <c r="V15" s="40">
        <f t="shared" si="0"/>
        <v>2640</v>
      </c>
      <c r="W15" s="40">
        <f t="shared" si="0"/>
        <v>2640</v>
      </c>
      <c r="X15" s="40">
        <f t="shared" si="0"/>
        <v>2640</v>
      </c>
      <c r="Y15" s="40">
        <f t="shared" si="0"/>
        <v>2640</v>
      </c>
      <c r="Z15" s="40">
        <f t="shared" si="0"/>
        <v>2640</v>
      </c>
      <c r="AA15" s="40">
        <f t="shared" si="0"/>
        <v>2640</v>
      </c>
      <c r="AB15" s="40">
        <f t="shared" si="0"/>
        <v>2640</v>
      </c>
      <c r="AC15" s="40">
        <f t="shared" si="0"/>
        <v>0</v>
      </c>
      <c r="AD15" s="40">
        <f t="shared" si="0"/>
        <v>0</v>
      </c>
      <c r="AE15" s="40">
        <f t="shared" si="0"/>
        <v>0</v>
      </c>
      <c r="AF15" s="40">
        <f t="shared" si="0"/>
        <v>0</v>
      </c>
      <c r="AG15" s="40">
        <f t="shared" si="0"/>
        <v>0</v>
      </c>
      <c r="AH15" s="40">
        <f t="shared" si="0"/>
        <v>0</v>
      </c>
      <c r="AI15" s="40">
        <f t="shared" si="0"/>
        <v>0</v>
      </c>
      <c r="AJ15" s="40">
        <f t="shared" si="0"/>
        <v>0</v>
      </c>
      <c r="AK15" s="40">
        <f t="shared" si="0"/>
        <v>0</v>
      </c>
      <c r="AL15" s="40">
        <f t="shared" si="0"/>
        <v>0</v>
      </c>
      <c r="AM15" s="40">
        <f t="shared" si="0"/>
        <v>0</v>
      </c>
      <c r="AN15" s="40">
        <f t="shared" si="0"/>
        <v>0</v>
      </c>
      <c r="AO15" s="40">
        <f t="shared" si="0"/>
        <v>0</v>
      </c>
      <c r="AP15" s="40">
        <f t="shared" si="0"/>
        <v>0</v>
      </c>
      <c r="AQ15" s="40">
        <f t="shared" si="0"/>
        <v>0</v>
      </c>
      <c r="AR15" s="40">
        <f t="shared" si="0"/>
        <v>0</v>
      </c>
      <c r="AS15" s="40">
        <f t="shared" si="0"/>
        <v>0</v>
      </c>
      <c r="AT15" s="40">
        <f t="shared" si="0"/>
        <v>0</v>
      </c>
      <c r="AU15" s="40">
        <f t="shared" si="0"/>
        <v>0</v>
      </c>
      <c r="AV15" s="40">
        <f t="shared" si="0"/>
        <v>0</v>
      </c>
      <c r="AW15" s="40">
        <f t="shared" si="0"/>
        <v>0</v>
      </c>
      <c r="AX15" s="40">
        <f t="shared" si="0"/>
        <v>0</v>
      </c>
      <c r="AY15" s="40">
        <f t="shared" si="0"/>
        <v>0</v>
      </c>
      <c r="AZ15" s="40">
        <f t="shared" si="0"/>
        <v>0</v>
      </c>
      <c r="BA15" s="40">
        <f t="shared" si="0"/>
        <v>0</v>
      </c>
      <c r="BB15" s="40">
        <f t="shared" si="0"/>
        <v>0</v>
      </c>
      <c r="BC15" s="40">
        <f t="shared" si="0"/>
        <v>0</v>
      </c>
      <c r="BD15" s="40">
        <f t="shared" si="0"/>
        <v>0</v>
      </c>
      <c r="BE15" s="40">
        <f t="shared" si="0"/>
        <v>0</v>
      </c>
      <c r="BF15" s="40">
        <f t="shared" si="0"/>
        <v>0</v>
      </c>
    </row>
    <row r="16" spans="2:89" s="45" customFormat="1" x14ac:dyDescent="0.25">
      <c r="B16" s="42"/>
      <c r="C16" s="43">
        <v>2001</v>
      </c>
      <c r="D16" s="36">
        <f>$K$2-C16</f>
        <v>18</v>
      </c>
      <c r="E16" s="43">
        <v>1</v>
      </c>
      <c r="F16" s="36">
        <v>15</v>
      </c>
      <c r="G16" s="36">
        <v>55</v>
      </c>
      <c r="H16" s="44">
        <v>500</v>
      </c>
      <c r="I16" s="41">
        <v>0.5</v>
      </c>
      <c r="J16" s="39">
        <f t="shared" si="1"/>
        <v>17</v>
      </c>
      <c r="K16" s="40">
        <f t="shared" si="2"/>
        <v>0</v>
      </c>
      <c r="L16" s="40">
        <f t="shared" si="0"/>
        <v>0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  <c r="Q16" s="40">
        <f t="shared" si="0"/>
        <v>0</v>
      </c>
      <c r="R16" s="40">
        <f t="shared" si="0"/>
        <v>0</v>
      </c>
      <c r="S16" s="40">
        <f t="shared" si="0"/>
        <v>0</v>
      </c>
      <c r="T16" s="40">
        <f t="shared" si="0"/>
        <v>0</v>
      </c>
      <c r="U16" s="40">
        <f t="shared" si="0"/>
        <v>0</v>
      </c>
      <c r="V16" s="40">
        <f t="shared" si="0"/>
        <v>0</v>
      </c>
      <c r="W16" s="40">
        <f t="shared" si="0"/>
        <v>0</v>
      </c>
      <c r="X16" s="40">
        <f t="shared" si="0"/>
        <v>0</v>
      </c>
      <c r="Y16" s="40">
        <f t="shared" si="0"/>
        <v>0</v>
      </c>
      <c r="Z16" s="40">
        <f t="shared" si="0"/>
        <v>0</v>
      </c>
      <c r="AA16" s="40">
        <f t="shared" si="0"/>
        <v>0</v>
      </c>
      <c r="AB16" s="40">
        <f t="shared" si="0"/>
        <v>0</v>
      </c>
      <c r="AC16" s="40">
        <f t="shared" si="0"/>
        <v>0</v>
      </c>
      <c r="AD16" s="40">
        <f t="shared" si="0"/>
        <v>0</v>
      </c>
      <c r="AE16" s="40">
        <f t="shared" si="0"/>
        <v>0</v>
      </c>
      <c r="AF16" s="40">
        <f t="shared" si="0"/>
        <v>0</v>
      </c>
      <c r="AG16" s="40">
        <f t="shared" si="0"/>
        <v>0</v>
      </c>
      <c r="AH16" s="40">
        <f t="shared" si="0"/>
        <v>0</v>
      </c>
      <c r="AI16" s="40">
        <f t="shared" si="0"/>
        <v>0</v>
      </c>
      <c r="AJ16" s="40">
        <f t="shared" si="0"/>
        <v>0</v>
      </c>
      <c r="AK16" s="40">
        <f t="shared" si="0"/>
        <v>0</v>
      </c>
      <c r="AL16" s="40">
        <f t="shared" si="0"/>
        <v>0</v>
      </c>
      <c r="AM16" s="40">
        <f t="shared" si="0"/>
        <v>0</v>
      </c>
      <c r="AN16" s="40">
        <f t="shared" si="0"/>
        <v>0</v>
      </c>
      <c r="AO16" s="40">
        <f t="shared" si="0"/>
        <v>0</v>
      </c>
      <c r="AP16" s="40">
        <f t="shared" si="0"/>
        <v>0</v>
      </c>
      <c r="AQ16" s="40">
        <f t="shared" si="0"/>
        <v>0</v>
      </c>
      <c r="AR16" s="40">
        <f t="shared" si="0"/>
        <v>0</v>
      </c>
      <c r="AS16" s="40">
        <f t="shared" si="0"/>
        <v>0</v>
      </c>
      <c r="AT16" s="40">
        <f t="shared" si="0"/>
        <v>0</v>
      </c>
      <c r="AU16" s="40">
        <f t="shared" si="0"/>
        <v>0</v>
      </c>
      <c r="AV16" s="40">
        <f t="shared" si="0"/>
        <v>224.4</v>
      </c>
      <c r="AW16" s="40">
        <f t="shared" si="0"/>
        <v>224.4</v>
      </c>
      <c r="AX16" s="40">
        <f t="shared" si="0"/>
        <v>224.4</v>
      </c>
      <c r="AY16" s="40">
        <f t="shared" si="0"/>
        <v>224.4</v>
      </c>
      <c r="AZ16" s="40">
        <f t="shared" si="0"/>
        <v>224.4</v>
      </c>
      <c r="BA16" s="40">
        <f t="shared" si="0"/>
        <v>224.4</v>
      </c>
      <c r="BB16" s="40">
        <f t="shared" si="0"/>
        <v>224.4</v>
      </c>
      <c r="BC16" s="40">
        <f t="shared" si="0"/>
        <v>224.4</v>
      </c>
      <c r="BD16" s="40">
        <f t="shared" si="0"/>
        <v>224.4</v>
      </c>
      <c r="BE16" s="40">
        <f t="shared" si="0"/>
        <v>224.4</v>
      </c>
      <c r="BF16" s="40">
        <f t="shared" si="0"/>
        <v>0</v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58" ht="30" customHeight="1" x14ac:dyDescent="0.25">
      <c r="B17" s="46" t="s">
        <v>23</v>
      </c>
      <c r="C17" s="46"/>
      <c r="D17" s="6"/>
      <c r="E17" s="6"/>
      <c r="F17" s="6"/>
      <c r="G17" s="6"/>
      <c r="H17" s="47"/>
      <c r="I17" s="48"/>
      <c r="J17" s="49"/>
      <c r="K17" s="40">
        <f>SUM(K13:K16)</f>
        <v>3696.0000000000005</v>
      </c>
      <c r="L17" s="40">
        <f t="shared" ref="L17:BF17" si="3">SUM(L13:L16)</f>
        <v>3696.0000000000005</v>
      </c>
      <c r="M17" s="40">
        <f t="shared" si="3"/>
        <v>3696.0000000000005</v>
      </c>
      <c r="N17" s="40">
        <f t="shared" si="3"/>
        <v>6864.0000000000009</v>
      </c>
      <c r="O17" s="40">
        <f t="shared" si="3"/>
        <v>6864.0000000000009</v>
      </c>
      <c r="P17" s="40">
        <f t="shared" si="3"/>
        <v>6864.0000000000009</v>
      </c>
      <c r="Q17" s="40">
        <f t="shared" si="3"/>
        <v>3168.0000000000005</v>
      </c>
      <c r="R17" s="40">
        <f t="shared" si="3"/>
        <v>3168.0000000000005</v>
      </c>
      <c r="S17" s="40">
        <f t="shared" si="3"/>
        <v>5808</v>
      </c>
      <c r="T17" s="40">
        <f t="shared" si="3"/>
        <v>5808</v>
      </c>
      <c r="U17" s="40">
        <f t="shared" si="3"/>
        <v>5808</v>
      </c>
      <c r="V17" s="40">
        <f t="shared" si="3"/>
        <v>5808</v>
      </c>
      <c r="W17" s="40">
        <f t="shared" si="3"/>
        <v>5808</v>
      </c>
      <c r="X17" s="40">
        <f t="shared" si="3"/>
        <v>2640</v>
      </c>
      <c r="Y17" s="40">
        <f t="shared" si="3"/>
        <v>2640</v>
      </c>
      <c r="Z17" s="40">
        <f t="shared" si="3"/>
        <v>2640</v>
      </c>
      <c r="AA17" s="40">
        <f t="shared" si="3"/>
        <v>2640</v>
      </c>
      <c r="AB17" s="40">
        <f t="shared" si="3"/>
        <v>2640</v>
      </c>
      <c r="AC17" s="40">
        <f t="shared" si="3"/>
        <v>0</v>
      </c>
      <c r="AD17" s="40">
        <f t="shared" si="3"/>
        <v>0</v>
      </c>
      <c r="AE17" s="40">
        <f t="shared" si="3"/>
        <v>0</v>
      </c>
      <c r="AF17" s="40">
        <f t="shared" si="3"/>
        <v>0</v>
      </c>
      <c r="AG17" s="40">
        <f t="shared" si="3"/>
        <v>0</v>
      </c>
      <c r="AH17" s="40">
        <f t="shared" si="3"/>
        <v>0</v>
      </c>
      <c r="AI17" s="40">
        <f t="shared" si="3"/>
        <v>0</v>
      </c>
      <c r="AJ17" s="40">
        <f t="shared" si="3"/>
        <v>0</v>
      </c>
      <c r="AK17" s="40">
        <f t="shared" si="3"/>
        <v>0</v>
      </c>
      <c r="AL17" s="40">
        <f t="shared" si="3"/>
        <v>0</v>
      </c>
      <c r="AM17" s="40">
        <f t="shared" si="3"/>
        <v>0</v>
      </c>
      <c r="AN17" s="40">
        <f t="shared" si="3"/>
        <v>0</v>
      </c>
      <c r="AO17" s="40">
        <f t="shared" si="3"/>
        <v>0</v>
      </c>
      <c r="AP17" s="40">
        <f t="shared" si="3"/>
        <v>0</v>
      </c>
      <c r="AQ17" s="40">
        <f t="shared" si="3"/>
        <v>0</v>
      </c>
      <c r="AR17" s="40">
        <f t="shared" si="3"/>
        <v>0</v>
      </c>
      <c r="AS17" s="40">
        <f t="shared" si="3"/>
        <v>0</v>
      </c>
      <c r="AT17" s="40">
        <f t="shared" si="3"/>
        <v>0</v>
      </c>
      <c r="AU17" s="40">
        <f t="shared" si="3"/>
        <v>0</v>
      </c>
      <c r="AV17" s="40">
        <f t="shared" si="3"/>
        <v>224.4</v>
      </c>
      <c r="AW17" s="40">
        <f t="shared" si="3"/>
        <v>224.4</v>
      </c>
      <c r="AX17" s="40">
        <f t="shared" si="3"/>
        <v>224.4</v>
      </c>
      <c r="AY17" s="40">
        <f t="shared" si="3"/>
        <v>224.4</v>
      </c>
      <c r="AZ17" s="40">
        <f t="shared" si="3"/>
        <v>224.4</v>
      </c>
      <c r="BA17" s="40">
        <f t="shared" si="3"/>
        <v>224.4</v>
      </c>
      <c r="BB17" s="40">
        <f t="shared" si="3"/>
        <v>224.4</v>
      </c>
      <c r="BC17" s="40">
        <f t="shared" si="3"/>
        <v>224.4</v>
      </c>
      <c r="BD17" s="40">
        <f t="shared" si="3"/>
        <v>224.4</v>
      </c>
      <c r="BE17" s="40">
        <f t="shared" si="3"/>
        <v>224.4</v>
      </c>
      <c r="BF17" s="40">
        <f t="shared" si="3"/>
        <v>0</v>
      </c>
    </row>
    <row r="18" spans="1:58" x14ac:dyDescent="0.25">
      <c r="A18" s="50" t="s">
        <v>24</v>
      </c>
      <c r="B18" s="51" t="s">
        <v>25</v>
      </c>
      <c r="C18" s="51"/>
      <c r="D18" s="52"/>
      <c r="E18" s="52"/>
      <c r="F18" s="52"/>
      <c r="G18" s="52"/>
      <c r="H18" s="52"/>
      <c r="I18" s="52"/>
      <c r="J18" s="52"/>
      <c r="K18" s="53">
        <f>1/(1+$K$4)^K6</f>
        <v>1</v>
      </c>
      <c r="L18" s="53">
        <f t="shared" ref="L18:BF18" si="4">1/(1+$K$4)^L6</f>
        <v>1.0057326762546515</v>
      </c>
      <c r="M18" s="53">
        <f t="shared" si="4"/>
        <v>1.0114982160863437</v>
      </c>
      <c r="N18" s="53">
        <f t="shared" si="4"/>
        <v>1.0172968078913243</v>
      </c>
      <c r="O18" s="53">
        <f t="shared" si="4"/>
        <v>1.0231286411458558</v>
      </c>
      <c r="P18" s="53">
        <f t="shared" si="4"/>
        <v>1.0289939064124065</v>
      </c>
      <c r="Q18" s="53">
        <f t="shared" si="4"/>
        <v>1.034892795345878</v>
      </c>
      <c r="R18" s="53">
        <f t="shared" si="4"/>
        <v>1.0408255006998672</v>
      </c>
      <c r="S18" s="53">
        <f t="shared" si="4"/>
        <v>1.046792216332965</v>
      </c>
      <c r="T18" s="53">
        <f t="shared" si="4"/>
        <v>1.0527931372150912</v>
      </c>
      <c r="U18" s="53">
        <f t="shared" si="4"/>
        <v>1.0588284594338642</v>
      </c>
      <c r="V18" s="53">
        <f t="shared" si="4"/>
        <v>1.0648983802010101</v>
      </c>
      <c r="W18" s="53">
        <f t="shared" si="4"/>
        <v>1.0710030978588052</v>
      </c>
      <c r="X18" s="53">
        <f t="shared" si="4"/>
        <v>1.0771428118865585</v>
      </c>
      <c r="Y18" s="53">
        <f t="shared" si="4"/>
        <v>1.0833177229071291</v>
      </c>
      <c r="Z18" s="53">
        <f t="shared" si="4"/>
        <v>1.0895280326934822</v>
      </c>
      <c r="AA18" s="53">
        <f t="shared" si="4"/>
        <v>1.0957739441752812</v>
      </c>
      <c r="AB18" s="53">
        <f t="shared" si="4"/>
        <v>1.1020556614455208</v>
      </c>
      <c r="AC18" s="53">
        <f t="shared" si="4"/>
        <v>1.1083733897671937</v>
      </c>
      <c r="AD18" s="53">
        <f t="shared" si="4"/>
        <v>1.1147273355799998</v>
      </c>
      <c r="AE18" s="53">
        <f t="shared" si="4"/>
        <v>1.1211177065070903</v>
      </c>
      <c r="AF18" s="53">
        <f t="shared" si="4"/>
        <v>1.1275447113618526</v>
      </c>
      <c r="AG18" s="53">
        <f t="shared" si="4"/>
        <v>1.1340085601547347</v>
      </c>
      <c r="AH18" s="53">
        <f t="shared" si="4"/>
        <v>1.1405094641001055</v>
      </c>
      <c r="AI18" s="53">
        <f t="shared" si="4"/>
        <v>1.1470476356231574</v>
      </c>
      <c r="AJ18" s="53">
        <f t="shared" si="4"/>
        <v>1.1536232883668485</v>
      </c>
      <c r="AK18" s="53">
        <f t="shared" si="4"/>
        <v>1.1602366371988821</v>
      </c>
      <c r="AL18" s="53">
        <f t="shared" si="4"/>
        <v>1.166887898218729</v>
      </c>
      <c r="AM18" s="53">
        <f t="shared" si="4"/>
        <v>1.1735772887646876</v>
      </c>
      <c r="AN18" s="53">
        <f t="shared" si="4"/>
        <v>1.1803050274209872</v>
      </c>
      <c r="AO18" s="53">
        <f t="shared" si="4"/>
        <v>1.1870713340249293</v>
      </c>
      <c r="AP18" s="53">
        <f t="shared" si="4"/>
        <v>1.1938764296740718</v>
      </c>
      <c r="AQ18" s="53">
        <f t="shared" si="4"/>
        <v>1.2007205367334521</v>
      </c>
      <c r="AR18" s="53">
        <f t="shared" si="4"/>
        <v>1.2076038788428565</v>
      </c>
      <c r="AS18" s="53">
        <f t="shared" si="4"/>
        <v>1.214526680924124</v>
      </c>
      <c r="AT18" s="53">
        <f t="shared" si="4"/>
        <v>1.2214891691884986</v>
      </c>
      <c r="AU18" s="53">
        <f t="shared" si="4"/>
        <v>1.2284915711440194</v>
      </c>
      <c r="AV18" s="53">
        <f t="shared" si="4"/>
        <v>1.2355341156029562</v>
      </c>
      <c r="AW18" s="53">
        <f t="shared" si="4"/>
        <v>1.2426170326892854</v>
      </c>
      <c r="AX18" s="53">
        <f t="shared" si="4"/>
        <v>1.2497405538462087</v>
      </c>
      <c r="AY18" s="53">
        <f t="shared" si="4"/>
        <v>1.2569049118437179</v>
      </c>
      <c r="AZ18" s="53">
        <f t="shared" si="4"/>
        <v>1.2641103407861993</v>
      </c>
      <c r="BA18" s="53">
        <f t="shared" si="4"/>
        <v>1.2713570761200836</v>
      </c>
      <c r="BB18" s="53">
        <f t="shared" si="4"/>
        <v>1.2786453546415406</v>
      </c>
      <c r="BC18" s="53">
        <f t="shared" si="4"/>
        <v>1.2859754145042146</v>
      </c>
      <c r="BD18" s="53">
        <f t="shared" si="4"/>
        <v>1.2933474952270085</v>
      </c>
      <c r="BE18" s="53">
        <f t="shared" si="4"/>
        <v>1.3007618377019095</v>
      </c>
      <c r="BF18" s="53">
        <f t="shared" si="4"/>
        <v>1.3082186842018602</v>
      </c>
    </row>
    <row r="19" spans="1:58" x14ac:dyDescent="0.25">
      <c r="A19" s="54"/>
      <c r="B19" s="51" t="s">
        <v>26</v>
      </c>
      <c r="C19" s="51"/>
      <c r="D19" s="52"/>
      <c r="E19" s="52"/>
      <c r="F19" s="52"/>
      <c r="G19" s="52"/>
      <c r="H19" s="52"/>
      <c r="I19" s="52"/>
      <c r="J19" s="52"/>
      <c r="K19" s="55">
        <f>K17*K18</f>
        <v>3696.0000000000005</v>
      </c>
      <c r="L19" s="55">
        <f t="shared" ref="L19:BF19" si="5">L17*L18</f>
        <v>3717.1879714371921</v>
      </c>
      <c r="M19" s="55">
        <f t="shared" si="5"/>
        <v>3738.4974066551267</v>
      </c>
      <c r="N19" s="55">
        <f t="shared" si="5"/>
        <v>6982.7252893660507</v>
      </c>
      <c r="O19" s="55">
        <f t="shared" si="5"/>
        <v>7022.7549928251547</v>
      </c>
      <c r="P19" s="55">
        <f t="shared" si="5"/>
        <v>7063.0141736147589</v>
      </c>
      <c r="Q19" s="55">
        <f t="shared" si="5"/>
        <v>3278.5403756557421</v>
      </c>
      <c r="R19" s="55">
        <f t="shared" si="5"/>
        <v>3297.3351862171799</v>
      </c>
      <c r="S19" s="55">
        <f t="shared" si="5"/>
        <v>6079.7691924618612</v>
      </c>
      <c r="T19" s="55">
        <f t="shared" si="5"/>
        <v>6114.6225409452491</v>
      </c>
      <c r="U19" s="55">
        <f t="shared" si="5"/>
        <v>6149.6756923918829</v>
      </c>
      <c r="V19" s="55">
        <f t="shared" si="5"/>
        <v>6184.9297922074666</v>
      </c>
      <c r="W19" s="55">
        <f t="shared" si="5"/>
        <v>6220.3859923639402</v>
      </c>
      <c r="X19" s="55">
        <f t="shared" si="5"/>
        <v>2843.6570233805141</v>
      </c>
      <c r="Y19" s="55">
        <f t="shared" si="5"/>
        <v>2859.9587884748207</v>
      </c>
      <c r="Z19" s="55">
        <f t="shared" si="5"/>
        <v>2876.354006310793</v>
      </c>
      <c r="AA19" s="55">
        <f t="shared" si="5"/>
        <v>2892.8432126227422</v>
      </c>
      <c r="AB19" s="55">
        <f t="shared" si="5"/>
        <v>2909.4269462161751</v>
      </c>
      <c r="AC19" s="55">
        <f t="shared" si="5"/>
        <v>0</v>
      </c>
      <c r="AD19" s="55">
        <f t="shared" si="5"/>
        <v>0</v>
      </c>
      <c r="AE19" s="55">
        <f t="shared" si="5"/>
        <v>0</v>
      </c>
      <c r="AF19" s="55">
        <f t="shared" si="5"/>
        <v>0</v>
      </c>
      <c r="AG19" s="55">
        <f t="shared" si="5"/>
        <v>0</v>
      </c>
      <c r="AH19" s="55">
        <f t="shared" si="5"/>
        <v>0</v>
      </c>
      <c r="AI19" s="55">
        <f t="shared" si="5"/>
        <v>0</v>
      </c>
      <c r="AJ19" s="55">
        <f t="shared" si="5"/>
        <v>0</v>
      </c>
      <c r="AK19" s="55">
        <f t="shared" si="5"/>
        <v>0</v>
      </c>
      <c r="AL19" s="55">
        <f t="shared" si="5"/>
        <v>0</v>
      </c>
      <c r="AM19" s="55">
        <f t="shared" si="5"/>
        <v>0</v>
      </c>
      <c r="AN19" s="55">
        <f t="shared" si="5"/>
        <v>0</v>
      </c>
      <c r="AO19" s="55">
        <f t="shared" si="5"/>
        <v>0</v>
      </c>
      <c r="AP19" s="55">
        <f t="shared" si="5"/>
        <v>0</v>
      </c>
      <c r="AQ19" s="55">
        <f t="shared" si="5"/>
        <v>0</v>
      </c>
      <c r="AR19" s="55">
        <f t="shared" si="5"/>
        <v>0</v>
      </c>
      <c r="AS19" s="55">
        <f t="shared" si="5"/>
        <v>0</v>
      </c>
      <c r="AT19" s="55">
        <f t="shared" si="5"/>
        <v>0</v>
      </c>
      <c r="AU19" s="55">
        <f t="shared" si="5"/>
        <v>0</v>
      </c>
      <c r="AV19" s="55">
        <f t="shared" si="5"/>
        <v>277.25385554130338</v>
      </c>
      <c r="AW19" s="55">
        <f t="shared" si="5"/>
        <v>278.84326213547564</v>
      </c>
      <c r="AX19" s="55">
        <f t="shared" si="5"/>
        <v>280.44178028308926</v>
      </c>
      <c r="AY19" s="55">
        <f t="shared" si="5"/>
        <v>282.04946221773031</v>
      </c>
      <c r="AZ19" s="55">
        <f t="shared" si="5"/>
        <v>283.66636047242315</v>
      </c>
      <c r="BA19" s="55">
        <f t="shared" si="5"/>
        <v>285.29252788134676</v>
      </c>
      <c r="BB19" s="55">
        <f t="shared" si="5"/>
        <v>286.92801758156173</v>
      </c>
      <c r="BC19" s="55">
        <f t="shared" si="5"/>
        <v>288.57288301474574</v>
      </c>
      <c r="BD19" s="55">
        <f t="shared" si="5"/>
        <v>290.2271779289407</v>
      </c>
      <c r="BE19" s="55">
        <f t="shared" si="5"/>
        <v>291.89095638030847</v>
      </c>
      <c r="BF19" s="55">
        <f t="shared" si="5"/>
        <v>0</v>
      </c>
    </row>
    <row r="20" spans="1:58" x14ac:dyDescent="0.25">
      <c r="A20" s="54"/>
      <c r="B20" s="56" t="s">
        <v>27</v>
      </c>
      <c r="C20" s="56"/>
      <c r="D20" s="57"/>
      <c r="E20" s="57"/>
      <c r="F20" s="57"/>
      <c r="G20" s="57"/>
      <c r="H20" s="57"/>
      <c r="I20" s="57"/>
      <c r="J20" s="57"/>
      <c r="K20" s="55">
        <v>0.94</v>
      </c>
      <c r="L20" s="55">
        <v>0.94</v>
      </c>
      <c r="M20" s="55">
        <v>0.94</v>
      </c>
      <c r="N20" s="55">
        <v>0.94</v>
      </c>
      <c r="O20" s="55">
        <v>0.94</v>
      </c>
      <c r="P20" s="55">
        <v>0.94</v>
      </c>
      <c r="Q20" s="55">
        <v>0.94</v>
      </c>
      <c r="R20" s="55">
        <v>0.94</v>
      </c>
      <c r="S20" s="55">
        <v>0.94</v>
      </c>
      <c r="T20" s="55">
        <v>0.94</v>
      </c>
      <c r="U20" s="55">
        <v>0.94</v>
      </c>
      <c r="V20" s="55">
        <v>0.94</v>
      </c>
      <c r="W20" s="55">
        <v>0.94</v>
      </c>
      <c r="X20" s="55">
        <v>0.94</v>
      </c>
      <c r="Y20" s="55">
        <v>0.94</v>
      </c>
      <c r="Z20" s="55">
        <v>0.94</v>
      </c>
      <c r="AA20" s="55">
        <v>0.94</v>
      </c>
      <c r="AB20" s="55">
        <v>0.94</v>
      </c>
      <c r="AC20" s="55">
        <v>0.94</v>
      </c>
      <c r="AD20" s="55">
        <v>0.94</v>
      </c>
      <c r="AE20" s="55">
        <v>0.94</v>
      </c>
      <c r="AF20" s="55">
        <v>0.94</v>
      </c>
      <c r="AG20" s="55">
        <v>0.94</v>
      </c>
      <c r="AH20" s="55">
        <v>0.94</v>
      </c>
      <c r="AI20" s="55">
        <v>0.94</v>
      </c>
      <c r="AJ20" s="55">
        <v>0.94</v>
      </c>
      <c r="AK20" s="55">
        <v>0.94</v>
      </c>
      <c r="AL20" s="55">
        <v>0.94</v>
      </c>
      <c r="AM20" s="55">
        <v>0.94</v>
      </c>
      <c r="AN20" s="55">
        <v>0.94</v>
      </c>
      <c r="AO20" s="55">
        <v>0.94</v>
      </c>
      <c r="AP20" s="55">
        <v>0.94</v>
      </c>
      <c r="AQ20" s="55">
        <v>0.94</v>
      </c>
      <c r="AR20" s="55">
        <v>0.94</v>
      </c>
      <c r="AS20" s="55">
        <v>0.94</v>
      </c>
      <c r="AT20" s="55">
        <v>0.94</v>
      </c>
      <c r="AU20" s="55">
        <v>0.94</v>
      </c>
      <c r="AV20" s="55">
        <v>0.94</v>
      </c>
      <c r="AW20" s="55">
        <v>0.94</v>
      </c>
      <c r="AX20" s="55">
        <v>0.94</v>
      </c>
      <c r="AY20" s="55">
        <v>0.94</v>
      </c>
      <c r="AZ20" s="55">
        <v>0.94</v>
      </c>
      <c r="BA20" s="55">
        <v>0.94</v>
      </c>
      <c r="BB20" s="55">
        <v>0.94</v>
      </c>
      <c r="BC20" s="55">
        <v>0.94</v>
      </c>
      <c r="BD20" s="55">
        <v>0.94</v>
      </c>
      <c r="BE20" s="55">
        <v>0.94</v>
      </c>
      <c r="BF20" s="55">
        <v>0.94</v>
      </c>
    </row>
    <row r="21" spans="1:58" x14ac:dyDescent="0.25">
      <c r="A21" s="58"/>
      <c r="B21" s="59" t="s">
        <v>23</v>
      </c>
      <c r="C21" s="60"/>
      <c r="D21" s="61"/>
      <c r="E21" s="61"/>
      <c r="F21" s="61"/>
      <c r="G21" s="61"/>
      <c r="H21" s="61"/>
      <c r="I21" s="61"/>
      <c r="J21" s="61"/>
      <c r="K21" s="55">
        <f>K20*K19</f>
        <v>3474.2400000000002</v>
      </c>
      <c r="L21" s="55">
        <f t="shared" ref="L21:BF21" si="6">L20*L19</f>
        <v>3494.1566931509606</v>
      </c>
      <c r="M21" s="55">
        <f t="shared" si="6"/>
        <v>3514.1875622558191</v>
      </c>
      <c r="N21" s="55">
        <f t="shared" si="6"/>
        <v>6563.7617720040871</v>
      </c>
      <c r="O21" s="55">
        <f t="shared" si="6"/>
        <v>6601.3896932556454</v>
      </c>
      <c r="P21" s="55">
        <f t="shared" si="6"/>
        <v>6639.2333231978728</v>
      </c>
      <c r="Q21" s="55">
        <f t="shared" si="6"/>
        <v>3081.8279531163976</v>
      </c>
      <c r="R21" s="55">
        <f t="shared" si="6"/>
        <v>3099.495075044149</v>
      </c>
      <c r="S21" s="55">
        <f t="shared" si="6"/>
        <v>5714.9830409141496</v>
      </c>
      <c r="T21" s="55">
        <f t="shared" si="6"/>
        <v>5747.745188488534</v>
      </c>
      <c r="U21" s="55">
        <f t="shared" si="6"/>
        <v>5780.6951508483698</v>
      </c>
      <c r="V21" s="55">
        <f t="shared" si="6"/>
        <v>5813.8340046750182</v>
      </c>
      <c r="W21" s="55">
        <f t="shared" si="6"/>
        <v>5847.1628328221032</v>
      </c>
      <c r="X21" s="55">
        <f t="shared" si="6"/>
        <v>2673.0376019776832</v>
      </c>
      <c r="Y21" s="55">
        <f t="shared" si="6"/>
        <v>2688.3612611663311</v>
      </c>
      <c r="Z21" s="55">
        <f t="shared" si="6"/>
        <v>2703.7727659321454</v>
      </c>
      <c r="AA21" s="55">
        <f t="shared" si="6"/>
        <v>2719.2726198653777</v>
      </c>
      <c r="AB21" s="55">
        <f t="shared" si="6"/>
        <v>2734.8613294432043</v>
      </c>
      <c r="AC21" s="55">
        <f t="shared" si="6"/>
        <v>0</v>
      </c>
      <c r="AD21" s="55">
        <f t="shared" si="6"/>
        <v>0</v>
      </c>
      <c r="AE21" s="55">
        <f t="shared" si="6"/>
        <v>0</v>
      </c>
      <c r="AF21" s="55">
        <f t="shared" si="6"/>
        <v>0</v>
      </c>
      <c r="AG21" s="55">
        <f t="shared" si="6"/>
        <v>0</v>
      </c>
      <c r="AH21" s="55">
        <f t="shared" si="6"/>
        <v>0</v>
      </c>
      <c r="AI21" s="55">
        <f t="shared" si="6"/>
        <v>0</v>
      </c>
      <c r="AJ21" s="55">
        <f t="shared" si="6"/>
        <v>0</v>
      </c>
      <c r="AK21" s="55">
        <f t="shared" si="6"/>
        <v>0</v>
      </c>
      <c r="AL21" s="55">
        <f t="shared" si="6"/>
        <v>0</v>
      </c>
      <c r="AM21" s="55">
        <f t="shared" si="6"/>
        <v>0</v>
      </c>
      <c r="AN21" s="55">
        <f t="shared" si="6"/>
        <v>0</v>
      </c>
      <c r="AO21" s="55">
        <f t="shared" si="6"/>
        <v>0</v>
      </c>
      <c r="AP21" s="55">
        <f t="shared" si="6"/>
        <v>0</v>
      </c>
      <c r="AQ21" s="55">
        <f t="shared" si="6"/>
        <v>0</v>
      </c>
      <c r="AR21" s="55">
        <f t="shared" si="6"/>
        <v>0</v>
      </c>
      <c r="AS21" s="55">
        <f t="shared" si="6"/>
        <v>0</v>
      </c>
      <c r="AT21" s="55">
        <f t="shared" si="6"/>
        <v>0</v>
      </c>
      <c r="AU21" s="55">
        <f t="shared" si="6"/>
        <v>0</v>
      </c>
      <c r="AV21" s="55">
        <f t="shared" si="6"/>
        <v>260.61862420882517</v>
      </c>
      <c r="AW21" s="55">
        <f t="shared" si="6"/>
        <v>262.11266640734709</v>
      </c>
      <c r="AX21" s="55">
        <f t="shared" si="6"/>
        <v>263.61527346610387</v>
      </c>
      <c r="AY21" s="55">
        <f t="shared" si="6"/>
        <v>265.12649448466647</v>
      </c>
      <c r="AZ21" s="55">
        <f t="shared" si="6"/>
        <v>266.64637884407773</v>
      </c>
      <c r="BA21" s="55">
        <f t="shared" si="6"/>
        <v>268.17497620846592</v>
      </c>
      <c r="BB21" s="55">
        <f t="shared" si="6"/>
        <v>269.71233652666803</v>
      </c>
      <c r="BC21" s="55">
        <f t="shared" si="6"/>
        <v>271.258510033861</v>
      </c>
      <c r="BD21" s="55">
        <f t="shared" si="6"/>
        <v>272.81354725320426</v>
      </c>
      <c r="BE21" s="55">
        <f t="shared" si="6"/>
        <v>274.37749899748997</v>
      </c>
      <c r="BF21" s="55">
        <f t="shared" si="6"/>
        <v>0</v>
      </c>
    </row>
    <row r="22" spans="1:58" x14ac:dyDescent="0.25">
      <c r="B22" s="62" t="s">
        <v>28</v>
      </c>
      <c r="C22" s="62"/>
      <c r="D22" s="63"/>
      <c r="E22" s="63"/>
      <c r="F22" s="63"/>
      <c r="G22" s="63"/>
      <c r="H22" s="63"/>
      <c r="I22" s="63"/>
      <c r="J22" s="63"/>
      <c r="K22" s="64">
        <f>SUM(K21:BF21)</f>
        <v>81566.474174588555</v>
      </c>
    </row>
  </sheetData>
  <mergeCells count="23">
    <mergeCell ref="B22:C22"/>
    <mergeCell ref="B17:C17"/>
    <mergeCell ref="A18:A21"/>
    <mergeCell ref="B18:C18"/>
    <mergeCell ref="B19:C19"/>
    <mergeCell ref="B20:C20"/>
    <mergeCell ref="B21:C21"/>
    <mergeCell ref="K9:BF9"/>
    <mergeCell ref="B11:B12"/>
    <mergeCell ref="C11:C12"/>
    <mergeCell ref="E11:E12"/>
    <mergeCell ref="F11:F12"/>
    <mergeCell ref="G11:G12"/>
    <mergeCell ref="H11:H12"/>
    <mergeCell ref="I11:I12"/>
    <mergeCell ref="B8:J8"/>
    <mergeCell ref="B9:B10"/>
    <mergeCell ref="C9:C10"/>
    <mergeCell ref="D9:E9"/>
    <mergeCell ref="F9:G9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&amp;Cwww.kase.gov.lv/metodika/gramatvedibas-uzskaite/skaidrojumi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Sirbu</dc:creator>
  <cp:lastModifiedBy>Inese Sirbu</cp:lastModifiedBy>
  <cp:lastPrinted>2020-02-17T07:23:58Z</cp:lastPrinted>
  <dcterms:created xsi:type="dcterms:W3CDTF">2020-02-17T07:19:31Z</dcterms:created>
  <dcterms:modified xsi:type="dcterms:W3CDTF">2020-02-17T07:24:34Z</dcterms:modified>
</cp:coreProperties>
</file>