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075" windowHeight="11760" firstSheet="1" activeTab="1"/>
  </bookViews>
  <sheets>
    <sheet name="BExRepositorySheet" sheetId="1" state="veryHidden" r:id="rId1"/>
    <sheet name="kopb" sheetId="2" r:id="rId2"/>
    <sheet name="1.tab." sheetId="3" r:id="rId3"/>
    <sheet name="2.tab." sheetId="4" r:id="rId4"/>
    <sheet name="3.tab." sheetId="5" r:id="rId5"/>
    <sheet name="4.tab." sheetId="6" r:id="rId6"/>
    <sheet name="5.tab." sheetId="7" r:id="rId7"/>
    <sheet name="6.tab." sheetId="8" r:id="rId8"/>
    <sheet name="7.tab." sheetId="9" r:id="rId9"/>
    <sheet name="8.tab." sheetId="10" r:id="rId10"/>
    <sheet name="9.tab." sheetId="11" r:id="rId11"/>
    <sheet name="10.tab." sheetId="12" r:id="rId12"/>
    <sheet name="11.tab." sheetId="13" r:id="rId13"/>
    <sheet name="12.tab." sheetId="14" r:id="rId14"/>
    <sheet name="13.tab." sheetId="15" r:id="rId15"/>
    <sheet name="14.tab." sheetId="16" r:id="rId16"/>
    <sheet name="15.tab." sheetId="17" r:id="rId17"/>
  </sheets>
  <externalReferences>
    <externalReference r:id="rId20"/>
    <externalReference r:id="rId21"/>
    <externalReference r:id="rId22"/>
    <externalReference r:id="rId23"/>
  </externalReferences>
  <definedNames>
    <definedName name="BEx009QSDYZZW7S9JFDL0K7INSYZ" hidden="1">2.12-'[2]2'!$D$1:$P$135</definedName>
    <definedName name="BEx00D1HBMPK0ZGXVVSUPWHTVRZ0" hidden="1">#REF!</definedName>
    <definedName name="BEx00EOVX6R9LTFNXMW6ZC2V81DV" hidden="1">#REF!</definedName>
    <definedName name="BEx00K8F6489273B5J8R3ZJRXL3J" hidden="1">2.8-'[2]2'!$D$1:$L$25</definedName>
    <definedName name="BEx00PMM34JLXDPMB3OGWAKF2ZPE" hidden="1">2.8-'[2]2'!$A$16:$B$19</definedName>
    <definedName name="BEx00T2NHEF23KCG5XGIY4VBDB2N" localSheetId="7" hidden="1">#REF!</definedName>
    <definedName name="BEx00T2NHEF23KCG5XGIY4VBDB2N" hidden="1">#REF!</definedName>
    <definedName name="BEx00WTLK2RI2Q75845B5FYBTNTH" hidden="1">#REF!</definedName>
    <definedName name="BEx00YRTZSHQYY4IVT7APLDVNC46" hidden="1">2.7-'[2]2'!$A$16:$B$19</definedName>
    <definedName name="BEx010PUMO12ODJ011YNNTSQH2IK" hidden="1">#REF!</definedName>
    <definedName name="BEx0110LUAUW7IFV422PULB218S9" hidden="1">#REF!</definedName>
    <definedName name="BEx01CJZ3FHVZ7HZUOD0RTH69IMF" hidden="1">2.8-'[3]3'!$A$16:$B$18</definedName>
    <definedName name="BEx01LUFWWGS2ABCEMDRRA8S9OGZ" hidden="1">#REF!</definedName>
    <definedName name="BEx01T1EVI3HCHI7RLO3Y23JER7A" hidden="1">1.16-'[2]2'!$D$1:$L$21</definedName>
    <definedName name="BEx023TTB2K3DIJTOERODQTZZVG4" hidden="1">#REF!</definedName>
    <definedName name="BEx02BX52ATUV0YLC4O4T5NH71GC" hidden="1">#REF!</definedName>
    <definedName name="BEx02DF3EN4U72PLW5QOPZCTJ5RR" hidden="1">#REF!</definedName>
    <definedName name="BEx02I2EDD1G25Q2WBTHD9BQHYW1" hidden="1">#REF!</definedName>
    <definedName name="BEx031EANGP7PUIHDFAOMFPIZFPV" hidden="1">#REF!</definedName>
    <definedName name="BEx1ECIR46VZA8JOONKNR6882EYU" hidden="1">#REF!</definedName>
    <definedName name="BEx1EUI4H2X5A9LIAH5SN91ZIB7Q" hidden="1">#REF!</definedName>
    <definedName name="BEx1F6HOTM7MTXUV76Z1TKBWTYJH" hidden="1">1.16-'[2]2'!$D$1:$L$21</definedName>
    <definedName name="BEx1FMDJGHF0S7S64O6Z7XTJDKO6" hidden="1">#REF!</definedName>
    <definedName name="BEx1G9R52LQGMLCR6PHRENBULA5E" hidden="1">#REF!</definedName>
    <definedName name="BEx1GRQIEFCZ7QDHRM4BX4NXE2AW" hidden="1">2.12-'[1]1'!$A$1:$M$678</definedName>
    <definedName name="BEx1GW2VR8Q9VS20XV5F0FVER91P" hidden="1">2.12-'[3]3'!$A$1:$J$235</definedName>
    <definedName name="BEx1H40WGUNJW2M9H49URW4KMMSL" hidden="1">#REF!</definedName>
    <definedName name="BEx1HCV51Y5B9PNZKFYBN2J1VCZF" hidden="1">2.7-'[2]2'!$A$16:$B$19</definedName>
    <definedName name="BEx1HH26LEO0VEEWDJREKADI6N3E" hidden="1">1.16-'[2]2'!$A$2:$B$10</definedName>
    <definedName name="BEx1HQ7CN2NF1BCX465M1ND798XZ" hidden="1">#REF!</definedName>
    <definedName name="BEx1HRZXH5XX4AE7ECUQ5DWOK5EH" hidden="1">1.16-'[2]2'!$A$2:$B$10</definedName>
    <definedName name="BEx1JA8U270NA3JJF5ZUACHV7J93" hidden="1">2.8-'[3]3'!$D$1:$K$5</definedName>
    <definedName name="BEx1JCHO2DDMN9YNPRLP2AMAX00Z" hidden="1">2.7-'[1]1'!$A$16:$B$19</definedName>
    <definedName name="BEx1JFN1VMVKXJELDWW7UR7RY7CI" hidden="1">#REF!</definedName>
    <definedName name="BEx1JIC58XTKX6BA2OOP37PEQOEV" hidden="1">#REF!</definedName>
    <definedName name="BEx1JLXMDFRXX0ICV8F11HR1HXIJ" hidden="1">1.2-'[1]1'!$D$1:$AF$50</definedName>
    <definedName name="BEx1JR119SM0WPZF7S9OJK0SHEMY" hidden="1">2.12-'[2]2'!$A$1:$M$322</definedName>
    <definedName name="BEx1K4YOSYEEYWFSW8EDSE2PQUZ6" hidden="1">2.12-'[2]2'!$A$1:$A$2</definedName>
    <definedName name="BEx1LAX89242TVTECYXU87TDKT0A" hidden="1">#REF!</definedName>
    <definedName name="BEx1LE7XN5A2F17H146SGN73JXTG" hidden="1">#REF!</definedName>
    <definedName name="BEx1LEO0XBAUBKUKH3QZEBBA22O5" hidden="1">#REF!</definedName>
    <definedName name="BEx1LGRIW8KWZC87UII1SLID1DPV" hidden="1">#REF!</definedName>
    <definedName name="BEx1LO9AKO21PM6R885DYS0IVIAV" hidden="1">#REF!</definedName>
    <definedName name="BEx1LSR3XY9HO5A1LQCEJOIAUSXT" hidden="1">#REF!</definedName>
    <definedName name="BEx1M158QQUS0YLV70VPDWEH2XS6" hidden="1">#REF!</definedName>
    <definedName name="BEx1M2CEGVVH8PPHO1AY2KID0RMN" hidden="1">2.8-'[1]1'!$A$2:$B$10</definedName>
    <definedName name="BEx1MKRWIQ1E8MRGREN2627NIUZ4" hidden="1">2.12-'[2]2'!$A$16:$B$20</definedName>
    <definedName name="BEx1MS9MOJ3YMIGF00RZ6DBPFC6I" hidden="1">#REF!</definedName>
    <definedName name="BEx1N19BIMNXFSUBTG7E4F6WO0EE" hidden="1">#REF!</definedName>
    <definedName name="BEx1N6NICFT8F3X05E2C3W6WINQP" hidden="1">2.12-'[2]2'!$A$16:$B$20</definedName>
    <definedName name="BEx1NJZKA6GAO600U86TGG4Z208I" hidden="1">#REF!</definedName>
    <definedName name="BEx1NL1GBRVC8R9IAKYEROJUUHVT" hidden="1">1.16-'[1]1'!$A$16:$B$20</definedName>
    <definedName name="BEx1NQVQMKRDZI9J3H5B26BWGSJT" hidden="1">2.4-'[3]3'!$A$2</definedName>
    <definedName name="BEx1OOWG7K0VD2W32MXG1ZDCDLYJ" hidden="1">#REF!</definedName>
    <definedName name="BEx1OY1GVFV6ONYFNFHBT6DPK4JF" hidden="1">2.8-'[3]3'!$D$1:$K$5</definedName>
    <definedName name="BEx1PARY8VW0MMORVJGHHN5X4PTL" hidden="1">2.8-'[1]1'!$A$16:$B$18</definedName>
    <definedName name="BEx1Q5CH6I3DGBUSUE5X3HD3P8XI" hidden="1">#REF!</definedName>
    <definedName name="BEx1QBHRP3AK7C7SIZL9CIPP1LIC" hidden="1">2.12-'[4]4'!$A$1:$A$2</definedName>
    <definedName name="BEx1QRDG8S8ZXYIBF19ZD6HK8AUN" hidden="1">#REF!</definedName>
    <definedName name="BEx1RFNEPVOX72E0XLSUXCE9LLEN" hidden="1">#REF!</definedName>
    <definedName name="BEx1RTFQCP3HQWF4QH12IZOGCGVJ" hidden="1">#REF!</definedName>
    <definedName name="BEx1RVZDGSA2KXPRVQ8AIH2HSQXU" hidden="1">#REF!</definedName>
    <definedName name="BEx1SAIQWJ3OMUDOTAQX4QO047SO" hidden="1">2.7-'[1]1'!$D$1:$I$117</definedName>
    <definedName name="BEx1STUKP8BVYGUL74DWNWY703GH" hidden="1">2.7-'[1]1'!$A$2:$B$10</definedName>
    <definedName name="BEx1T055YK26MRMDG5XWVFICR0RX" hidden="1">1.16-'[2]2'!$D$1:$L$45</definedName>
    <definedName name="BEx1TCA3GO8IZCK3RN2KHM69JHG5" hidden="1">1.16-'[2]2'!$A$2:$B$10</definedName>
    <definedName name="BEx1TI4JA60BQ5YB1S8EP2RRK5MQ" hidden="1">2.12-'[1]1'!$A$1:$M$496</definedName>
    <definedName name="BEx1TMMDHQXUNMHZJ7MFDHO4QEMH" hidden="1">#REF!</definedName>
    <definedName name="BEx1U4B0K2PZ4FE10O3S73JNYB9C" hidden="1">2.8-'[1]1'!$A$16:$B$18</definedName>
    <definedName name="BEx1UAAMHU2SHLR359BYQJLUI90F" hidden="1">#REF!</definedName>
    <definedName name="BEx1UDQRCJOBY7N3YFJBOP5E7MLI" hidden="1">2.8-'[2]2'!$A$2:$B$11</definedName>
    <definedName name="BEx1USKREIQ7P0ELSBSUIOMQC0N5" hidden="1">2.4-'[4]4'!$A$1:$F$18</definedName>
    <definedName name="BEx1UXOC5396CPFDHF310ONEUUP4" hidden="1">#REF!</definedName>
    <definedName name="BEx1V4KD7Z0MUX1AHJ49CQ6DHCZG" hidden="1">1.2-'[1]1'!$D$1:$AF$692</definedName>
    <definedName name="BEx1WA2TWWCSXZV32A10C90RYCXL" hidden="1">#REF!</definedName>
    <definedName name="BEx1WWEKSSIQS1HCKMTU9LEGZOSQ" hidden="1">#REF!</definedName>
    <definedName name="BEx1X0G51P24W1H7IXX80PKRX7O7" hidden="1">#REF!</definedName>
    <definedName name="BEx1X3G0LU8IPDHQONJ961LXMSX7" hidden="1">#REF!</definedName>
    <definedName name="BEx1XYBDIY552TL0GM24AQSYDFCH" hidden="1">1.16-'[1]1'!$A$1:$AA$1497</definedName>
    <definedName name="BEx1Y1WV9F9CN9MKBZXMUB6V22K6" hidden="1">#REF!</definedName>
    <definedName name="BEx1YRZJJGG7AD0UQSLVCJ9PZKMY" hidden="1">#REF!</definedName>
    <definedName name="BEx3BINU6WI4HFSDE75KJ2ECUCSC" hidden="1">1.16-'[2]2'!$A$2:$B$10</definedName>
    <definedName name="BEx3BU1TCQNT2QS2TOUEK4MEJGIQ" hidden="1">2.4-'[2]2'!$A$1:$L$663</definedName>
    <definedName name="BEx3BUHX7TFK8NNT9X62BW3D8N51" hidden="1">#REF!</definedName>
    <definedName name="BEx3C31K6BGBZOYOSYN4C44YKSRU" hidden="1">2.7-'[2]2'!$A$16:$B$19</definedName>
    <definedName name="BEx3CLRSFQBE2UD4TXIM6YB3AGDA" hidden="1">#REF!</definedName>
    <definedName name="BEx3CQPX325GQXDR08F6CWNVCBJI" hidden="1">#REF!</definedName>
    <definedName name="BEx3DK8LZEXMBSKP00WIWVQB0OV9" hidden="1">#REF!</definedName>
    <definedName name="BEx3DS14DRONTM37PDC9YVUF43AV" hidden="1">#REF!</definedName>
    <definedName name="BEx3EH7ATZ9T6WEYHL1FY9IUZVKC" hidden="1">#REF!</definedName>
    <definedName name="BEx3EHYDQLGMSK501FXTATGMEW71" hidden="1">2.4-'[2]2'!$A$2:$B$10</definedName>
    <definedName name="BEx3EWN20HQ0YKNMWELFWE340YTT" hidden="1">2.4-'[2]2'!$A$16:$B$18</definedName>
    <definedName name="BEx3EY4ZI3YH9XQ2QAJ4OVM7SW11" hidden="1">2.4-'[4]4'!$A$1:$F$18</definedName>
    <definedName name="BEx3F9IZWR6ZBAVKR3V33YZDYGDM" hidden="1">2.8-'[1]1'!$D$1:$F$15</definedName>
    <definedName name="BEx3GGDY441IE6R7O99NQYE79U83" hidden="1">2.8-'[3]3'!$A$1:$A$2</definedName>
    <definedName name="BEx3H3WTK40FRC7SW1W68AD4LTIB" hidden="1">#REF!</definedName>
    <definedName name="BEx3IAGTKFV0K7W9H5YGLU8WX6OH" hidden="1">#REF!</definedName>
    <definedName name="BEx3ILUSOKKP24D0W1U22XTX76B2" hidden="1">#REF!</definedName>
    <definedName name="BEx3IMR6UHKBSYBCMBUCX8VFW919" hidden="1">#REF!</definedName>
    <definedName name="BEx3IPR31GN9LTJABV7I4Y4D308L" hidden="1">#REF!</definedName>
    <definedName name="BEx3ITSNVX13RDPYTG6KNE6ENI01" hidden="1">#REF!</definedName>
    <definedName name="BEx3IUUI8HKES932D2LAKHRJQ98B" hidden="1">#REF!</definedName>
    <definedName name="BEx3IZSG90GZGW61J2PL24VITLNV" hidden="1">2.4-'[1]1'!$A$1:$F$19</definedName>
    <definedName name="BEx3JFOB101MTI02978N8I0CBP6J" hidden="1">#REF!</definedName>
    <definedName name="BEx3JIIWAER2NA7LA9N8AKSVGLOM" hidden="1">2.8-'[1]1'!$A$2:$B$10</definedName>
    <definedName name="BEx3JLYWELFCRP0HSYP045FKKDC7" hidden="1">2.7-'[2]2'!$A$1:$L$213</definedName>
    <definedName name="BEx3JM9OFGL4JHPPTOTEHIHCFPSS" hidden="1">#REF!</definedName>
    <definedName name="BEx3JNGU90IWJ107NYRKI8MAOQYA" hidden="1">#REF!</definedName>
    <definedName name="BEx3JU7PNMT9E0I2JTCIHK74BXXJ" hidden="1">2.8-'[3]3'!$D$1:$D$2</definedName>
    <definedName name="BEx3JY999HRKUT1BLFQ2DG1LMCC7" hidden="1">#REF!</definedName>
    <definedName name="BEx3K491NNLWZNSMDLL5A1EGAELM" hidden="1">#REF!</definedName>
    <definedName name="BEx3K7UIX9VY48AX7WCJWF7WRBSM" hidden="1">#REF!</definedName>
    <definedName name="BEx3KCN65S5IDITVNEDGSU5I529H" hidden="1">#REF!</definedName>
    <definedName name="BEx3KUBRV8VOF9WYTGWNCJXV5VA1" localSheetId="6" hidden="1">#REF!</definedName>
    <definedName name="BEx3KUBRV8VOF9WYTGWNCJXV5VA1" localSheetId="7" hidden="1">#REF!</definedName>
    <definedName name="BEx3KUBRV8VOF9WYTGWNCJXV5VA1" hidden="1">#REF!</definedName>
    <definedName name="BEx3L4D3HEFZR1LYSJUG2WCA9602" hidden="1">#REF!</definedName>
    <definedName name="BEx3L6WWX75FBLQ9X1Q5BJKHZWKN" hidden="1">#REF!</definedName>
    <definedName name="BEx3LOLHP5YXDISGKNOME63ZH4NA" hidden="1">1.16-'[1]1'!$D$1:$AD$92</definedName>
    <definedName name="BEx3M1XKS34BAFWWQF0OO0RNEDT7" hidden="1">2.12-'[1]1'!$A$1:$M$590</definedName>
    <definedName name="BEx3MHNYQL6U65FCH7NLV05JZ9B0" hidden="1">#REF!</definedName>
    <definedName name="BEx3ML43XGMUO94X934WXOGI2D29" hidden="1">#REF!</definedName>
    <definedName name="BEx3N3UF37NRF2LIF6UR9RW07TEC" hidden="1">#REF!</definedName>
    <definedName name="BEx3O50AMWT65HC0FDVR42BT6G9H" hidden="1">#REF!</definedName>
    <definedName name="BEx3OLXUGVZVZ3Z16XEH60F6H0U4" hidden="1">#REF!</definedName>
    <definedName name="BEx3ORMV5A2U61AYMDTM89POFWY6" hidden="1">#REF!</definedName>
    <definedName name="BEx3P00XTWGLLSDV9VAJZCVIPQKQ" hidden="1">2.7-'[2]2'!$A$16:$B$19</definedName>
    <definedName name="BEx3P5PXREQWTBEZM86VHPYIQTAJ" hidden="1">1.16-'[2]2'!$A$2:$B$10</definedName>
    <definedName name="BEx3PDNTQHQF9751K3SL375BVVJ7" hidden="1">2.8-'[3]3'!$A$1:$H$12</definedName>
    <definedName name="BEx3PLWFY05L7OY3IQZXH5DMWP0F" hidden="1">1.2-'[1]1'!$A$2:$B$10</definedName>
    <definedName name="BEx3Q5OJCD75MSK34R26WK7W075J" hidden="1">#REF!</definedName>
    <definedName name="BEx3Q7BZ75OL41082MH41T42L8L8" hidden="1">#REF!</definedName>
    <definedName name="BEx3QRUYK8HINQ55C7CA4PQUFBZ7" hidden="1">#REF!</definedName>
    <definedName name="BEx3R1R1C56IQBEIT7QOEWSAZI1I" hidden="1">2.12-'[1]1'!$A$16:$B$20</definedName>
    <definedName name="BEx3S50HO481IZWZDNJ4G5ATE40I" hidden="1">1.16-'[1]1'!$A$1:$AA$194</definedName>
    <definedName name="BEx3S625LCPHI11WYRJ1ZDC82EYH" hidden="1">2.8-'[1]1'!$D$1:$F$14</definedName>
    <definedName name="BEx3SL1MCZ04YXHZM3ZHKYDPI0I8" hidden="1">2.12-'[2]2'!$D$1:$D$2</definedName>
    <definedName name="BEx3SQ525JPYJNAY31ZYZXQ0KEVA" hidden="1">2.12-'[2]2'!$A$2:$B$9</definedName>
    <definedName name="BEx3SRC85I1NXAOIFT9SBFMXZRTS" hidden="1">#REF!</definedName>
    <definedName name="BEx3T2VK7QRX1UMMNVKO03QJLD36" hidden="1">#REF!</definedName>
    <definedName name="BEx3T8Q0IIR7VQ5NOWM10WYVJA2N" hidden="1">#REF!</definedName>
    <definedName name="BEx3TLB7GYPI6LTXL49UTENFOVJG" hidden="1">2.7-'[1]1'!$A$1:$F$161</definedName>
    <definedName name="BEx3TXG39UBFUXPSLMJW46O3BQXT" hidden="1">#REF!</definedName>
    <definedName name="BEx3TZ8U9GBPSGMRG4CDG3JLKA04" hidden="1">2.7-'[2]2'!$D$1:$O$153</definedName>
    <definedName name="BEx3V1LXD81102QRNSRNKI1OIGNR" hidden="1">1.2-'[1]1'!$A$16:$B$21</definedName>
    <definedName name="BEx3VB769OZKSUKHQ46QW2Z2QYQ3" hidden="1">#REF!</definedName>
    <definedName name="BEx3VFE7KTX6ES4B2TVVJ8OUQ00F" hidden="1">#REF!</definedName>
    <definedName name="BEx5879NYUE6FWAZWCGK88XHEZHA" hidden="1">#REF!</definedName>
    <definedName name="BEx589D6F9ISOFTNWN3RGCOB45OG" hidden="1">#REF!</definedName>
    <definedName name="BEx58CD31DZACGG5IPTNL6XVNILL" hidden="1">2.8-'[2]2'!$A$2:$B$10</definedName>
    <definedName name="BEx58N5J8JGM5HJN7D7C33ZCGZPF" hidden="1">2.4-'[4]4'!$A$1:$F$18</definedName>
    <definedName name="BEx58TLFI7FRZBP1L2ELCEGA9935" hidden="1">#REF!</definedName>
    <definedName name="BEx58Y3911DFM5BR1XIR0FPUMQ7F" hidden="1">#REF!</definedName>
    <definedName name="BEx59Q9HIV2I73Q3CZGQIQS3UZ49" hidden="1">#REF!</definedName>
    <definedName name="BEx59VCX46M898NDNQCU6DEQMZPC" hidden="1">2.4-'[2]2'!$A$1:$L$19</definedName>
    <definedName name="BEx5A1YA3A3UAHWPN3H438YWDTTS" hidden="1">#REF!</definedName>
    <definedName name="BEx5A7SLIU5P2E5W3G36MWD666FZ" hidden="1">#REF!</definedName>
    <definedName name="BEx5ALVQF4475YEAUCF85KN0CBEQ" hidden="1">#REF!</definedName>
    <definedName name="BEx5AVMAXH30C5T2RMK8NVLRYY6X" hidden="1">1.16-'[2]2'!$A$16:$B$18</definedName>
    <definedName name="BEx5B0PQHAUWYJTVC5R0DC18SK3D" hidden="1">#REF!</definedName>
    <definedName name="BEx5B1BGXIJL8A0DZRVV3UEA4DPM" hidden="1">#REF!</definedName>
    <definedName name="BEx5B5IDE2NDHOV0PU0XNL42E7MM" hidden="1">2.4-'[3]3'!$A$1:$K$13</definedName>
    <definedName name="BEx5BAR8Y5K2Z37PH0UOHL6Q4K4V" hidden="1">2.8-'[2]2'!$A$2:$B$10</definedName>
    <definedName name="BEx5BESUMH9WYLUO3COMGE8W6UN9" hidden="1">#REF!</definedName>
    <definedName name="BEx5BIUL73C4LDZD6HCJWB0G0CT2" hidden="1">2.8-'[2]2'!$A$1:$I$148</definedName>
    <definedName name="BEx5BZBZX6O0E0F2ICVURFDNHLA7" hidden="1">2.4-'[3]3'!$A$1:$K$8</definedName>
    <definedName name="BEx5CKRF8M7YYNJ3NWF0ERRQMPFX" hidden="1">1.2-'[2]2'!$A$2:$B$10</definedName>
    <definedName name="BEx5D2ANYH7LS4710U2JHDU0T3SY" hidden="1">#REF!</definedName>
    <definedName name="BEx5DCS53G9RA2GEID4Z61ZCG40M" hidden="1">1.2-'[1]1'!$A$2:$B$10</definedName>
    <definedName name="BEx5DD8EPJHHUD93LYGAVZ82T1UY" hidden="1">2.7-'[1]1'!$A$2:$B$10</definedName>
    <definedName name="BEx5EQTZD2LMAVHD51FOF6VWMBME" hidden="1">#REF!</definedName>
    <definedName name="BEx5EX9WBHM8JHF4LZUP429LQK0N" hidden="1">2.4-'[1]1'!$A$1:$F$15</definedName>
    <definedName name="BEx5FW1IVO62OCNNJID4XTAUC66U" hidden="1">2.7-'[2]2'!$D$1:$O$55</definedName>
    <definedName name="BEx5FZHIG85X4MOCCEH0VRSS1FG2" hidden="1">1.16-'[1]1'!$A$16:$B$20</definedName>
    <definedName name="BEx5GONU415G9XOMXHDCVQYZ9LJD" hidden="1">2.8-'[2]2'!$A$1:$I$17</definedName>
    <definedName name="BEx5GX7FC0KHTC2P8JBI9OO5NI44" hidden="1">#REF!</definedName>
    <definedName name="BEx5GXNIGF722JFYE0E8JU7NENDF" hidden="1">2.12-'[4]4'!$A$1:$A$2</definedName>
    <definedName name="BEx5HFC4KTNI4Y7QQ6W4R5SEMQYV" hidden="1">#REF!</definedName>
    <definedName name="BEx5I1D2GUW8L74ROSP006SWC15A" hidden="1">#REF!</definedName>
    <definedName name="BEx5I4CZE2SQKFM13R8GH3DM8ZQH" hidden="1">#REF!</definedName>
    <definedName name="BEx5I8EIVVTUBTZFYDVSLGU2SH83" hidden="1">#REF!</definedName>
    <definedName name="BEx5IKOXZV0G0TM1U0NOOQ1EKZ0H" hidden="1">#REF!</definedName>
    <definedName name="BEx5IVHITHIY0Q8VY6FP0BDTJB5L" hidden="1">2.8-'[1]1'!$A$2:$B$10</definedName>
    <definedName name="BEx5JPR3PETVYR2VEG634W2LKDYV" hidden="1">2.8-'[3]3'!$A$16:$B$18</definedName>
    <definedName name="BEx5JWSMAQQE15XBBKVIRL8MZ32A" hidden="1">#REF!</definedName>
    <definedName name="BEx5KDKSPJE57SO07GBOU7N4KT6S" hidden="1">#REF!</definedName>
    <definedName name="BEx5KXNOZPDT3ZEL21E8IXFIIZ4L" hidden="1">#REF!</definedName>
    <definedName name="BEx5KY3YPUI7S92WPWAK5EVZFGI9" hidden="1">#REF!</definedName>
    <definedName name="BEx5KZR8DESSL2VDT5B17ON1LM3J" hidden="1">2.7-'[1]1'!$A$1:$F$161</definedName>
    <definedName name="BEx5KZWJYG40JM2NGAKGRGBVQA0P" hidden="1">#REF!</definedName>
    <definedName name="BEx5LC72FNV2J2CW8X3J5AD2ZVHS" hidden="1">2.8-'[2]2'!$D$1:$D$2</definedName>
    <definedName name="BEx5LJ37YTW68K3T7LQUQGHWOK93" hidden="1">2.8-'[2]2'!$A$2:$B$10</definedName>
    <definedName name="BEx5LL1B7SV88HOX3Q78Z0Y8PWFZ" hidden="1">#REF!</definedName>
    <definedName name="BEx5M17RLQUYBVWZ2UJ0X4427Z9C" hidden="1">1.2-'[2]2'!$A$16:$B$19</definedName>
    <definedName name="BEx5M2PQAW1GLOSU9FOAIYOE09W7" hidden="1">1.2-'[2]2'!$A$16:$B$19</definedName>
    <definedName name="BEx5M8EUZCMQ0COQ05WWF69Z2Y65" hidden="1">#REF!</definedName>
    <definedName name="BEx5MJSWG6SJX9HBPOT5D8RUFKM4" hidden="1">#REF!</definedName>
    <definedName name="BEx5MMY4XDKNIELYFK97UJB0WOIW" hidden="1">#REF!</definedName>
    <definedName name="BEx5MVN0MPKRJKFU13X85BRWHRD7" hidden="1">2.8-'[2]2'!$D$1:$L$25</definedName>
    <definedName name="BEx5MXQJM4DBGCK0473QC1B4ISFO" hidden="1">#REF!</definedName>
    <definedName name="BEx5N52SH5TK2KNMJ6E3425TD97U" hidden="1">1.16-'[2]2'!$A$16:$B$18</definedName>
    <definedName name="BEx5NK2AI0ID33BX3D2Z9QDALS9G" hidden="1">2.7-'[2]2'!$A$16:$B$19</definedName>
    <definedName name="BEx5NX902C98VQFB09E9AXMEG7O7" hidden="1">#REF!</definedName>
    <definedName name="BEx5O1LJN0VVM8HQSGG26YLOAZVX" hidden="1">#REF!</definedName>
    <definedName name="BEx5OAVUQ4GFRP73HEBIJU3WSK2Z" hidden="1">2.8-'[3]3'!$A$16:$B$18</definedName>
    <definedName name="BEx5OBHGDGQLF2ZP836KUCYCLNUW" hidden="1">#REF!</definedName>
    <definedName name="BEx5ONBQV1ZNJSHFBUPDI0QFK8QJ" hidden="1">#REF!</definedName>
    <definedName name="BEx5P0NSR36HNMAR1DXK3Z86O453" hidden="1">2.4-'[1]1'!$A$1:$F$33</definedName>
    <definedName name="BEx5PHW9Y08XFXYOV46Z6676180B" hidden="1">#REF!</definedName>
    <definedName name="BEx5PMJFSBYL31ZMHALH726FB10X" localSheetId="6" hidden="1">#REF!</definedName>
    <definedName name="BEx5PMJFSBYL31ZMHALH726FB10X" localSheetId="7" hidden="1">#REF!</definedName>
    <definedName name="BEx5PMJFSBYL31ZMHALH726FB10X" hidden="1">#REF!</definedName>
    <definedName name="BEx5PUXKC5XJXIX9JV5F62I36YO9" hidden="1">#REF!</definedName>
    <definedName name="BEx5QBEYDPW2H9P9JO5VHTBNBU55" hidden="1">#REF!</definedName>
    <definedName name="BEx5QILY5JU2WXB2WO10FTPDTUIT" hidden="1">2.12-'[2]2'!$A$1:$M$336</definedName>
    <definedName name="BEx744AVK75FZAM3MWGJGVKL8HOJ" hidden="1">#REF!</definedName>
    <definedName name="BEx74NHECZHCARYWU8MM2UI991EC" hidden="1">#REF!</definedName>
    <definedName name="BEx74T6F1DKNPG8GZQDGNAGXKJGG" hidden="1">2.7-'[1]1'!$A$2:$B$10</definedName>
    <definedName name="BEx75Q5A0TNZK9FSFXZYO9ZQDKQS" hidden="1">#REF!</definedName>
    <definedName name="BEx761U2D4TM7XRYD6BCJ94N7YE1" hidden="1">#REF!</definedName>
    <definedName name="BEx76MD2T9CO8Z60HUMFDRV4M1F0" hidden="1">#REF!</definedName>
    <definedName name="BEx76O0CXGQZEY2AVRMA4F6U8X6W" hidden="1">#REF!</definedName>
    <definedName name="BEx76YY80Z02QTLEC9WBER8FY2MZ" hidden="1">#REF!</definedName>
    <definedName name="BEx774HQ5D0MNT4E5XLG1E914W3T" hidden="1">#REF!</definedName>
    <definedName name="BEx778OT3TD1LY12216XYN5ZGN6V" hidden="1">#REF!</definedName>
    <definedName name="BEx77FA6XFADDGU0B60G9O75GBQX" hidden="1">2.8-'[2]2'!$A$16:$B$19</definedName>
    <definedName name="BEx77QDDJU0ORT6MPV3VFQZS3NAR" hidden="1">#REF!</definedName>
    <definedName name="BEx77UKGP45W77NN4TR87DXU3EW5" hidden="1">1.16-'[1]1'!$A$2:$B$10</definedName>
    <definedName name="BEx77XV4TBTWUOAUSUACEB407DKV" hidden="1">2.8-'[3]3'!$A$16:$B$18</definedName>
    <definedName name="BEx785T060AG2B8RVEY8SS7KA3HS" hidden="1">#REF!</definedName>
    <definedName name="BEx787GEL5WPKEGFLPZWO7LZTMVP" localSheetId="7" hidden="1">#REF!</definedName>
    <definedName name="BEx787GEL5WPKEGFLPZWO7LZTMVP" hidden="1">#REF!</definedName>
    <definedName name="BEx78PVX3N7H6L8M8KJR42HSVFLT" hidden="1">#REF!</definedName>
    <definedName name="BEx7949TTYJE7XKRM2VB55JZZH8C" hidden="1">#REF!</definedName>
    <definedName name="BEx7962ILZEQB4PB5DWS1KGI8C1N" hidden="1">#REF!</definedName>
    <definedName name="BEx79PJV8XE1ZSRK3DGJZM874PAV" hidden="1">2.8-'[3]3'!$A$1:$A$2</definedName>
    <definedName name="BEx79PZY6AIQWRHPMQBDU1OGL2LP" hidden="1">2.8-'[2]2'!$D$1:$L$26</definedName>
    <definedName name="BEx79ZFXPB9U7N30GWGC4JOTV6LF" hidden="1">#REF!</definedName>
    <definedName name="BEx7A1ZKT6T383N1P9UMU84EGCFI" hidden="1">#REF!</definedName>
    <definedName name="BEx7AF0YVOG4SN3KY7XIKU11888V" hidden="1">#REF!</definedName>
    <definedName name="BEx7AFBS25GICSHRT6DGDOIRM3UR" hidden="1">2.12-'[2]2'!$D$1:$P$180</definedName>
    <definedName name="BEx7AIGYHAV8U75TIGFK0ESZSCEP" hidden="1">2.4-'[1]1'!$A$1:$F$63</definedName>
    <definedName name="BEx7AKVAYA2FQF0L4FVFKK9J9VUC" hidden="1">#REF!</definedName>
    <definedName name="BEx7ALGVUY7458GEF9XT8CY3NAK4" hidden="1">#REF!</definedName>
    <definedName name="BEx7C2TG5WX1IWIHNEOPL993G7DS" hidden="1">#REF!</definedName>
    <definedName name="BEx7CFUPD6NUSDB3H6T1FGKCMBNL" hidden="1">2.7-'[2]2'!$D$1:$O$154</definedName>
    <definedName name="BEx7CIP4ICPKVYJSM1H6QLU3CRC8" hidden="1">2.7-'[2]2'!$A$2:$B$10</definedName>
    <definedName name="BEx7CRZLVVPHEGA80WI5P1FU4IFT" hidden="1">#REF!</definedName>
    <definedName name="BEx7CTHJKYRWNE68G7Z90NQNOI2S" hidden="1">#REF!</definedName>
    <definedName name="BEx7D1FK0JORXR69MZ8OE1DA5DDC" hidden="1">#REF!</definedName>
    <definedName name="BEx7D2MQ5U2SIF5047NLO8RCLZRV" hidden="1">#REF!</definedName>
    <definedName name="BEx7D32V33RQDY875LYSCGIWMYK9" hidden="1">2.7-'[2]2'!$A$2:$B$10</definedName>
    <definedName name="BEx7DX79KY68NT2ZI838ZXMKIZLM" hidden="1">2.8-'[3]3'!$D$1:$K$5</definedName>
    <definedName name="BEx7E9XQ60LEW52QTR32CHJQR9VJ" hidden="1">2.7-'[2]2'!$A$16:$B$19</definedName>
    <definedName name="BEx7EC19AC1692W6GOVG7IVOQXHL" hidden="1">#REF!</definedName>
    <definedName name="BEx7ECXN8KIZV2WAMFJCMZ6WR695" hidden="1">#REF!</definedName>
    <definedName name="BEx7ELBQ4NQGNWC0FUCVBWKB24YB" hidden="1">#REF!</definedName>
    <definedName name="BEx7EUGRSLOM75ZJCIS5RVSQL3UM" hidden="1">2.8-'[1]1'!$D$1:$F$15</definedName>
    <definedName name="BEx7EYIBSJLU47Z6EHXVXM0K8575" hidden="1">2.12-'[3]3'!$A$1:$G$257</definedName>
    <definedName name="BEx7EYNSLLPCX08SDJAB650SHO8V" hidden="1">#REF!</definedName>
    <definedName name="BEx7EYYLDZPVP14ARWLXZ30TCECI" hidden="1">2.12-'[1]1'!$A$1:$M$1182</definedName>
    <definedName name="BEx7FDHTM54XFS3OMZQ8YUOS547E" hidden="1">1.16-'[1]1'!$A$16:$B$21</definedName>
    <definedName name="BEx7FDNAZWB0C1AULHM7L2Q2HUVM" hidden="1">#REF!</definedName>
    <definedName name="BEx7FTZ92OY5SE4YQW96D0HT6HR4" hidden="1">1.16-'[2]2'!$A$2:$B$10</definedName>
    <definedName name="BEx7FYXD4ONNZEZ59A0U62SN5KW0" hidden="1">2.8-'[1]1'!$A$2:$B$10</definedName>
    <definedName name="BEx7GSG2BPHG3QKPZ77BFRTW2M4R" hidden="1">#REF!</definedName>
    <definedName name="BEx7GZSBTKTVSOU7UMYNVEJ4T2BA" hidden="1">#REF!</definedName>
    <definedName name="BEx7HBXDSM8UNTDXOAJBGRLGM6X5" hidden="1">2.8-'[1]1'!$D$1:$F$14</definedName>
    <definedName name="BEx7HE67YRP4ORWIA3K6VUMQJKFJ" hidden="1">#REF!</definedName>
    <definedName name="BEx7HV3XEMWCX0HJY7SPTCYJSH6H" hidden="1">#REF!</definedName>
    <definedName name="BEx7HXNJJ3CPNV0KLL70W4J2BOUK" hidden="1">#REF!</definedName>
    <definedName name="BEx7IDJEK1I4MFL8S87VYS8BATUH" hidden="1">#REF!</definedName>
    <definedName name="BEx7IOBTDWMVFJV8R6WAQFA0A1ZE" hidden="1">2.8-'[1]1'!$A$16:$B$18</definedName>
    <definedName name="BEx7IPTRU36T8DHJZQF2UDIKX4AZ" hidden="1">#REF!</definedName>
    <definedName name="BEx7JQ36IBHD9PTDT6NNFLISQEJB" hidden="1">#REF!</definedName>
    <definedName name="BEx7K1BVHH3NFEM8W3YYC72P3LF7" hidden="1">#REF!</definedName>
    <definedName name="BEx7L08RN02JQ4OKRSB5UX9DZTD0" hidden="1">#REF!</definedName>
    <definedName name="BEx7L3376GQK83SFBNJIWSYCUSP9" hidden="1">#REF!</definedName>
    <definedName name="BEx7L9J93XX9QSUZWCKPVED9SMXE" hidden="1">1.16-'[1]1'!$A$16:$B$21</definedName>
    <definedName name="BEx7LDVN112RHYTYF9WQBNUMDPHE" hidden="1">#REF!</definedName>
    <definedName name="BEx7LI2O9LTNWI6V095PSNQRTEBB" hidden="1">1.2-'[2]2'!$A$2:$B$10</definedName>
    <definedName name="BEx7M8G5JA8FH0EJW8QXGX6WFETE" hidden="1">#REF!</definedName>
    <definedName name="BEx7MB59A12Z8DJSHNH9X45LJSNQ" hidden="1">#REF!</definedName>
    <definedName name="BEx7MBG1QOOLKRER4CJTKEMONSKZ" hidden="1">#REF!</definedName>
    <definedName name="BEx7MHFUJKIX4EKS96XW3EZHLFXN" hidden="1">#REF!</definedName>
    <definedName name="BEx8Z77QZTI4E01TWMBVD4UOXZ4J" hidden="1">#REF!</definedName>
    <definedName name="BEx8ZG7FYM30I1M41T45TGNI3SHI" hidden="1">#REF!</definedName>
    <definedName name="BEx8ZJI5IVZNBW0849VD39173PV4" hidden="1">#REF!</definedName>
    <definedName name="BEx901SATFXFVHFFF4ESCFJ34808" hidden="1">1.16-'[2]2'!$A$16:$B$18</definedName>
    <definedName name="BEx905DSKZFJII7KWKBQ84HXO16D" hidden="1">2.7-'[2]2'!$A$2:$B$10</definedName>
    <definedName name="BEx90K2HIKDCPC43LC2JLLLIX8RH" hidden="1">#REF!</definedName>
    <definedName name="BEx90R3Y64J3XFU9W3ELCEIB0YCB" hidden="1">2.4-'[1]1'!$A$2:$B$10</definedName>
    <definedName name="BEx912SRH7S0R7DHBZRWGTAT7SES" hidden="1">#REF!</definedName>
    <definedName name="BEx912Y78XLY5LS3RA4Y2PAAR11X" localSheetId="7" hidden="1">#REF!</definedName>
    <definedName name="BEx912Y78XLY5LS3RA4Y2PAAR11X" hidden="1">#REF!</definedName>
    <definedName name="BEx91BN3OXS1YH1LV2XLHSEHD4BP" hidden="1">#REF!</definedName>
    <definedName name="BEx91E6RMOOASWYPL1H7IPVGNWHN" hidden="1">2.12-'[1]1'!$A$2:$B$10</definedName>
    <definedName name="BEx91HXPQ03I71PYW5IIEOL71LWU" hidden="1">2.7-'[1]1'!$D$1:$I$102</definedName>
    <definedName name="BEx91QXD2Z1KSB0QSQQ74PU2NTV1" hidden="1">1.16-'[2]2'!$D$1:$L$41</definedName>
    <definedName name="BEx91RZ2XZA3R4BZIC35ASTXWWDT" hidden="1">2.12-'[2]2'!$A$1:$M$336</definedName>
    <definedName name="BEx91Z61OOPETAYXXOURR1HITGX8" hidden="1">2.4-'[3]3'!$A$1:$K$13</definedName>
    <definedName name="BEx92ELKWLLLJKEMVGVN0D5DW1JG" localSheetId="6" hidden="1">#REF!</definedName>
    <definedName name="BEx92ELKWLLLJKEMVGVN0D5DW1JG" localSheetId="7" hidden="1">#REF!</definedName>
    <definedName name="BEx92ELKWLLLJKEMVGVN0D5DW1JG" hidden="1">#REF!</definedName>
    <definedName name="BEx92FCPIGB3UD3Y0UAWH0TOL6JB" hidden="1">2.8-'[2]2'!$A$2:$B$10</definedName>
    <definedName name="BEx92OSGU4KKE60BP9GG8WRHJOL5" hidden="1">2.8-'[1]1'!$A$2:$B$10</definedName>
    <definedName name="BEx934Z4FZYL0U9FG2BDH6G4GB7Z" hidden="1">2.7-'[2]2'!$D$1:$O$972</definedName>
    <definedName name="BEx9389T797RNT5P2DZN4LSHE4SO" hidden="1">#REF!</definedName>
    <definedName name="BEx93GT7H4JMBLTWPWRGJ443RGU7" hidden="1">#REF!</definedName>
    <definedName name="BEx93H9GIAZRAOMR03RSL3ZH929H" localSheetId="6" hidden="1">#REF!</definedName>
    <definedName name="BEx93H9GIAZRAOMR03RSL3ZH929H" localSheetId="7" hidden="1">#REF!</definedName>
    <definedName name="BEx93H9GIAZRAOMR03RSL3ZH929H" hidden="1">#REF!</definedName>
    <definedName name="BEx93M7GYB7NW6989CEDY1Q5SZMW" hidden="1">#REF!</definedName>
    <definedName name="BEx93O06II1N43P06MABXD7P6NAW" hidden="1">2.8-'[1]1'!$A$1:$C$26</definedName>
    <definedName name="BEx941CF2EKTLT52P4KAPWM0VTPM" hidden="1">2.7-'[2]2'!$D$1:$O$362</definedName>
    <definedName name="BEx94B2YTVPKR87BNN219R9P0T53" hidden="1">2.7-'[1]1'!$A$16:$B$18</definedName>
    <definedName name="BEx94DXJGVW9EL6Z8B3VYAAAWKAJ" hidden="1">2.8-'[3]3'!$A$1:$H$6</definedName>
    <definedName name="BEx96AEWIDHTIY7OBYN9I1HI7CHN" hidden="1">#REF!</definedName>
    <definedName name="BEx96CCXBV57WYR2CXC42QSO87LP" hidden="1">2.4-'[2]2'!$A$1:$L$668</definedName>
    <definedName name="BEx96GK1ALC9B03930G3IDZ2PASJ" hidden="1">#REF!</definedName>
    <definedName name="BEx96NQXYEM2CQG4IQJJU3R9VEMW" hidden="1">2.8-'[2]2'!$A$16:$B$19</definedName>
    <definedName name="BEx96SUE6RPZB66UEGWBAWDQ2K7I" hidden="1">#REF!</definedName>
    <definedName name="BEx96WVYP28USWGW50D74ZRHW29B" hidden="1">2.7-'[1]1'!$A$2:$B$10</definedName>
    <definedName name="BEx976XHIAFPQBLT490UZINF8DAP" hidden="1">#REF!</definedName>
    <definedName name="BEx97F6545O4ELA4Y271LPUUFLDT" hidden="1">#REF!</definedName>
    <definedName name="BEx97LBE98THTUVKUF7OYSI1KHVW" hidden="1">#REF!</definedName>
    <definedName name="BEx97UGE5E1A2GBWSLAAXK8ATMAX" hidden="1">#REF!</definedName>
    <definedName name="BEx98CL392RL71DCM9XHEYS6ARMX" hidden="1">#REF!</definedName>
    <definedName name="BEx98KOFRM8914DU472O9WZLE7YS" hidden="1">#REF!</definedName>
    <definedName name="BEx98LVL38WQWRV7F4S87ZLCGY5M" hidden="1">#REF!</definedName>
    <definedName name="BEx98MMNJ7WJNX8AIBN04WXRFA5B" hidden="1">2.8-'[2]2'!$D$1:$L$25</definedName>
    <definedName name="BEx98V62O11GWWWOVTHI7ACM056V" hidden="1">#REF!</definedName>
    <definedName name="BEx99D5GF020U2EWGFZQ3XJJ4B4P" hidden="1">#REF!</definedName>
    <definedName name="BEx99ROON5FRN2M8JEUFLSP7ZXSI" hidden="1">#REF!</definedName>
    <definedName name="BEx9A3Z0RDMZNK31L6OSF19T09GS" hidden="1">#REF!</definedName>
    <definedName name="BEx9ADV46BUO3AE0I1T96H0H59IB" hidden="1">#REF!</definedName>
    <definedName name="BEx9APELMZT1SZV3T78BOK7WV3RJ" hidden="1">#REF!</definedName>
    <definedName name="BEx9AS90FKNIIEDPGFUOG7NQIXN0" hidden="1">#REF!</definedName>
    <definedName name="BEx9ASUJXVZ2WYTMPN6I9P68SJ9I" hidden="1">#REF!</definedName>
    <definedName name="BEx9AZQRH69PFJLJTTK3IHJXU7UR" hidden="1">2.12-'[1]1'!$A$16:$B$20</definedName>
    <definedName name="BEx9B18O6U7TTVZ6WONVW9KSIAA5" hidden="1">#REF!</definedName>
    <definedName name="BEx9B432U31VJL95S4R03Q007WM2" hidden="1">#REF!</definedName>
    <definedName name="BEx9B4DVJP9IRJ3GPQWJL9OAOM5Z" hidden="1">2.7-'[2]2'!$A$2:$B$10</definedName>
    <definedName name="BEx9BH9TEWAT8Y4MOQI36X131A55" hidden="1">2.8-'[3]3'!$D$1:$K$5</definedName>
    <definedName name="BEx9BJDD7YS6C1Y0E5OSXVPRP146" hidden="1">1.16-'[2]2'!$A$16:$B$18</definedName>
    <definedName name="BEx9BVT3J409QLCUWNMRFUDZQQOG" hidden="1">#REF!</definedName>
    <definedName name="BEx9C0047UF6G4IIP9CLU7XIDHPJ" hidden="1">#REF!</definedName>
    <definedName name="BEx9C1YCDJ3DJ79LTLTPIOIVMFQ5" hidden="1">2.4-'[3]3'!$A$16:$A$18</definedName>
    <definedName name="BEx9C300TBU51YHX4UCJM0NIG2XR" hidden="1">#REF!</definedName>
    <definedName name="BEx9C3GAKBPO11Y7VQN5ODLVPMAR" hidden="1">#REF!</definedName>
    <definedName name="BEx9CAN92X8973SHPIVYAK0UBRXV" hidden="1">#REF!</definedName>
    <definedName name="BEx9CVXBOS1NM59U95SGYLFDPULM" hidden="1">2.8-'[3]3'!$D$1:$K$4</definedName>
    <definedName name="BEx9D2YT30DCHEFT37P8Y7JFN49S" hidden="1">2.8-'[2]2'!$A$16:$B$19</definedName>
    <definedName name="BEx9D45XDATI2S7WQNOQ1U6HZLKR" hidden="1">#REF!</definedName>
    <definedName name="BEx9DMALRT5VU1BF98R5N42RGHL5" hidden="1">#REF!</definedName>
    <definedName name="BEx9DOOXM64TI0X2JVSY1AIYPL12" hidden="1">2.12-'[4]4'!$A$1:$G$84</definedName>
    <definedName name="BEx9DQXYEWUZTERREKRKMWMW8TP5" hidden="1">#REF!</definedName>
    <definedName name="BEx9DT6SXNIIMOONXJB75T6B8OG2" hidden="1">2.8-'[1]1'!$A$1:$C$28</definedName>
    <definedName name="BEx9E6OC48NF42UGE9ZOKO30C1UR" hidden="1">2.8-'[2]2'!$D$1:$D$2</definedName>
    <definedName name="BEx9E7KORQY5XZWH957G78CDDW0Z" hidden="1">2.8-'[1]1'!$A$2:$B$10</definedName>
    <definedName name="BEx9EV3KWPM6MOL2XOSTVJVTNTWC" hidden="1">2.12-'[2]2'!$A$1:$M$184</definedName>
    <definedName name="BEx9F7U8MI7IRY8FP1ACP51KWM8Z" hidden="1">2.7-'[1]1'!$A$2:$B$10</definedName>
    <definedName name="BEx9G23ZN3IM6Z9NMBQKVSEFXUMU" hidden="1">#REF!</definedName>
    <definedName name="BEx9G5US8D5COMKVUHNIREXOMO75" hidden="1">2.7-'[2]2'!$A$2:$B$10</definedName>
    <definedName name="BEx9GEUG1RIJXZOMJRFZ7P04JWTV" hidden="1">2.4-'[1]1'!$A$16:$B$18</definedName>
    <definedName name="BEx9GRAC5EYN0QNXFHJKZKLOHHU9" hidden="1">#REF!</definedName>
    <definedName name="BEx9GRQF6ENR4XL21YALAS8LR9ZP" hidden="1">#REF!</definedName>
    <definedName name="BEx9GRVQJ4F28QRPH8AY52R1KNHQ" hidden="1">#REF!</definedName>
    <definedName name="BEx9H0KN95L5Q6BM8XB8FAHCA3KP" hidden="1">#REF!</definedName>
    <definedName name="BEx9H3VBO1BQY0MKK6F00BQWHLSO" hidden="1">#REF!</definedName>
    <definedName name="BEx9HA0MHPXT58JEVWNCNNJY1RM5" hidden="1">2.12-'[1]1'!$A$16:$B$20</definedName>
    <definedName name="BEx9HA5XYHMJ3GISB708RILFK00N" hidden="1">#REF!</definedName>
    <definedName name="BEx9HK7FSIEZ1PNNIKBWANP1AF52" hidden="1">2.8-'[3]3'!$A$2:$B$10</definedName>
    <definedName name="BEx9HPLI029HMUSLCMOSTPFMJAZJ" hidden="1">#REF!</definedName>
    <definedName name="BEx9HQ1QNDDG99IH0Q34S1Q5V3G0" hidden="1">1.2-'[1]1'!$A$16:$B$21</definedName>
    <definedName name="BEx9I4VR8Z45SRDYBCAAH9MLDW4H" hidden="1">#REF!</definedName>
    <definedName name="BEx9IG4GVLQ7GLXWKCAJ6XRGTLYC" hidden="1">1.2-'[2]2'!$A$16:$B$19</definedName>
    <definedName name="BEx9INGQ25YWL9VO05KUK065TIPJ" hidden="1">#REF!</definedName>
    <definedName name="BEx9INRIKQNVB1BW948UQE2XNB03" hidden="1">#REF!</definedName>
    <definedName name="BEx9IO2BRFDRIVAO1OTYRUUYCBQ6" hidden="1">#REF!</definedName>
    <definedName name="BEx9K6M0O7C0J14YN852RT31TCDP" hidden="1">#REF!</definedName>
    <definedName name="BExAWVSC9PCL9WV8PE9HV7HHR0LM" hidden="1">2.7-'[1]1'!$D$1:$I$117</definedName>
    <definedName name="BExAWY6P61LS3Z89KBEXWVYROAZ9" hidden="1">#REF!</definedName>
    <definedName name="BExAX6A0DUVPME7TVLIB4WSSPX8M" hidden="1">2.8-'[1]1'!$A$2:$B$11</definedName>
    <definedName name="BExAXVLMZFXCFTLRACF3S1R5SSL7" hidden="1">#REF!</definedName>
    <definedName name="BExAY51LFEZFD0NQ8SJKWBOZMDD2" hidden="1">#REF!</definedName>
    <definedName name="BExAY6ZNW81FSR3AY3IOSJ4951LO" hidden="1">#REF!</definedName>
    <definedName name="BExAYPFA90EZW4PM0PDED3NS5XF5" hidden="1">#REF!</definedName>
    <definedName name="BExAYWGQPYFZ2FAFYRQN2BE5UHFF" hidden="1">2.12-'[1]1'!$A$16:$B$20</definedName>
    <definedName name="BExAZJZNZVXX5W2K1URCAGGR0DPO" hidden="1">#REF!</definedName>
    <definedName name="BExAZXMP42MVMP8G8TV987A6WUI8" hidden="1">#REF!</definedName>
    <definedName name="BExB0BKC2BOJP32KZEA6EAY4ZXLJ" hidden="1">#REF!</definedName>
    <definedName name="BExB0ILSNJCEPBHWE2SMQNBBWG1J" hidden="1">#REF!</definedName>
    <definedName name="BExB0N93XCOWBK86R0UASKU06DBC" hidden="1">#REF!</definedName>
    <definedName name="BExB0VHPXLYDHWUY1C2HJINBRCPZ" hidden="1">#REF!</definedName>
    <definedName name="BExB19VMKICKZ7AKYMUF90C6R3JD" hidden="1">2.8-'[1]1'!$D$1:$F$13</definedName>
    <definedName name="BExB1QTCIXTWPCM0LAJY61XEU6XZ" hidden="1">2.12-'[4]4'!$A$1:$A$2</definedName>
    <definedName name="BExB1U41VYL26ZVMG1ZEO7OC6IPU" hidden="1">2.12-'[1]1'!$A$16:$B$20</definedName>
    <definedName name="BExB1ZSUN18OK3PV0WQXZ03ZWR7G" hidden="1">2.8-'[2]2'!$D$1:$L$10</definedName>
    <definedName name="BExB2BN4WAX0TMCDB3UE9Z0CWBVD" hidden="1">#REF!</definedName>
    <definedName name="BExB2BXYU3566AQP7CQZNCFYVM7F" hidden="1">#REF!</definedName>
    <definedName name="BExB2KHC68VNHZIAI3D3OWYY3ZJX" hidden="1">2.4-'[4]4'!$A$1:$F$18</definedName>
    <definedName name="BExB2QRY9G029EBDNNRAARQY8408" hidden="1">#REF!</definedName>
    <definedName name="BExB2WMA9HFQ4BYHSJYLQ9RKNYVB" hidden="1">#REF!</definedName>
    <definedName name="BExB30D7KMXTIRLWOCWC7ISF2GSW" hidden="1">#REF!</definedName>
    <definedName name="BExB34V3JSWNSQWXDHAWEC9WGNUV" hidden="1">#REF!</definedName>
    <definedName name="BExB38LUK3MRSUR270EYBPBHTFEV" hidden="1">1.16-'[2]2'!$A$1:$I$126</definedName>
    <definedName name="BExB3A3SMEX2E23RUEHFKBD0703D" hidden="1">#REF!</definedName>
    <definedName name="BExB3C7CJBOOQ7I2IEZKEWKW97ZK" localSheetId="6" hidden="1">#REF!</definedName>
    <definedName name="BExB3C7CJBOOQ7I2IEZKEWKW97ZK" localSheetId="7" hidden="1">#REF!</definedName>
    <definedName name="BExB3C7CJBOOQ7I2IEZKEWKW97ZK" hidden="1">#REF!</definedName>
    <definedName name="BExB3JEAROI0D6KCQ6ZE573EKHNH" hidden="1">#REF!</definedName>
    <definedName name="BExB3KQWX808ZOAURP6DF9W5732R" hidden="1">#REF!</definedName>
    <definedName name="BExB3VU606H23FLRP1IMG4YEV4TO" hidden="1">2.7-'[2]2'!$A$16:$B$19</definedName>
    <definedName name="BExB41Z8IW1TONVGX7CM8VPNVQ0M" hidden="1">#REF!</definedName>
    <definedName name="BExB4I0KGIW0F26HUH6Y5TDAPQFD" hidden="1">1.16-'[1]1'!$A$2:$B$10</definedName>
    <definedName name="BExB6990K7TAVB7KUKIR12Z13MB9" hidden="1">#REF!</definedName>
    <definedName name="BExB6H1JXCOCCUKF7IGU7D6TVEMX" hidden="1">#REF!</definedName>
    <definedName name="BExB6RDPGNDSYMS8SDJCQGPUUD5X" hidden="1">2.4-'[1]1'!$A$2:$B$10</definedName>
    <definedName name="BExB6W0W4F3JDI67K8075K7WUR2W" hidden="1">#REF!</definedName>
    <definedName name="BExB7CIAK2164EC60DWDD3YG10J8" hidden="1">2.12-'[4]4'!$A$1:$J$45</definedName>
    <definedName name="BExB7OHWAIQXYE8ABR47BI9RHDZ9" hidden="1">#REF!</definedName>
    <definedName name="BExB7P8WV2HIVD7EZD1WYBL3YDMU" hidden="1">#REF!</definedName>
    <definedName name="BExB84J72RFOY8WEV6IOUP1UN2YQ" hidden="1">#REF!</definedName>
    <definedName name="BExB8CXBCKDYG02KV7SSWY94AO68" hidden="1">#REF!</definedName>
    <definedName name="BExB8SCW3YF13YKSLJFGLHCRWC3Y" hidden="1">#REF!</definedName>
    <definedName name="BExB8X5JDBE3N5G9A7KROMN82M4J" hidden="1">#REF!</definedName>
    <definedName name="BExB9OKQQJAM8X6X49Y61RNQE0L6" hidden="1">#REF!</definedName>
    <definedName name="BExB9Q7ZTM6E9MSRV40LT4I9EHB9" hidden="1">2.8-'[2]2'!$A$2:$B$10</definedName>
    <definedName name="BExB9WO2PVFMGMRQSDHT2FNGKQQZ" hidden="1">2.7-'[1]1'!$A$2:$B$10</definedName>
    <definedName name="BExBAAWGI3PV936ODM0KRVHOEIDB" hidden="1">2.12-'[1]1'!$D$1:$P$62</definedName>
    <definedName name="BExBAX2VHFRG5QZQ7RGAP2K06RJM" hidden="1">2.4-'[1]1'!$A$16:$B$18</definedName>
    <definedName name="BExBB8ROXFNZBKPARHO6WHHTAZ0Z" hidden="1">2.7-'[1]1'!$A$1:$F$172</definedName>
    <definedName name="BExBBOCR0VEQTALQUXV00TBSLTHT" hidden="1">#REF!</definedName>
    <definedName name="BExBBWG2ZCT8G5L6HJHL0MTER14I" hidden="1">#REF!</definedName>
    <definedName name="BExBBZFYZXHLM8UQW15T7NMLSTCH" hidden="1">#REF!</definedName>
    <definedName name="BExBCTK8YI32H1DJ2LWQS9YTZPEG" hidden="1">#REF!</definedName>
    <definedName name="BExBCZUUNM9P1BNJMU8KEHQSQXI6" hidden="1">#REF!</definedName>
    <definedName name="BExBE22EYFAGOVA1TPUZGKSQG3LW" localSheetId="7" hidden="1">#REF!</definedName>
    <definedName name="BExBE22EYFAGOVA1TPUZGKSQG3LW" hidden="1">#REF!</definedName>
    <definedName name="BExBEBCVU8RLLPC0NS7M9LWIX6CP" hidden="1">2.4-'[2]2'!$A$1:$L$701</definedName>
    <definedName name="BExBEK1SL4NUR616UNQYCBXF2FX0" hidden="1">1.16-'[1]1'!$A$2:$B$10</definedName>
    <definedName name="BExBFCTLHHIT4U9KUSNS36JRDNS4" hidden="1">#REF!</definedName>
    <definedName name="BExCRQLX0PSZC7KHQE7WH05SP789" hidden="1">2.4-'[2]2'!$A$1:$L$663</definedName>
    <definedName name="BExCSC6TDYELPSGI9LDGVXGDHXCR" hidden="1">#REF!</definedName>
    <definedName name="BExCSKKWNWVXH3YF0VVVFJV7RTFQ" hidden="1">1.16-'[2]2'!$A$2:$B$10</definedName>
    <definedName name="BExCSR69XOH23OF737VDETTXHCT5" hidden="1">#REF!</definedName>
    <definedName name="BExCU4X7JYMSMOTH5YUKDSYBZJIO" hidden="1">#REF!</definedName>
    <definedName name="BExCUH29A94L4GU6P9YH7S0JJ1CL" hidden="1">1.16-'[2]2'!$D$1:$D$2</definedName>
    <definedName name="BExCVF2SQCO2IT82970MEURO1QHM" hidden="1">#REF!</definedName>
    <definedName name="BExCVQRLYGDER488232N9CWJX2ZN" hidden="1">#REF!</definedName>
    <definedName name="BExCW61VTCFTUFBW5PO7B66HVDR1" hidden="1">2.4-'[2]2'!$D$1:$I$54</definedName>
    <definedName name="BExCWISDOACJTLIPSETXOL14X1ZS" hidden="1">#REF!</definedName>
    <definedName name="BExCWR15CCSV0N5KOWRRPVFUIQHE" hidden="1">#REF!</definedName>
    <definedName name="BExCX3WXUEPXKFMZLB842X0I5SA0" hidden="1">#REF!</definedName>
    <definedName name="BExCXE99Q1ZRD21YMVWBABGW91JT" hidden="1">#REF!</definedName>
    <definedName name="BExCXQJNOFCS127K3X24FLSUPH4G" hidden="1">2.7-'[1]1'!$D$1:$I$117</definedName>
    <definedName name="BExCYB7Z1H6DBQQFC2DNK4IO8LWA" hidden="1">#REF!</definedName>
    <definedName name="BExCYJRK86I55CAAZ9J2H0WFKTA1" hidden="1">#REF!</definedName>
    <definedName name="BExCZPF5PD4Y55J95P6HXRWX151H" hidden="1">#REF!</definedName>
    <definedName name="BExD0WA31CU4NTT5X5EF077FOSE7" hidden="1">#REF!</definedName>
    <definedName name="BExD0X6G52VEX7U3QLS1OME1JPD3" hidden="1">2.7-'[1]1'!$D$1:$I$117</definedName>
    <definedName name="BExD1BKCJG0P4BE77SXKMF3EJFTY" hidden="1">#REF!</definedName>
    <definedName name="BExD1S1SBIMFI1O65SHTYVRX7QR7" hidden="1">#REF!</definedName>
    <definedName name="BExD28ZC8HADRMP456UFFIQ20ATL" hidden="1">#REF!</definedName>
    <definedName name="BExD2D12X5A1GKBKVALL381K0R1Q" hidden="1">#REF!</definedName>
    <definedName name="BExD2FVGH4ROOZRMGPGDJJCCJFGA" hidden="1">2.12-'[1]1'!$A$1:$M$8</definedName>
    <definedName name="BExD2JX8MACUK8XJFVD7H6JPYDYM" localSheetId="6" hidden="1">#REF!</definedName>
    <definedName name="BExD2JX8MACUK8XJFVD7H6JPYDYM" localSheetId="7" hidden="1">#REF!</definedName>
    <definedName name="BExD2JX8MACUK8XJFVD7H6JPYDYM" hidden="1">#REF!</definedName>
    <definedName name="BExD2KTETE4R8C8H5NT698KYL5DU" hidden="1">2.8-'[1]1'!$A$1:$C$27</definedName>
    <definedName name="BExD2XEL2VDQGSRTIJ7WLSAMKQFI" hidden="1">#REF!</definedName>
    <definedName name="BExD4446CBWDNFN4T4G5K20YRDVI" hidden="1">#REF!</definedName>
    <definedName name="BExD4HLKCTF0FC53XE574YKHD616" hidden="1">#REF!</definedName>
    <definedName name="BExD4L1QXTX928S86028T0ZMBXL3" hidden="1">#REF!</definedName>
    <definedName name="BExD4LNB6LQMVSPUT22SVGBBH9BI" hidden="1">#REF!</definedName>
    <definedName name="BExD4WVUX3KJJNESZS43UO0ECX5X" hidden="1">#REF!</definedName>
    <definedName name="BExD4YDRATDIVKU5BE5QUAP2ZYSY" hidden="1">#REF!</definedName>
    <definedName name="BExD4YDSKH5E1GWQQOCQYXH3J6YJ" hidden="1">1.16-'[1]1'!$A$2:$B$10</definedName>
    <definedName name="BExD5CBL641B2C6G1NYR8GGWNCV0" hidden="1">#REF!</definedName>
    <definedName name="BExD5CGW9V5OMVRD2NLWQE7UH8T4" hidden="1">2.8-'[3]3'!$A$1:$A$2</definedName>
    <definedName name="BExD5I0LXX1VMH1EJQ2GHDXYVHJM" hidden="1">2.8-'[3]3'!$D$1:$K$5</definedName>
    <definedName name="BExD61HRXMQ9FEMTUAQ8AYSBHL8S" hidden="1">#REF!</definedName>
    <definedName name="BExD64HMUINKXF2T34E4IEU1CBV0" hidden="1">#REF!</definedName>
    <definedName name="BExD6JRVQMO4FMFTDIJRE0CW6L26" hidden="1">#REF!</definedName>
    <definedName name="BExD6ZNS65C5LPYNA88EKU8BQT38" hidden="1">#REF!</definedName>
    <definedName name="BExD7398V2JSV10153Q3TY8QTPKU" hidden="1">#REF!</definedName>
    <definedName name="BExD787C6TFYS1K8HPA3B1CJRGT4" hidden="1">#REF!</definedName>
    <definedName name="BExD7O31UMFX59XJ4SM6J4NOQXKG" hidden="1">#REF!</definedName>
    <definedName name="BExD7Y9WKERVL22RGX0RI2GKHMNX" hidden="1">#REF!</definedName>
    <definedName name="BExD8ELTSH9J2YCS50ZGBUAMQVLF" hidden="1">2.12-'[1]1'!$D$1:$P$141</definedName>
    <definedName name="BExD8ELUEGF93IJXAQOACXORRID9" hidden="1">#REF!</definedName>
    <definedName name="BExD8JUR62B9I00OIVZJA985C6DK" hidden="1">#REF!</definedName>
    <definedName name="BExD9ADJHD2NV4EHJI0I6NP1D8F1" hidden="1">#REF!</definedName>
    <definedName name="BExD9Q42XP9TR02D313M2PJOT1HP" hidden="1">#REF!</definedName>
    <definedName name="BExD9XGDE4ZRJB659X2LXZF162TI" localSheetId="7" hidden="1">#REF!</definedName>
    <definedName name="BExD9XGDE4ZRJB659X2LXZF162TI" hidden="1">#REF!</definedName>
    <definedName name="BExDAFA9BCP6KLQ4M50GRIBI2GXK" hidden="1">#REF!</definedName>
    <definedName name="BExDAY0O2VIGA6PK1WXR4Z2ZLSV0" hidden="1">#REF!</definedName>
    <definedName name="BExDB45SCBD0C4RKBJ6E48VUYSRS" hidden="1">#REF!</definedName>
    <definedName name="BExDBP538TT1TNOUH7M4BPTZ2Y5P" hidden="1">1.16-'[2]2'!$D$1:$L$31</definedName>
    <definedName name="BExDBQN1VU762UZWKJ09AX7R6ZMB" hidden="1">1.16-'[1]1'!$D$1:$D$2</definedName>
    <definedName name="BExDC2XD2CP1D1KXLETFVM2GN82D" hidden="1">#REF!</definedName>
    <definedName name="BExEP01KYVUUQC0FTP1XDIW8XUE0" hidden="1">#REF!</definedName>
    <definedName name="BExEQ1IA524VE5NG5OEBVECYOB3C" hidden="1">#REF!</definedName>
    <definedName name="BExEQIW3EIDGDY8T24SO1TROQ20X" hidden="1">#REF!</definedName>
    <definedName name="BExERT6ZBUNLIQN4C75IIEJJ4XC3" hidden="1">2.8-'[2]2'!$A$1:$A$2</definedName>
    <definedName name="BExESHX2Y40B9Z0XUK8C9TF1F143" hidden="1">#REF!</definedName>
    <definedName name="BExESN5XXX6YZOK4Z4OHGLNLXCV9" hidden="1">2.12-'[3]3'!$A$1:$G$176</definedName>
    <definedName name="BExESNGRUN11FPJSFENMVNVHEEY9" hidden="1">#REF!</definedName>
    <definedName name="BExET25AKCPHN9WP6I2PP6MIUUJN" hidden="1">#REF!</definedName>
    <definedName name="BExET5G06JPPI72PCBPB7HGFN6P0" hidden="1">#REF!</definedName>
    <definedName name="BExEUF5GBTQXL49T8AIEMR7J65KL" hidden="1">2.12-'[2]2'!$A$1:$A$2</definedName>
    <definedName name="BExEUKZSCXMXRS3AKTKKZMQV10JM" hidden="1">2.8-'[2]2'!$A$1:$I$166</definedName>
    <definedName name="BExEUZ8D44NYWJQC24JBE9KT425R" hidden="1">2.8-'[3]3'!$A$1:$H$12</definedName>
    <definedName name="BExEV5IT0IYT9IQQ2ZNC86WW8FJN" hidden="1">#REF!</definedName>
    <definedName name="BExEVQCSR5H8XOMYGR1231C4XOZF" hidden="1">#REF!</definedName>
    <definedName name="BExEVQSU6BJLI6HLS8BWLS6GJSPO" hidden="1">#REF!</definedName>
    <definedName name="BExEW1FZ2GR4TYUQQ3V9QUFYLYKI" hidden="1">#REF!</definedName>
    <definedName name="BExEWJ4JLGY1CMJGFDDH2SACYTZB" hidden="1">1.2-'[2]2'!$D$1:$N$63</definedName>
    <definedName name="BExEWM9S1DMX1LCK0W3ZBPUQ4DMW" hidden="1">#REF!</definedName>
    <definedName name="BExEWVK94NXYWX0YMYNFHPJAQB0V" hidden="1">2.12-'[1]1'!$A$1:$M$72</definedName>
    <definedName name="BExEX73JZDOB8XJM8LLFPKZA2IJC" hidden="1">#REF!</definedName>
    <definedName name="BExEXYIRBYIZPBESLT43P4H2BQF9" hidden="1">#REF!</definedName>
    <definedName name="BExEY17VN6TIH0ZN9VZ8OQGVLYFJ" hidden="1">#REF!</definedName>
    <definedName name="BExEYDT0QUI7HNM920D1VO9LDQFX" hidden="1">2.4-'[1]1'!$A$1:$F$63</definedName>
    <definedName name="BExEYNZUOGWG7RF7RN7HSINPYARN" hidden="1">#REF!</definedName>
    <definedName name="BExEYVN2PJ111SIDANGKM766218R" hidden="1">2.12-'[1]1'!$D$1:$P$141</definedName>
    <definedName name="BExEYVSDVUBWOPOTSR8PWW88QGXV" hidden="1">2.4-'[2]2'!$A$1:$L$20</definedName>
    <definedName name="BExEYXL607HUXV4V8E8M7IDMUUOX" hidden="1">#REF!</definedName>
    <definedName name="BExEZ4S4FLROJU5U36P94TSCKNLC" hidden="1">#REF!</definedName>
    <definedName name="BExF0938RL638FV86S18OHJZ9HOS" hidden="1">2.7-'[2]2'!$D$1:$O$972</definedName>
    <definedName name="BExF0IOIL4PH07MESLELLT0LKP2S" hidden="1">#REF!</definedName>
    <definedName name="BExF0K0Y8CLH9VTKZSP8OE6YDWLJ" hidden="1">2.4-'[3]3'!$D$1:$N$12</definedName>
    <definedName name="BExF1HLER30KE1VHUYGG94MPGEZZ" hidden="1">#REF!</definedName>
    <definedName name="BExF1KAJ2IYWR51V8JD1SDLSMNGU" hidden="1">#REF!</definedName>
    <definedName name="BExF1KW37GIQJEP8D8A7RPOC3VVK" hidden="1">2.7-'[2]2'!$D$1:$O$153</definedName>
    <definedName name="BExF1NVYLMMV7NSZZIQVJONOFCF5" hidden="1">#REF!</definedName>
    <definedName name="BExF2S1SCMVG1SYR3ZWYS7WZE49R" hidden="1">1.2-'[1]1'!$D$1:$AF$738</definedName>
    <definedName name="BExF2VHSYYFHKIL1NH1MQKSS80GL" hidden="1">2.8-'[3]3'!$D$1:$D$2</definedName>
    <definedName name="BExF2Z8QZHZURQUMG8EH1EYHBT0P" hidden="1">#REF!</definedName>
    <definedName name="BExF37C2F7HC9YRZQAK59LHKCLLH" hidden="1">#REF!</definedName>
    <definedName name="BExF498VUBT1Y3L48ZVGEUR1DMKV" hidden="1">#REF!</definedName>
    <definedName name="BExF4AAK3Q4CXPKLI21E8ROI29XW" hidden="1">#REF!</definedName>
    <definedName name="BExF68VG0ZVSNHJRMA1K65ULJBX8" hidden="1">2.7-'[2]2'!$A$1:$L$209</definedName>
    <definedName name="BExF6QPBZ2BDCTBTM0QHHUTXYH58" hidden="1">#REF!</definedName>
    <definedName name="BExF6YCKS2Q6X0XN9S0YHPZN61O9" hidden="1">2.12-'[4]4'!$A$1:$J$84</definedName>
    <definedName name="BExF728TP48UBONBVTE45U3UBCWE" hidden="1">2.4-'[3]3'!$D$1:$N$12</definedName>
    <definedName name="BExF7BDTSIN2DT22OTJYYS6HQZRL" hidden="1">1.16-'[2]2'!$D$1:$L$41</definedName>
    <definedName name="BExF7FKVBJS0E4J1ITIMZDI6QVKX" hidden="1">1.16-'[2]2'!$A$16:$B$18</definedName>
    <definedName name="BExF7HOFTSO9HCVRGHOB9JBO67RW" hidden="1">#REF!</definedName>
    <definedName name="BExF7LKO5ADGZY0V8IVAASHIDEHE" hidden="1">#REF!</definedName>
    <definedName name="BExF7UV59N3HDCUV15NB31E08QH8" localSheetId="6" hidden="1">#REF!</definedName>
    <definedName name="BExF7UV59N3HDCUV15NB31E08QH8" localSheetId="7" hidden="1">#REF!</definedName>
    <definedName name="BExF7UV59N3HDCUV15NB31E08QH8" hidden="1">#REF!</definedName>
    <definedName name="BExGKMFT94RR5FGSCB3YX8AYN4JR" hidden="1">#REF!</definedName>
    <definedName name="BExGLJENX21WD88QR05G1OSTID6H" hidden="1">#REF!</definedName>
    <definedName name="BExGLVE8SL00YCWZCQPQI2PICP41" hidden="1">#REF!</definedName>
    <definedName name="BExGLVUC8Q2J5WBMU4WFA21PB9AH" hidden="1">#REF!</definedName>
    <definedName name="BExGLXHSKDDY8XIXX2VGNJ3HKAUQ" hidden="1">#REF!</definedName>
    <definedName name="BExGM01FMBRMZMGSHVWFYGY3CESA" hidden="1">#REF!</definedName>
    <definedName name="BExGMADPU0L7F83UNH2Q8O5WO4DQ" hidden="1">#REF!</definedName>
    <definedName name="BExGMIMELHNDNMFFXMYB6CRN2SQK" hidden="1">#REF!</definedName>
    <definedName name="BExGNUKPCX8GQMZC52MW0R40M4G5" hidden="1">2.4-'[3]3'!$A$16:$A$18</definedName>
    <definedName name="BExGNZ2L2WWGULU3VS0SLD38MGG5" hidden="1">1.16-'[1]1'!$D$1:$AD$92</definedName>
    <definedName name="BExGOG04VTMW64QTKMJ01CIC8BMX" hidden="1">#REF!</definedName>
    <definedName name="BExGOXJ78WPHUN4PPP7JQ16DOGY6" hidden="1">#REF!</definedName>
    <definedName name="BExGP7KPVY5S4C0PKK0YL53UYMGJ" localSheetId="6" hidden="1">#REF!</definedName>
    <definedName name="BExGP7KPVY5S4C0PKK0YL53UYMGJ" localSheetId="7" hidden="1">#REF!</definedName>
    <definedName name="BExGP7KPVY5S4C0PKK0YL53UYMGJ" hidden="1">#REF!</definedName>
    <definedName name="BExGP7VJRT9QPY79KDSVN05AKQAZ" hidden="1">#REF!</definedName>
    <definedName name="BExGPNLVMCSNGSYX2JHH01KNEZ3P" hidden="1">#REF!</definedName>
    <definedName name="BExGQ36YERBCT8P8GCI1U81DTREF" hidden="1">#REF!</definedName>
    <definedName name="BExGQ43BV2IXDM38U1UCEMDEI954" hidden="1">2.7-'[1]1'!$D$1:$I$117</definedName>
    <definedName name="BExGQ4JGOABKNV3GRL03GBWYYBFJ" hidden="1">1.2-'[1]1'!$A$16:$B$21</definedName>
    <definedName name="BExGQ6CDMLB88QLHE4B1FM7J3FN4" hidden="1">1.2-'[1]1'!$A$2:$B$10</definedName>
    <definedName name="BExGQ852YGK79MB6W71N9KIMXWCY" hidden="1">#REF!</definedName>
    <definedName name="BExGQ8AEEDI2XX7PQ3B5YRFQ2LNB" hidden="1">#REF!</definedName>
    <definedName name="BExGQBAAUB7QJ65NJBRKHT4DV6MT" hidden="1">#REF!</definedName>
    <definedName name="BExGQBVUFTR0D8JCDD36EGTJFEWK" hidden="1">#REF!</definedName>
    <definedName name="BExGQD8J965NJ4DEGJJ3ZJQ6LYLN" hidden="1">2.8-'[1]1'!$A$16:$B$18</definedName>
    <definedName name="BExGQJDMTFO5YNM777TE3Q4Z1H9T" hidden="1">2.12-'[1]1'!$D$1:$P$62</definedName>
    <definedName name="BExGQKVJTCBCR1ZR86MH2L9GK6AD" hidden="1">2.12-'[1]1'!$A$2:$B$11</definedName>
    <definedName name="BExGQM2PS0KW25UUHHVXNE2IRS1H" hidden="1">2.4-'[2]2'!$A$16:$B$18</definedName>
    <definedName name="BExGQQF2ZA973RDJRLVECSTPUTXV" hidden="1">2.4-'[3]3'!$A$1:$K$8</definedName>
    <definedName name="BExGR4T0DHWG91RU7TXYR7F2FDK8" hidden="1">#REF!</definedName>
    <definedName name="BExGS4MA789VOWNE4G0YW7LY10RR" hidden="1">2.4-'[1]1'!$A$1:$F$66</definedName>
    <definedName name="BExGSB7MVNQ07611A7PM3FWXUZK3" hidden="1">#REF!</definedName>
    <definedName name="BExGSBIEN4WF5AEBMESJRH3NXFPX" hidden="1">2.4-'[1]1'!$A$2:$B$10</definedName>
    <definedName name="BExGSG5RFCZ61OGW5EYSLX1Z01Z2" hidden="1">2.12-'[1]1'!$A$1:$M$580</definedName>
    <definedName name="BExGSVW4R8UEHFAT83N21MJ40YS4" hidden="1">#REF!</definedName>
    <definedName name="BExGT036GGPY7QXL5591N8MWDE16" hidden="1">#REF!</definedName>
    <definedName name="BExGT4FPXB3R705AXSSJ8D8UZE5P" hidden="1">#REF!</definedName>
    <definedName name="BExGTPV3DJ36NV4Y7S7YAUMSP6D1" hidden="1">1.2-'[1]1'!$A$16:$B$21</definedName>
    <definedName name="BExGU0I1R4Z4G0D5RFE01FAQTKS0" hidden="1">#REF!</definedName>
    <definedName name="BExGUCHMZOH8CJ52WWR2W07NWDTC" hidden="1">#REF!</definedName>
    <definedName name="BExGUNQ6LOZ039QR3WZ1ZQ2FFBTB" hidden="1">#REF!</definedName>
    <definedName name="BExGUYYWBQGDMZ77OLKSGZL9OV42" hidden="1">#REF!</definedName>
    <definedName name="BExGVGY8AHCZI61K0WBYC6GGD2YV" hidden="1">#REF!</definedName>
    <definedName name="BExGVP1JNUBN7ZL1R8LMLXGZENCY" hidden="1">#REF!</definedName>
    <definedName name="BExGVPSHGX0HQK3U49X2MQDAV9KX" hidden="1">#REF!</definedName>
    <definedName name="BExGW64FFNNHB3E529O5LY5560AO" hidden="1">#REF!</definedName>
    <definedName name="BExGW6KO7NRW2BK7SG3592PXW3UH" hidden="1">2.4-'[3]3'!$A$1:$K$13</definedName>
    <definedName name="BExGWEYSDESF0LK7AVIMFDV2VCVQ" hidden="1">#REF!</definedName>
    <definedName name="BExGWJ0CW4OXUKSIYRSUHG5MM2JZ" hidden="1">2.8-'[1]1'!$D$1:$F$14</definedName>
    <definedName name="BExGWOK1D2Y15O0JQ499NCLAKQGH" hidden="1">#REF!</definedName>
    <definedName name="BExGWT77PYX9RJGPGWY686677K4D" hidden="1">#REF!</definedName>
    <definedName name="BExGX6DYT4QPF82FWDR2F8SC7ECR" hidden="1">1.2-'[2]2'!$A$2:$B$10</definedName>
    <definedName name="BExGXAVTMWJELFF3MLG1OV659XST" hidden="1">2.12-'[3]3'!$A$1:$G$204</definedName>
    <definedName name="BExGZ364KNWHTQNHJ8U5YIU4X7KJ" hidden="1">2.8-'[3]3'!$A$16:$B$18</definedName>
    <definedName name="BExGZAIEBA7EIUCP2R7Y05RI5PW1" hidden="1">#REF!</definedName>
    <definedName name="BExGZP72X4M38524MFBK2G8QMIFW" hidden="1">#REF!</definedName>
    <definedName name="BExH08ODKLD3X9ACEKCR6XL3CS7P" hidden="1">#REF!</definedName>
    <definedName name="BExH0E7WZ2K0F5AOGME5OO7GMEUA" hidden="1">2.8-'[1]1'!$A$16:$B$18</definedName>
    <definedName name="BExH0VR6J8BBBO8JVBWZVQPI60Y2" hidden="1">2.4-'[3]3'!$A$1:$K$4</definedName>
    <definedName name="BExH1938L8L5RFD2PE8ZO202VRQM" hidden="1">#REF!</definedName>
    <definedName name="BExH1QH0Y1KPQRTGZ000YHPA06TZ" hidden="1">#REF!</definedName>
    <definedName name="BExH27K110RQCBSFABQ5RA59KQHJ" hidden="1">2.4-'[1]1'!$A$1:$F$21</definedName>
    <definedName name="BExH28WK3KFDXF1Z0WHE2MJR5KWO" hidden="1">2.8-'[1]1'!$A$16:$B$18</definedName>
    <definedName name="BExH30RZR2YSYCT7P8D5A8SVEUI2" hidden="1">#REF!</definedName>
    <definedName name="BExH32FDWMVSP1Z0TPFJM23DPOAD" hidden="1">#REF!</definedName>
    <definedName name="BExH342M8TX7WPWLF9YF8LF2DSR5" hidden="1">#REF!</definedName>
    <definedName name="BExH3OR4UG7P8DFCD9SO9K8PDK9S" hidden="1">2.4-'[2]2'!$A$1:$L$69</definedName>
    <definedName name="BExH3V1QWSM1IL3GHYC2TK2C3R6I" localSheetId="6" hidden="1">#REF!</definedName>
    <definedName name="BExH3V1QWSM1IL3GHYC2TK2C3R6I" localSheetId="7" hidden="1">#REF!</definedName>
    <definedName name="BExH3V1QWSM1IL3GHYC2TK2C3R6I" hidden="1">#REF!</definedName>
    <definedName name="BExIGWT8YDZEB298MJPG155GPJ0D" hidden="1">2.8-'[3]3'!$A$2:$B$10</definedName>
    <definedName name="BExIH3PDRITFA30JWZADBE7O5C00" hidden="1">2.8-'[2]2'!$A$16:$B$19</definedName>
    <definedName name="BExIH4WJX8KZUP6B4T6M9NR25A2O" hidden="1">#REF!</definedName>
    <definedName name="BExIHF3DVABLQNIAFSKYAJ4E9RAC" hidden="1">2.7-'[2]2'!$A$2:$B$10</definedName>
    <definedName name="BExIHHHR10L0DYDQPYMKWF2YELWR" hidden="1">2.7-'[1]1'!$A$2:$B$10</definedName>
    <definedName name="BExIHY4GGKDRGCZ2U8CLOHAL7HEM" hidden="1">#REF!</definedName>
    <definedName name="BExIICICPDT4LY74U183EFVSJSQ3" hidden="1">2.7-'[2]2'!$A$2:$B$10</definedName>
    <definedName name="BExIIGUUR8CGLI2MCKYRE1UN1280" hidden="1">#REF!</definedName>
    <definedName name="BExIIV8LHCY0BKE0YERANN5D3F6Z" hidden="1">2.7-'[2]2'!$A$2:$B$10</definedName>
    <definedName name="BExIK7HR2SMC3LPDU58LK8Q0I1LM" hidden="1">2.7-'[1]1'!$A$2:$B$10</definedName>
    <definedName name="BExIKTTHM3KBBP4MM43CQNTY9Z42" hidden="1">#REF!</definedName>
    <definedName name="BExIKXEZ36P6IVNWR8ROMOG340W8" hidden="1">#REF!</definedName>
    <definedName name="BExIL5D0ECGC2HQTYWD8866IIWUJ" hidden="1">#REF!</definedName>
    <definedName name="BExIL87EVEI2UEX6EB62ITZMAFPQ" hidden="1">#REF!</definedName>
    <definedName name="BExILLE4MRQQC1X6549ABDRBIKPO" hidden="1">#REF!</definedName>
    <definedName name="BExILNSGKJNDK342ZXB7QEVRCCBJ" hidden="1">2.7-'[2]2'!$D$1:$O$161</definedName>
    <definedName name="BExILYKW4V99MPO6R889I3CU12DN" hidden="1">#REF!</definedName>
    <definedName name="BExIMCO0DVWROY7VEBE10K6XTPNH" hidden="1">#REF!</definedName>
    <definedName name="BExIMPPAPWSPJ5AH4OE4ZEM5IGD8" hidden="1">#REF!</definedName>
    <definedName name="BExIMSZZQ4MXSZWWETBVUWINU7H5" hidden="1">#REF!</definedName>
    <definedName name="BExIO65I1UGIWS4RS3YJRW73RXF8" hidden="1">#REF!</definedName>
    <definedName name="BExIOFL8LS5292ENXQ4KO22TEJTV" hidden="1">#REF!</definedName>
    <definedName name="BExIOFW0P7HQO7NIEAPSNYIWDAWT" hidden="1">2.7-'[2]2'!$A$2:$B$10</definedName>
    <definedName name="BExIORVMO7GOG3VUP1DYIN5OHXNG" hidden="1">#REF!</definedName>
    <definedName name="BExIP1RPGYVZT29MP4SUJYO7D4UV" hidden="1">2.8-'[1]1'!$D$1:$F$14</definedName>
    <definedName name="BExIPWSC1JYWQM57I7JZY2OOCIK4" hidden="1">2.4-'[2]2'!$A$1:$L$712</definedName>
    <definedName name="BExIPYQKT7TFV620JDZP9JTWXIP4" hidden="1">#REF!</definedName>
    <definedName name="BExIQKWU6NTO50C7FK87T5RC3NCV" hidden="1">1.16-'[1]1'!$A$16:$B$21</definedName>
    <definedName name="BExIQQ091IVZ7NLLO4H1O26E5XQU" hidden="1">#REF!</definedName>
    <definedName name="BExIQQLT1C2NP8TPE4RB6INLZQ8I" hidden="1">#REF!</definedName>
    <definedName name="BExIQT05LAUP7UM2SG956VWC95MJ" hidden="1">#REF!</definedName>
    <definedName name="BExIRFHDHXMRJKQPXY15B1LSTOA3" hidden="1">#REF!</definedName>
    <definedName name="BExISB8XW8GYV29FDJP13V5XIRD9" hidden="1">2.12-'[1]1'!$D$1:$P$62</definedName>
    <definedName name="BExISQ32HP0AKY1BMTIOOPWY26PZ" hidden="1">2.8-'[3]3'!$A$16:$B$18</definedName>
    <definedName name="BExITI3UG9WTM7BWWEVBYVLX7IYP" hidden="1">#REF!</definedName>
    <definedName name="BExITK21223QOWVR2WLWLQMRFITH" hidden="1">#REF!</definedName>
    <definedName name="BExITWXUN5O3HSROFCVT744YXSIS" hidden="1">2.12-'[2]2'!$A$2:$B$9</definedName>
    <definedName name="BExITX8LJ9PDH4WNI9273P0IHDFI" hidden="1">2.4-'[3]3'!$A$1:$K$13</definedName>
    <definedName name="BExITYL9K8I7GILKPXTM6721BGAQ" hidden="1">2.7-'[2]2'!$A$16:$B$19</definedName>
    <definedName name="BExIU8XF5O0XTSTHHXT88UYAGXLP" hidden="1">#REF!</definedName>
    <definedName name="BExIULYVMKL7Y4SJ5C12V2HB1UP6" hidden="1">#REF!</definedName>
    <definedName name="BExIVBL9YKFC9WCT5DM5U50U1UU1" hidden="1">#REF!</definedName>
    <definedName name="BExIVG34QUGLOIUNKJI4USV41XLI" hidden="1">1.16-'[1]1'!$D$1:$AD$98</definedName>
    <definedName name="BExIVN4SGKLOR6JPDQX0VTSC5JXV" hidden="1">#REF!</definedName>
    <definedName name="BExIVPIYSVT7Y7479YFG2IUPG28Y" hidden="1">#REF!</definedName>
    <definedName name="BExIVPZ66J6ELK8K52VXJOK373G1" hidden="1">#REF!</definedName>
    <definedName name="BExIW1TH56WP9QOEUYU4JXJUJVJP" hidden="1">#REF!</definedName>
    <definedName name="BExIW8K5GSHQDXTFJUPXKWAMT5S3" hidden="1">#REF!</definedName>
    <definedName name="BExIWK8ZEA8N79YQ4MR1Z6KJTNQY" hidden="1">2.8-'[1]1'!$A$2:$B$10</definedName>
    <definedName name="BExIX1HAKDJZ0Q5ZMCQO2ULHBX06" hidden="1">#REF!</definedName>
    <definedName name="BExIXCPTDSQU44LYIDYHEH3NWDRJ" hidden="1">#REF!</definedName>
    <definedName name="BExIXIKA1DJR2K2PUP4LDY2JITCK" hidden="1">#REF!</definedName>
    <definedName name="BExIXZ71B2JUOV7U34EG1HAWFO5H" hidden="1">1.2-'[1]1'!$A$2:$B$10</definedName>
    <definedName name="BExIY0E6DQMEVSR4IQWGPXZ7JH38" hidden="1">#REF!</definedName>
    <definedName name="BExIYWGNB3ZGQKX6GJ5IIHDP65ZV" hidden="1">#REF!</definedName>
    <definedName name="BExIZ25ORVPH84MNY5OE89FM70N3" hidden="1">#REF!</definedName>
    <definedName name="BExIZ4JZQVK83PX1PIULP29IX2C5" hidden="1">2.8-'[1]1'!$A$1:$A$2</definedName>
    <definedName name="BExIZL1FGDZ3NQC7NMMLMU8E3SDR" hidden="1">#REF!</definedName>
    <definedName name="BExIZRHCIUYPUVIAV1N5ND7YX3XM" hidden="1">1.2-'[2]2'!$A$16:$B$18</definedName>
    <definedName name="BExJ0E9DKWBTPZ3BTEWX4P7D3WHQ" hidden="1">#REF!</definedName>
    <definedName name="BExJ0HK23U0LA0FDJF3DU41RUDRI" hidden="1">1.2-'[2]2'!$D$1:$N$43</definedName>
    <definedName name="BExJ14XMK4T708AL7APQOT2ECSFK" hidden="1">2.7-'[2]2'!$A$16:$B$19</definedName>
    <definedName name="BExKCZJEVFDAUL09ON4SKSOECQOJ" hidden="1">2.8-'[1]1'!$A$2:$B$11</definedName>
    <definedName name="BExKDHDBGYQ9JCDAOVO380U0GJUU" hidden="1">#REF!</definedName>
    <definedName name="BExKDSB82VOJKE0K2GGXZ2I5LPAX" hidden="1">1.2-'[2]2'!$A$16:$B$19</definedName>
    <definedName name="BExKE1LPB2OP8NWVFBRUCLS0F3MS" hidden="1">#REF!</definedName>
    <definedName name="BExKEAQPG6HYGGCI6M2SHO1NA1ES" hidden="1">2.7-'[1]1'!$A$16:$B$18</definedName>
    <definedName name="BExKEVPZMVID4SDTD8NN8LCOFBM7" hidden="1">#REF!</definedName>
    <definedName name="BExKF07SRU4B9XOXJ8K3HVI4RRON" hidden="1">2.12-'[1]1'!$A$16:$B$20</definedName>
    <definedName name="BExKF262472OTTUPL4210FPNG9UC" hidden="1">#REF!</definedName>
    <definedName name="BExKF50FDXTR519X3DDDC9ZOB4MI" hidden="1">#REF!</definedName>
    <definedName name="BExKFEGFMS0QTM7EVX8NOQSP9FPA" hidden="1">1.2-'[2]2'!$D$1:$N$71</definedName>
    <definedName name="BExKG6RYFC73UJ234ZG08P2SC0CZ" hidden="1">2.8-'[3]3'!$D$1:$K$5</definedName>
    <definedName name="BExKGMNT9GJ9RRPUAEMIYCM7K0TL" hidden="1">2.7-'[1]1'!$D$1:$I$117</definedName>
    <definedName name="BExKGTP95PHMVI6UKBWB0KVYPZYS" hidden="1">2.4-'[1]1'!$D$1:$I$36</definedName>
    <definedName name="BExKGV790GIQS6MBZ6G0W4X63ZL7" hidden="1">#REF!</definedName>
    <definedName name="BExKGYSPFKEWEQ3ABR1011P8Q6R6" hidden="1">#REF!</definedName>
    <definedName name="BExKHVRJXQB3E84TDDBX8GVSBZKP" hidden="1">#REF!</definedName>
    <definedName name="BExKI6JZ2H54EWHRXWESJTI0QK8S" hidden="1">#REF!</definedName>
    <definedName name="BExKI6UTCF8CJ29NK0D38F4D39JR" hidden="1">2.12-'[2]2'!$A$16:$B$20</definedName>
    <definedName name="BExKI878E3AYVQZ217SZ0EJM2Z5R" hidden="1">#REF!</definedName>
    <definedName name="BExKIM51VQDBFCZUW92GYTRGMXRM" hidden="1">2.8-'[2]2'!$A$2:$B$10</definedName>
    <definedName name="BExKIPL1E5J2Y7CXYY9N2R1GTNL3" hidden="1">1.2-'[2]2'!$D$1:$N$23</definedName>
    <definedName name="BExKJ67TD0Y7QKFQSLJK9JA42B4D" hidden="1">#REF!</definedName>
    <definedName name="BExKJ97OH615W61R7DC5C6ID8BBH" hidden="1">#REF!</definedName>
    <definedName name="BExKJI7E8Z7RM3BZVZHE7WASFS6R" hidden="1">#REF!</definedName>
    <definedName name="BExKJL79EM4656Q5U8JS82BE5NGL" hidden="1">2.8-'[1]1'!$D$1:$F$14</definedName>
    <definedName name="BExKJXXQ8FGT86UBBLCPBMCTS0TS" hidden="1">#REF!</definedName>
    <definedName name="BExKJYE1CPPGY3GN0RI5BWOM2V64" hidden="1">#REF!</definedName>
    <definedName name="BExKKK48ERQMOAF1ZKJV2TDQGVCC" hidden="1">#REF!</definedName>
    <definedName name="BExKKLRG44V4ONSRYZRS89SNXRIB" hidden="1">#REF!</definedName>
    <definedName name="BExKL11X46HVPRR9DLCXJL4DXZUX" hidden="1">#REF!</definedName>
    <definedName name="BExKLX48TBDHQRYFZ34RLHJILCE8" hidden="1">#REF!</definedName>
    <definedName name="BExKM3K9W2GT985Y4DG8FBPXJDIA" hidden="1">#REF!</definedName>
    <definedName name="BExKM6PHK0VZYWKD9R7FESS9FO0Y" hidden="1">2.8-'[3]3'!$A$16:$B$18</definedName>
    <definedName name="BExKMFP7A4NFTN73IMXFLC67OXXS" hidden="1">#REF!</definedName>
    <definedName name="BExKMNSITODBAEB35AK5LX7C9CLC" hidden="1">#REF!</definedName>
    <definedName name="BExKMZ6IEVLG2O93578ISK7VNK00" hidden="1">2.8-'[1]1'!$A$1:$A$2</definedName>
    <definedName name="BExKNR7AG0OB91D7WBDRH25HQB75" hidden="1">#REF!</definedName>
    <definedName name="BExKO3SFC7JX2ZGK5BL1N8DX3R3P" hidden="1">#REF!</definedName>
    <definedName name="BExKOKPXBTTQXOWLEL05XYGKCD13" hidden="1">2.12-'[3]3'!$A$1:$G$198</definedName>
    <definedName name="BExKOS7P0WCEQ5PSGUN06JCBUHQA" hidden="1">#REF!</definedName>
    <definedName name="BExKOV24L7SPR6U2DZLTQ3MR7D1O" hidden="1">2.8-'[1]1'!$A$16:$B$18</definedName>
    <definedName name="BExKOYYJBM880RD8T8XTNYKFB2KZ" hidden="1">#REF!</definedName>
    <definedName name="BExKP3QZV6QFPXSXZ3RZ30J7KM53" hidden="1">#REF!</definedName>
    <definedName name="BExKPG6V98EESM30DPOR74R9GX40" hidden="1">#REF!</definedName>
    <definedName name="BExKPPMN90O178B8MUG479YMBC82" hidden="1">#REF!</definedName>
    <definedName name="BExKPUQ3ON04PNECXHBNOYJ70F9H" hidden="1">2.12-'[2]2'!$A$1:$A$2</definedName>
    <definedName name="BExKQ8IF17O53LQG2EG0KFFDFUFD" hidden="1">#REF!</definedName>
    <definedName name="BExKQCPGHOMS6K4NB50ONHAPQRS3" hidden="1">#REF!</definedName>
    <definedName name="BExKRGF0GEWAWRDSQXYUVFIZ2HMQ" hidden="1">#REF!</definedName>
    <definedName name="BExKRHRNMFWOHC11Y6WAFGXEPPOV" hidden="1">#REF!</definedName>
    <definedName name="BExKRX77GZ1C6PUGOH9EVXHFNORT" hidden="1">#REF!</definedName>
    <definedName name="BExKS4UFGR3FV0IN2O0QSMFUQWCU" hidden="1">#REF!</definedName>
    <definedName name="BExKS66WIYTK7KICFIWQOI1XRD81" hidden="1">2.7-'[1]1'!$D$1:$I$117</definedName>
    <definedName name="BExKSRMAM8BYTU0QZDTSMTL5TMN6" hidden="1">#REF!</definedName>
    <definedName name="BExKT7I66LIPJBQPAWWZ3P5P12M1" hidden="1">#REF!</definedName>
    <definedName name="BExKT9LOBPJUS3APZ5G2Q344PM3S" hidden="1">#REF!</definedName>
    <definedName name="BExKTAI1POABZLDXR195N7S5VXMI" hidden="1">#REF!</definedName>
    <definedName name="BExKTCASSP8JOGOPAEWXZY5B1ERP" hidden="1">#REF!</definedName>
    <definedName name="BExKTZDL5SCIXO68V5WOEFAEFY71" hidden="1">2.12-'[2]2'!$D$1:$D$2</definedName>
    <definedName name="BExKUI9C90N1W6NRRZ6C42ZA08E8" hidden="1">#REF!</definedName>
    <definedName name="BExKUL3R8FA4UN9FLW6JZW4DQ05S" hidden="1">2.4-'[3]3'!$A$1:$K$13</definedName>
    <definedName name="BExKV3OPFULRS04ZVKSEJ0WZKPCP" localSheetId="6" hidden="1">#REF!</definedName>
    <definedName name="BExKV3OPFULRS04ZVKSEJ0WZKPCP" localSheetId="7" hidden="1">#REF!</definedName>
    <definedName name="BExKV3OPFULRS04ZVKSEJ0WZKPCP" hidden="1">#REF!</definedName>
    <definedName name="BExKVAVOG5OH5LUDOS6JYLR089VQ" hidden="1">2.8-'[2]2'!$D$1:$L$10</definedName>
    <definedName name="BExKVI2MPD8U7IIAEHT73L5NEFH0" hidden="1">1.2-'[1]1'!$D$1:$AF$692</definedName>
    <definedName name="BExM9AYHBGGCNEUBPFTAUWF89N0U" hidden="1">1.2-'[2]2'!$A$2:$B$9</definedName>
    <definedName name="BExMA4MOXKPFP5QJ96J8BNM70G36" hidden="1">1.2-'[2]2'!$A$16:$B$19</definedName>
    <definedName name="BExMAGBH8TGZ58WKHFRHTZXE6HL6" hidden="1">2.8-'[3]3'!$A$16:$B$18</definedName>
    <definedName name="BExMAMBAMM4J2E6PV0JZ6HSX9H5A" hidden="1">#REF!</definedName>
    <definedName name="BExMAQIBGOJGHLC01MI3I5YE295I" hidden="1">#REF!</definedName>
    <definedName name="BExMB7W4DRAHFHQ946PQFNGTD3JO" hidden="1">2.8-'[1]1'!$D$1:$F$14</definedName>
    <definedName name="BExMB81FY5IOEJNNNB4MITB9E0R6" hidden="1">2.12-'[1]1'!$A$2:$B$11</definedName>
    <definedName name="BExMBDL5J072X9SK2LQFT1CVSSWN" hidden="1">#REF!</definedName>
    <definedName name="BExMDAYUW1XAH9JRN9AKMQ8M8B3L" hidden="1">#REF!</definedName>
    <definedName name="BExMDB9NZJEKWTMP3VLL4MCTRO6Y" hidden="1">#REF!</definedName>
    <definedName name="BExMDHK8HCABVDK7GULY9VFF2HO7" hidden="1">#REF!</definedName>
    <definedName name="BExMDLR2WHZAUJFGETOKC06N56SA" hidden="1">#REF!</definedName>
    <definedName name="BExMDXQPG72U8M9WMVNNZD45JAG7" hidden="1">2.12-'[3]3'!$A$1:$G$230</definedName>
    <definedName name="BExME0AHWSCW77UHB5X5BVH62BES" hidden="1">2.4-'[3]3'!$A$16:$A$18</definedName>
    <definedName name="BExMEGBO5BXJEFETQEAWFZN5XZ3J" hidden="1">1.16-'[2]2'!$A$16:$B$18</definedName>
    <definedName name="BExMF2YCZI35Y8R9ES0D2R7OR0OD" hidden="1">2.8-'[3]3'!$A$2:$B$10</definedName>
    <definedName name="BExMF4LMQWNQ4NZ548FT3J4M7YFE" hidden="1">2.8-'[3]3'!$A$1:$H$12</definedName>
    <definedName name="BExMFALEAZGGA3KN9F16QOPUE7NQ" hidden="1">#REF!</definedName>
    <definedName name="BExMFB6ZKGGT905J6XQY30ZJB2KF" hidden="1">#REF!</definedName>
    <definedName name="BExMFRDMHSGNMBRWEMNCZU3IBFGE" hidden="1">2.7-'[2]2'!$D$1:$O$90</definedName>
    <definedName name="BExMFUDJK4PXZFAGG2FO111XD1XF" hidden="1">#REF!</definedName>
    <definedName name="BExMG1F0XPZQQ7P5R779KUPMTVY0" hidden="1">#REF!</definedName>
    <definedName name="BExMG5B8YRBG2Z5NUBI3LP05MJEI" hidden="1">#REF!</definedName>
    <definedName name="BExMGA98AV6JJLNMJZTNLR6LFH0N" hidden="1">2.8-'[3]3'!$A$2:$B$10</definedName>
    <definedName name="BExMGG95FRM8XVX0AZCYOCNAZFSR" hidden="1">2.7-'[1]1'!$A$1:$F$60</definedName>
    <definedName name="BExMGISTDQ7X3PEGLGBBP6CSS7GW" localSheetId="6" hidden="1">#REF!</definedName>
    <definedName name="BExMGISTDQ7X3PEGLGBBP6CSS7GW" localSheetId="7" hidden="1">#REF!</definedName>
    <definedName name="BExMGISTDQ7X3PEGLGBBP6CSS7GW" hidden="1">#REF!</definedName>
    <definedName name="BExMHFX00ZFO0Q9PRUUQ0OBZ2130" hidden="1">2.12-'[2]2'!$A$2:$B$10</definedName>
    <definedName name="BExMHP24XGY7OQDP3YD3K6V6JNMW" hidden="1">#REF!</definedName>
    <definedName name="BExMHVSU5XFE1J2PNRRKZ4ZLWTXI" hidden="1">#REF!</definedName>
    <definedName name="BExMHWP81TEG55OXYMNYWN0NZ9BM" hidden="1">#REF!</definedName>
    <definedName name="BExMHY75G8F6KM590GE1T6BGD0LC" hidden="1">#REF!</definedName>
    <definedName name="BExMIOKMOMQ3X38GOJ9D1CQA1HFR" hidden="1">2.7-'[2]2'!$A$16:$B$19</definedName>
    <definedName name="BExMJ8SUKOR3BA7B1HPBPDUS05KP" hidden="1">#REF!</definedName>
    <definedName name="BExMJIU9N8HI8CJ5KDYO0AQ9MK2E" hidden="1">2.8-'[3]3'!$A$2:$B$10</definedName>
    <definedName name="BExMJLE0MWTSCJVDP12WJ63B9VUA" hidden="1">#REF!</definedName>
    <definedName name="BExMJMW08HLIHTQQ9BANCCDTKMO4" hidden="1">#REF!</definedName>
    <definedName name="BExMJSQBB8Q6HETD8GR5GP171YL5" hidden="1">2.4-'[1]1'!$A$16:$B$18</definedName>
    <definedName name="BExMK8RLX2Z84Y494LELDESM5RH9" hidden="1">#REF!</definedName>
    <definedName name="BExMLBA10ECBPHC0HYYO5YD4HYCW" hidden="1">#REF!</definedName>
    <definedName name="BExMLI651KY3HY3P5XFY4ZRXVZ69" hidden="1">#REF!</definedName>
    <definedName name="BExMLPNX43F8XM7IBOQS7K2D7SBL" hidden="1">1.16-'[2]2'!$D$1:$L$41</definedName>
    <definedName name="BExMM3AROW4HJZUF2XZ9ES7RFURZ" hidden="1">#REF!</definedName>
    <definedName name="BExMM3LJSBFUA23TZ4N18E7UHY1L" hidden="1">2.7-'[1]1'!$A$1:$F$161</definedName>
    <definedName name="BExMM4HXGY8HGZ4XB6P9COF1H88A" hidden="1">2.7-'[2]2'!$D$1:$O$55</definedName>
    <definedName name="BExMMH8JR3ZB6PD5C7J8ZMINQIPB" hidden="1">2.4-'[2]2'!$A$1:$L$684</definedName>
    <definedName name="BExMMIL0GY6O6V7FMGWV464J9ZW2" hidden="1">2.12-'[2]2'!$A$2:$B$10</definedName>
    <definedName name="BExMMWO5RQG78U3JKC17KO8BWYAO" hidden="1">#REF!</definedName>
    <definedName name="BExMMX9PP750FCZGPLZ3P65CUDOI" hidden="1">#REF!</definedName>
    <definedName name="BExMN341FFA2JWFUYB09GDT3M340" hidden="1">#REF!</definedName>
    <definedName name="BExMN8CXXUVNZ7VAPTJC04OBKB4O" hidden="1">#REF!</definedName>
    <definedName name="BExMO5X81OJXCUUN1GUS80Z0J2T8" hidden="1">#REF!</definedName>
    <definedName name="BExMOG42SQXJC105KT79IK5IVX9C" hidden="1">2.7-'[1]1'!$D$1:$I$104</definedName>
    <definedName name="BExMOP3QSC30RTYMFWE7T5ZQQ7XM" hidden="1">2.7-'[2]2'!$A$2:$B$10</definedName>
    <definedName name="BExMOR1ZLPDOPB2MD6DO9JIS0LCA" hidden="1">#REF!</definedName>
    <definedName name="BExMPGODGMPDCKPYWEMPPX90Z0CX" hidden="1">#REF!</definedName>
    <definedName name="BExMPPO4BWYPTSWZ7AVGT6P8SK3K" hidden="1">#REF!</definedName>
    <definedName name="BExMQFLB7RM006P4DGAHY7MR477A" hidden="1">#REF!</definedName>
    <definedName name="BExMQFLBSW26ZI9VYRH9DKJZD38B" hidden="1">#REF!</definedName>
    <definedName name="BExMQNOML4JTCBMR6N7PJPXH9MSB" hidden="1">2.8-'[1]1'!$D$1:$D$2</definedName>
    <definedName name="BExMQOKZJQ9EEP6XKRJ8LXOL2YJV" hidden="1">2.4-'[3]3'!$A$2</definedName>
    <definedName name="BExMQOVT8RJ8J0YSMZGD43J2LLWY" hidden="1">2.8-'[1]1'!$A$1:$A$2</definedName>
    <definedName name="BExMR0F4QY81QDXRYNP0H4T8197Z" hidden="1">1.2-'[1]1'!$D$1:$AF$107</definedName>
    <definedName name="BExMRB7IXRRURAE614OTSJ763LBF" hidden="1">#REF!</definedName>
    <definedName name="BExMRENPDNX96PG96ZEDA87Z247C" hidden="1">#REF!</definedName>
    <definedName name="BExMREYHXY4OUWIUU5DC1OHKAXHE" hidden="1">1.16-'[1]1'!$D$1:$AD$92</definedName>
    <definedName name="BExMRJ5KCK3EFUS5E896OQQGVTPT" hidden="1">#REF!</definedName>
    <definedName name="BExMRQSLUV8GHMFROTGIZMKBIGUD" hidden="1">2.12-'[1]1'!$A$1:$M$7876</definedName>
    <definedName name="BExMS0DVI809G6FCXR251G3ECOFT" hidden="1">#REF!</definedName>
    <definedName name="BExMSDQ3I2JANI7T986D9EL3Q1AS" hidden="1">2.7-'[1]1'!$A$2:$B$10</definedName>
    <definedName name="BExMSKRK5MOJCGQM04LU6FAC6H79" hidden="1">#REF!</definedName>
    <definedName name="BExMT6N89A2XPP5271EWO9DOZ544" hidden="1">2.4-'[1]1'!$A$1:$F$63</definedName>
    <definedName name="BExO5E4XVPMP4QBO1NUEPQSAB3G2" hidden="1">#REF!</definedName>
    <definedName name="BExO677JI431KDHKJH1ZP28B0TK3" hidden="1">#REF!</definedName>
    <definedName name="BExO6CWJR53ZTGA5RZGVPGPHE3VM" hidden="1">#REF!</definedName>
    <definedName name="BExO6U4W3WOL52P70HZB12F0CO15" hidden="1">2.12-'[1]1'!$A$2:$B$11</definedName>
    <definedName name="BExO6W8FE771W7VV1H3FRC0T36DE" hidden="1">#REF!</definedName>
    <definedName name="BExO6YXJTHF6STO1MKJIUEF18Z38" hidden="1">#REF!</definedName>
    <definedName name="BExO78O9SM48807J0803VDM6OOI0" hidden="1">1.16-'[1]1'!$A$16:$B$20</definedName>
    <definedName name="BExO7JM0DWZMLZXZCEERQEKE8FZT" hidden="1">2.7-'[1]1'!$A$16:$B$18</definedName>
    <definedName name="BExO84FSGM0H92UA98VWTAALYFLQ" hidden="1">1.16-'[1]1'!$D$1:$AD$36</definedName>
    <definedName name="BExO88SCOC8P5XPSH2KFGS4Y4NAQ" hidden="1">2.7-'[1]1'!$A$16:$B$18</definedName>
    <definedName name="BExO8HMIW37J3Q70SH1O6CBTAHI7" hidden="1">#REF!</definedName>
    <definedName name="BExO8OIPQU4AR350UXQ617THMJE3" hidden="1">2.8-'[3]3'!$A$16:$B$18</definedName>
    <definedName name="BExO8RTEO2H544CPDZ9CHDDGJ17Z" hidden="1">#REF!</definedName>
    <definedName name="BExO8W5WA4LSGDBVU9G0UPLHHYYX" hidden="1">2.4-'[2]2'!$A$1:$L$37</definedName>
    <definedName name="BExO8WLZQP10A6DR2WWPFYLZT0TW" hidden="1">#REF!</definedName>
    <definedName name="BExO94PBTVF2RD4MNTN5SD9OK4KU" hidden="1">#REF!</definedName>
    <definedName name="BExO9A3J7Y9P2UUPUJGV9GIQ416G" hidden="1">2.8-'[2]2'!$D$1:$L$25</definedName>
    <definedName name="BExO9AEDCCLT0H7YVLWVAASN4VQI" hidden="1">2.8-'[3]3'!$D$1:$K$5</definedName>
    <definedName name="BExO9C73K0DDT9KM73LSINT2ED6H" hidden="1">#REF!</definedName>
    <definedName name="BExO9Q4PRDKN8ZNTFDX111MRKJ2X" hidden="1">#REF!</definedName>
    <definedName name="BExO9Y82EEBMORHA991DEGBK18CO" hidden="1">#REF!</definedName>
    <definedName name="BExOA7TBWF26QCC5LA8L0C26CX45" hidden="1">1.16-'[2]2'!$D$1:$L$21</definedName>
    <definedName name="BExOAEPH49Z0A4EMYIBCLLHGSS04" hidden="1">1.16-'[1]1'!$D$1:$AD$32</definedName>
    <definedName name="BExOAQ8TB7N518C81ESEHBLQO8RP" hidden="1">#REF!</definedName>
    <definedName name="BExOB1HHAY7JJ760Y518A24H066M" hidden="1">#REF!</definedName>
    <definedName name="BExOB2ZFMNH03ZWNAU9HCH9AYYDI" hidden="1">#REF!</definedName>
    <definedName name="BExOBBIUOWFRR0UQ886OIPMDOTKZ" hidden="1">2.8-'[3]3'!$A$1:$A$2</definedName>
    <definedName name="BExOBGRSENC8XJEXRJ1UU8K7CCA3" hidden="1">1.16-'[1]1'!$A$2:$B$10</definedName>
    <definedName name="BExOBNT9OM1KSXXWEW8M8KV7949C" hidden="1">#REF!</definedName>
    <definedName name="BExOBTT0NCP6QF3OG65QDMIWM2Z6" hidden="1">2.8-'[2]2'!$A$16:$B$19</definedName>
    <definedName name="BExOBV5IN2D997ISE6OSCGTFTHET" hidden="1">#REF!</definedName>
    <definedName name="BExOC9E2QKTAEKTLYYLNVM2J54CH" localSheetId="6" hidden="1">#REF!</definedName>
    <definedName name="BExOC9E2QKTAEKTLYYLNVM2J54CH" localSheetId="7" hidden="1">#REF!</definedName>
    <definedName name="BExOC9E2QKTAEKTLYYLNVM2J54CH" hidden="1">#REF!</definedName>
    <definedName name="BExOCCDZ2O89PESMBANZUC15GT5Q" hidden="1">#REF!</definedName>
    <definedName name="BExOCCOS6L2LATVYEWN5THMX9LYR" hidden="1">2.8-'[3]3'!$A$16:$B$18</definedName>
    <definedName name="BExOCJKYPT7MEUKG5FCTRYLAPTMC" hidden="1">#REF!</definedName>
    <definedName name="BExOCYPQSNG5IVOQ11PNPKG52YNJ" hidden="1">1.16-'[1]1'!$A$16:$B$20</definedName>
    <definedName name="BExOD0YPOWGS4RIP6GGXAUQ31IW6" hidden="1">#REF!</definedName>
    <definedName name="BExOEATDYZQE4E9J3IXBL0IKC4XX" hidden="1">2.8-'[2]2'!$D$1:$D$2</definedName>
    <definedName name="BExOEFB9GG56X99D3LK5A1CNK2FK" hidden="1">#REF!</definedName>
    <definedName name="BExOFPWXDL6R1QYVGTLKHPT8OP12" hidden="1">#REF!</definedName>
    <definedName name="BExOG2NGDHWHRZVSK3CL9NCEDSN6" hidden="1">#REF!</definedName>
    <definedName name="BExOGFZO3BD1DGA67LTLGU71B9A4" hidden="1">#REF!</definedName>
    <definedName name="BExOGZ0OE0QK3BJQ2L78GJ9O6YNM" hidden="1">#REF!</definedName>
    <definedName name="BExOH50IA5YYF7GFWSIKPQPY9G8M" hidden="1">2.8-'[3]3'!$D$1:$D$2</definedName>
    <definedName name="BExOHA9FNBPGZT7F3L9CCJTW2YSZ" hidden="1">#REF!</definedName>
    <definedName name="BExOHD99PWUUZPYOSGXL4HS5W3RL" hidden="1">#REF!</definedName>
    <definedName name="BExOHELQHVVM5YQXUY7944DDMTK2" hidden="1">#REF!</definedName>
    <definedName name="BExOHO1QFUCAVMDEPXVFT97TVK1P" hidden="1">2.7-'[1]1'!$D$1:$I$104</definedName>
    <definedName name="BExOHRXUC49C86PK6VVE0AJ2FDOF" hidden="1">#REF!</definedName>
    <definedName name="BExOIGO1V162OH1W7R9SMRU8OO4F" hidden="1">#REF!</definedName>
    <definedName name="BExOIT938FQSNB71QZSWNXTW235X" hidden="1">2.7-'[1]1'!$A$16:$B$18</definedName>
    <definedName name="BExOIWP8RWDU1DH4EU7WF3ZT66SM" hidden="1">#REF!</definedName>
    <definedName name="BExOJJXBYHX5JCP7ID8ZDYYG2I2Y" hidden="1">2.4-'[1]1'!$A$1:$F$21</definedName>
    <definedName name="BExOJPX5348MMRY6S6DC0A4W56H0" hidden="1">2.4-'[3]3'!$A$1:$K$5</definedName>
    <definedName name="BExOJZT7KZWPLRC8XPXZEB869POQ" hidden="1">#REF!</definedName>
    <definedName name="BExOK0PJX71YTZR1K24Y5IV6THLE" hidden="1">1.16-'[2]2'!$A$2:$B$10</definedName>
    <definedName name="BExOK9JX7BQ450FQXG4X273TP5CO" hidden="1">2.8-'[2]2'!$A$1:$A$2</definedName>
    <definedName name="BExOKUDQ7B00RZ3NQ8842WJOY1JD" hidden="1">#REF!</definedName>
    <definedName name="BExOL8GV7F8694JFFG523EP6OPDR" hidden="1">2.8-'[2]2'!$A$2:$B$11</definedName>
    <definedName name="BExOLDPK1AAGG5WJBAM67GCROP41" hidden="1">#REF!</definedName>
    <definedName name="BExOLF235BQ7HWTZ0OHAFQEKWF2I" hidden="1">#REF!</definedName>
    <definedName name="BExOLYOUYNFWPT6OVIVT7V3GTYPB" hidden="1">1.2-'[2]2'!$A$2:$B$10</definedName>
    <definedName name="BExOM5A8MPOWPF9B77TBKXUKO2VZ" hidden="1">2.7-'[2]2'!$A$1:$L$92</definedName>
    <definedName name="BExOMYY98SQDM9MEAQTA712NZQKO" hidden="1">#REF!</definedName>
    <definedName name="BExON9LEG927V3ZS98YWVCHQV9O0" hidden="1">#REF!</definedName>
    <definedName name="BExONGMTN3YFF63P62IA6J1LHIEP" hidden="1">2.7-'[2]2'!$D$1:$O$92</definedName>
    <definedName name="BExOOBYFAQ7VBEC42K7BZDOGS3J3" hidden="1">#REF!</definedName>
    <definedName name="BExOOD5LWG1OV456Z7X5VZA9WB1G" hidden="1">#REF!</definedName>
    <definedName name="BExOOKNC0C1BGL3E3TSENUH6HUTA" hidden="1">1.2-'[1]1'!$D$1:$AF$11</definedName>
    <definedName name="BExOOS52IAYAB002SOSBC7B87PGN" hidden="1">2.8-'[2]2'!$D$1:$D$2</definedName>
    <definedName name="BExOP1A31X416QU407ENJQ8IPJCN" hidden="1">2.8-'[2]2'!$A$16:$B$19</definedName>
    <definedName name="BExOP32T0EMHSMYYAYGDG7T9SJS1" hidden="1">2.7-'[2]2'!$A$1:$L$213</definedName>
    <definedName name="BExOPNRBNQAS8462XAIZYCRUSX02" hidden="1">#REF!</definedName>
    <definedName name="BExQ2Q4DK0I3PA0DQRK9C9588PS0" hidden="1">2.8-'[3]3'!$A$2:$B$10</definedName>
    <definedName name="BExQ2X5VCJH1WNMSTZGBBB0E2H2V" hidden="1">1.2-'[1]1'!$D$1:$AF$692</definedName>
    <definedName name="BExQ347IYN0QOVUJZ49HM8FPQ834" hidden="1">#REF!</definedName>
    <definedName name="BExQ37T0AE502ABE615I4TYWEG06" hidden="1">#REF!</definedName>
    <definedName name="BExQ3E8V3S7WYG84SMLH5FXY7FKY" hidden="1">#REF!</definedName>
    <definedName name="BExQ3PSDA1VO8OYLGH844TQYBG5K" hidden="1">1.16-'[2]2'!$A$16:$B$18</definedName>
    <definedName name="BExQ3UFJ5NO9LLBADKZNEIXV5955" hidden="1">2.12-'[2]2'!$D$1:$D$2</definedName>
    <definedName name="BExQ4ET8168OQB9UQF9EOVSHRAVC" hidden="1">2.12-'[3]3'!$A$1:$G$348</definedName>
    <definedName name="BExQ4HYF0DNL3Z52HB4EV2IERSPV" hidden="1">#REF!</definedName>
    <definedName name="BExQ4IK0DOXC6WELN2R2D3RBZLY6" hidden="1">#REF!</definedName>
    <definedName name="BExQ5H0SEYS33UQG7V665E6EMSPW" hidden="1">#REF!</definedName>
    <definedName name="BExQ5TB6R7FXTKLFI879XPT53GOG" hidden="1">2.8-'[1]1'!$A$2:$B$10</definedName>
    <definedName name="BExQ6F6U5W4M8H484FR6XPKTE8ME" hidden="1">#REF!</definedName>
    <definedName name="BExQ6K4SBYQACA4ZFA3H7B4F9872" hidden="1">#REF!</definedName>
    <definedName name="BExQ74YQ6Y9L3312UYD40ERHJUXH" hidden="1">2.4-'[2]2'!$A$1:$L$20</definedName>
    <definedName name="BExQ7AT1IO0ZGX06RVLTQ49BN9QM" hidden="1">#REF!</definedName>
    <definedName name="BExQ7F5F5Q4YJYIDL3HP7M0KTX0Y" hidden="1">2.12-'[2]2'!$D$1:$P$104</definedName>
    <definedName name="BExQ7H3NFOFRWGMFH512TUTOH58Q" hidden="1">2.8-'[2]2'!$A$16:$B$19</definedName>
    <definedName name="BExQ8Q7EPXCI828VCH5K3PP1QR2X" hidden="1">2.12-'[2]2'!$D$1:$P$135</definedName>
    <definedName name="BExQ9JKMUAGU37FZ35QLBEJWML53" hidden="1">2.8-'[3]3'!$D$1:$K$4</definedName>
    <definedName name="BExQ9L2R4WBXEH44VCREJ4CJFYT0" hidden="1">#REF!</definedName>
    <definedName name="BExQ9SKH2LJGT1TWCAS5NVO88AUL" hidden="1">#REF!</definedName>
    <definedName name="BExQ9W5XFS9SQSA0F16HTZYI0NI7" hidden="1">2.12-'[1]1'!$D$1:$P$216</definedName>
    <definedName name="BExQ9WWV4T0L69TQXIGGHP5BGY6D" hidden="1">1.2-'[1]1'!$A$16:$B$21</definedName>
    <definedName name="BExQ9Y40K2A9AJ5G6NE0RFINZK77" hidden="1">1.2-'[2]2'!$A$2:$B$10</definedName>
    <definedName name="BExQ9Y412EVUL6HX4EF08W2DJ0UE" hidden="1">#REF!</definedName>
    <definedName name="BExQA9SS2XFZEN5NCI3OIRHMPEMJ" hidden="1">#REF!</definedName>
    <definedName name="BExQAEW853TIOWLUMYFR1VPEB87V" hidden="1">#REF!</definedName>
    <definedName name="BExQAF70MM4DFQIMA2ZLZKGGGF53" hidden="1">#REF!</definedName>
    <definedName name="BExQARHDE3KE713FLODHZ9IDJN0B" hidden="1">#REF!</definedName>
    <definedName name="BExQB90HFCS0JXHTMA23W8530KVN" hidden="1">#REF!</definedName>
    <definedName name="BExQBMCJ3A3I4UVIWEKABVN3F0SJ" hidden="1">#REF!</definedName>
    <definedName name="BExQC1HICZAU524VG1EF0Q9JUFCP" hidden="1">#REF!</definedName>
    <definedName name="BExQC886QXDKXZSNYCIBE6MRNY8O" hidden="1">2.8-'[2]2'!$A$16:$B$19</definedName>
    <definedName name="BExQCIKJM7FA2HJKC0NE3D6IK1Z3" hidden="1">2.12-'[1]1'!$D$1:$P$141</definedName>
    <definedName name="BExQDEC1F9II6IH25J4Z8UDUDY8H" hidden="1">2.8-'[1]1'!$A$2:$B$10</definedName>
    <definedName name="BExQDHMR1O7S5254RFXVOWMKLJ55" hidden="1">#REF!</definedName>
    <definedName name="BExQDI8CJW6KFYQP4MH5BPNIKK24" hidden="1">1.2-'[1]1'!$A$2:$B$10</definedName>
    <definedName name="BExQDKMNNSP9T39PAR4NSZ2CNUVS" hidden="1">#REF!</definedName>
    <definedName name="BExQDN6G4DZN5TIRRXKMT295GGHF" hidden="1">2.8-'[2]2'!$A$1:$A$2</definedName>
    <definedName name="BExQDNS0VIEFFY5JRT2FHQ6V5BGJ" localSheetId="6" hidden="1">#REF!</definedName>
    <definedName name="BExQDNS0VIEFFY5JRT2FHQ6V5BGJ" localSheetId="7" hidden="1">#REF!</definedName>
    <definedName name="BExQDNS0VIEFFY5JRT2FHQ6V5BGJ" hidden="1">#REF!</definedName>
    <definedName name="BExQE6T41HK60HJMOXWF720EWRC4" hidden="1">2.8-'[2]2'!$A$2:$B$10</definedName>
    <definedName name="BExQEBWIRVBA1HBOA0D8YF8D1RTC" hidden="1">#REF!</definedName>
    <definedName name="BExQES8GQ6MD5OWJSQCNQYR2W25G" hidden="1">2.7-'[1]1'!$A$16:$B$18</definedName>
    <definedName name="BExQEUS8PA203K927F4QBZ5XS8T7" hidden="1">2.8-'[2]2'!$D$1:$L$25</definedName>
    <definedName name="BExQFBV3OPSZ6K4C7SNTNMNZBF7L" hidden="1">#REF!</definedName>
    <definedName name="BExQFSI0OKHHNATJILVNT9NOPSHZ" localSheetId="6" hidden="1">#REF!</definedName>
    <definedName name="BExQFSI0OKHHNATJILVNT9NOPSHZ" localSheetId="7" hidden="1">#REF!</definedName>
    <definedName name="BExQFSI0OKHHNATJILVNT9NOPSHZ" hidden="1">#REF!</definedName>
    <definedName name="BExQFTZXX0DU2NSIMI5ODPPUTXCF" hidden="1">1.2-'[2]2'!$D$1:$N$62</definedName>
    <definedName name="BExQG28L0QO8OW31JS1SJXKU957S" hidden="1">#REF!</definedName>
    <definedName name="BExQG2JE5AL94BEB5MTFT633984D" hidden="1">1.16-'[2]2'!$A$2:$B$10</definedName>
    <definedName name="BExQGA6LQCL7B1WY4R0MPMSU0T0G" hidden="1">#REF!</definedName>
    <definedName name="BExQGTT93E4PFDDLNBDA8M7PYAXL" hidden="1">#REF!</definedName>
    <definedName name="BExQHCE7GKT1XBIKAOYCI97QJT8C" hidden="1">#REF!</definedName>
    <definedName name="BExQHL34YRXQEX4GSKQR2CQTGNLC" hidden="1">2.12-'[2]2'!$A$1:$M$322</definedName>
    <definedName name="BExQHRZ8ZJ663SLO34OWN3USWN3L" hidden="1">#REF!</definedName>
    <definedName name="BExQHW0T58IG1VHFXWPU0Z6DYTX8" hidden="1">#REF!</definedName>
    <definedName name="BExQIBB3Z4BAG8FPBDYYTCK43R7N" hidden="1">2.7-'[2]2'!$A$1:$L$92</definedName>
    <definedName name="BExQID95K4VJCA3NW6JACOXMLT6B" hidden="1">2.12-'[1]1'!$A$2:$B$10</definedName>
    <definedName name="BExQIQFXKSOK3Y3LM4AUGCR5HZQB" hidden="1">1.16-'[1]1'!$D$1:$X$30</definedName>
    <definedName name="BExQJE4AXJFY57V24GQDFIJLUJOR" hidden="1">#REF!</definedName>
    <definedName name="BExQKMRX6OE6PH7ZGO62KIQCARZA" hidden="1">#REF!</definedName>
    <definedName name="BExRYERGOB4M3S0WKHJJCWNII6SE" hidden="1">#REF!</definedName>
    <definedName name="BExRZ918OJ9FOSAGURKX63RO43TQ" hidden="1">#REF!</definedName>
    <definedName name="BExS0A751GRIHHI8CGXQJZ6IQJRV" hidden="1">#REF!</definedName>
    <definedName name="BExS0VBQIYD124LK8GRKA1RQ5BNZ" hidden="1">#REF!</definedName>
    <definedName name="BExS19PNV8U7EI0RXX8GUHRPBTPQ" hidden="1">#REF!</definedName>
    <definedName name="BExS1NN8XUW7JYVKFD9Z9TB5CAA4" hidden="1">#REF!</definedName>
    <definedName name="BExS1RZSDF5WW59VIHGMJAS7H992" hidden="1">#REF!</definedName>
    <definedName name="BExS1VQKSACRNSZPTC9DMNLJ6JTH" hidden="1">1.16-'[2]2'!$D$1:$L$25</definedName>
    <definedName name="BExS21FKUPB0WGPMUUUGC5DYCLYK" hidden="1">#REF!</definedName>
    <definedName name="BExS23TVQ2KTW7MDEA2BCX0W85ZI" hidden="1">#REF!</definedName>
    <definedName name="BExS28MJX56XM2GOQX2ZOUXZ46I5" hidden="1">#REF!</definedName>
    <definedName name="BExS2J9IE5ZZU5F0P54UIMY5FQEW" hidden="1">#REF!</definedName>
    <definedName name="BExS2KBBQW3ZGGLX1IUWV1R8TAXR" hidden="1">#REF!</definedName>
    <definedName name="BExS2QLWLHUW50GHC8TB4IL5POEI" hidden="1">2.4-'[2]2'!$A$16:$B$18</definedName>
    <definedName name="BExS2YJWQEPRTMXDQN1YAG8XX6L1" hidden="1">#REF!</definedName>
    <definedName name="BExS3IBW8YWJ6SLJVB5BGQDDMAP5" hidden="1">1.16-'[2]2'!$A$16:$B$18</definedName>
    <definedName name="BExS49AXC9S8TDE0NR3HSJK23UV0" hidden="1">#REF!</definedName>
    <definedName name="BExS5L94BBF01PPXY3A1H8SOO6WO" hidden="1">#REF!</definedName>
    <definedName name="BExS61L8QVYEZRM3OKNBGSEXX1SZ" hidden="1">1.2-'[1]1'!$A$2:$B$10</definedName>
    <definedName name="BExS67QCIEM3DCUSS1VDYRUVIEF8" hidden="1">2.4-'[1]1'!$A$1:$F$15</definedName>
    <definedName name="BExS69ZDCFDLU02941M131XAHX6T" hidden="1">2.8-'[1]1'!$A$1:$A$2</definedName>
    <definedName name="BExS6KBICQH89CL8EUJAJCEBGB9X" hidden="1">2.7-'[1]1'!$D$1:$I$39</definedName>
    <definedName name="BExS75WD28AE9ET52V1H8BOF4XAM" hidden="1">#REF!</definedName>
    <definedName name="BExS7LBYD90VU6FS6WQUIVHW0RUL" hidden="1">2.7-'[1]1'!$D$1:$I$117</definedName>
    <definedName name="BExS7RMJ0LM8G3WIILFDE8SG47QQ" hidden="1">2.7-'[1]1'!$A$1:$F$60</definedName>
    <definedName name="BExS890C4XI0AOUX4I0L8JTU8Y0C" hidden="1">1.16-'[1]1'!$D$1:$AD$32</definedName>
    <definedName name="BExS8VMVU2F9D22U7O1SI2F9H0C2" hidden="1">#REF!</definedName>
    <definedName name="BExS8XABC21AGLCPAVNJHJRGQZ8I" hidden="1">1.16-'[2]2'!$D$1:$L$41</definedName>
    <definedName name="BExS90KZ9V9C1RFHIJK1637GNJX1" hidden="1">2.7-'[1]1'!$A$16:$B$18</definedName>
    <definedName name="BExS9BDF5PNGQGNOCO3547YUGQKB" hidden="1">#REF!</definedName>
    <definedName name="BExS9OPIETKK0NGKDD33O1KS3J9C" hidden="1">2.8-'[1]1'!$A$16:$B$18</definedName>
    <definedName name="BExS9QCPJPB30PHYZNLSV2ON4M7B" hidden="1">1.2-'[2]2'!$A$16:$B$19</definedName>
    <definedName name="BExS9YWCC0K2IL07Y1UCPXUCUSPN" hidden="1">2.4-'[3]3'!$D$1:$N$12</definedName>
    <definedName name="BExS9ZSPR1QS3MOM3NAC98T9FGZG" hidden="1">#REF!</definedName>
    <definedName name="BExSA7QJ4GNDIIHB7DJBDQZMF9MB" hidden="1">#REF!</definedName>
    <definedName name="BExSAI86M7MX286CXW4MD9O649PW" hidden="1">2.7-'[2]2'!$A$1:$L$217</definedName>
    <definedName name="BExSAMKP00BZZNJZ0HNB82B3CK89" hidden="1">#REF!</definedName>
    <definedName name="BExSAOIRJ5VW1E4P33MFTGMI3A89" hidden="1">#REF!</definedName>
    <definedName name="BExSAQBI3U7M2U4HDD9OUYE67WWD" hidden="1">2.4-'[2]2'!$A$1:$X$158</definedName>
    <definedName name="BExSAQRQMVPWB9UZV69SCYWZ7JDY" hidden="1">1.2-'[1]1'!$A$2:$B$10</definedName>
    <definedName name="BExSAWWUNKOBYZ24OCDHYXQX1FYZ" hidden="1">#REF!</definedName>
    <definedName name="BExSBDZUNKC18N1XW975871XLB13" hidden="1">#REF!</definedName>
    <definedName name="BExSBJ8MAKC9Z8I7DM3Z3BL451WC" hidden="1">1.2-'[2]2'!$D$1:$N$63</definedName>
    <definedName name="BExSBKAH107KIP4O57VZ9HXMNH43" hidden="1">#REF!</definedName>
    <definedName name="BExSBZVJ8HWR5S48KPKLEAK7KLHZ" hidden="1">2.8-'[1]1'!$A$16:$B$18</definedName>
    <definedName name="BExSC47VW4XCCVCPJ52IC3D9JF5F" hidden="1">#REF!</definedName>
    <definedName name="BExSCCWRKEHRRDNVXMMOI8B32WHX" localSheetId="6" hidden="1">#REF!</definedName>
    <definedName name="BExSCCWRKEHRRDNVXMMOI8B32WHX" localSheetId="7" hidden="1">#REF!</definedName>
    <definedName name="BExSCCWRKEHRRDNVXMMOI8B32WHX" hidden="1">#REF!</definedName>
    <definedName name="BExSCH958BAYXXM9QB3ZODQYCUPF" hidden="1">1.16-'[2]2'!$A$1:$I$36</definedName>
    <definedName name="BExSCPCHAMYP7XX3BK88W7S1CMXE" hidden="1">#REF!</definedName>
    <definedName name="BExSCXAHR2KX0EENN6WCCGI92JII" hidden="1">2.4-'[2]2'!$A$2:$B$10</definedName>
    <definedName name="BExSD1SBDJ2VAEGSH8IMWQCDZU9Q" hidden="1">#REF!</definedName>
    <definedName name="BExSDC9ZSZPPFTQ9NUTJW5U6XAE5" hidden="1">2.8-'[2]2'!$A$2:$B$10</definedName>
    <definedName name="BExSDQIE47N3SV7R6PX57BFRNUDS" hidden="1">2.12-'[1]1'!$A$1:$M$5134</definedName>
    <definedName name="BExSEEMWDDEZKCGOL141FHW4MPTA" localSheetId="6" hidden="1">#REF!</definedName>
    <definedName name="BExSEEMWDDEZKCGOL141FHW4MPTA" localSheetId="7" hidden="1">#REF!</definedName>
    <definedName name="BExSEEMWDDEZKCGOL141FHW4MPTA" hidden="1">#REF!</definedName>
    <definedName name="BExSELTTMY6GDK97DOBYOWHOQPO9" hidden="1">2.7-'[1]1'!$D$1:$I$117</definedName>
    <definedName name="BExSEXIMN5O2OSHQ1NIBAY4HCTD7" hidden="1">#REF!</definedName>
    <definedName name="BExSFJ3INLD6A2OWSZE0SY0C4OGO" hidden="1">#REF!</definedName>
    <definedName name="BExSHK2PNHL9ZYPU1RS2PZ5MBZ39" localSheetId="6" hidden="1">#REF!</definedName>
    <definedName name="BExSHK2PNHL9ZYPU1RS2PZ5MBZ39" localSheetId="7" hidden="1">#REF!</definedName>
    <definedName name="BExSHK2PNHL9ZYPU1RS2PZ5MBZ39" hidden="1">#REF!</definedName>
    <definedName name="BExSI09C6BB9N3ISEBDFALT404RO" hidden="1">1.2-'[2]2'!$A$16:$B$19</definedName>
    <definedName name="BExTTWD20I71UGK41DUGHFTUFYZK" hidden="1">1.2-'[2]2'!$D$1:$N$17</definedName>
    <definedName name="BExTTZ26I4WZ0RG8LMAH31R31EV2" localSheetId="6" hidden="1">#REF!</definedName>
    <definedName name="BExTTZ26I4WZ0RG8LMAH31R31EV2" localSheetId="7" hidden="1">#REF!</definedName>
    <definedName name="BExTTZ26I4WZ0RG8LMAH31R31EV2" hidden="1">#REF!</definedName>
    <definedName name="BExTUPQGS3KNADKOPYH4JFQIBPM9" hidden="1">2.4-'[3]3'!$A$1:$K$13</definedName>
    <definedName name="BExTURDQET4DYRE5BBM7JF9HKVE9" hidden="1">#REF!</definedName>
    <definedName name="BExTVD40Z0CUZ5KU1056B76N4XBJ" hidden="1">#REF!</definedName>
    <definedName name="BExTVGEQRE66SBXA45RYHMX3OD9L" hidden="1">#REF!</definedName>
    <definedName name="BExTW1OTJV3IF3DF8I8GZC41VC3L" hidden="1">#REF!</definedName>
    <definedName name="BExTW7J3I2UB838MT58CXB7DVGWM" hidden="1">#REF!</definedName>
    <definedName name="BExTX11SOGMKQMSW5FZ6F3SGWE9I" hidden="1">2.4-'[1]1'!$A$1:$F$63</definedName>
    <definedName name="BExTX3QXHEFTLB7BQHY36X654UGF" hidden="1">#REF!</definedName>
    <definedName name="BExTX4NAW7XHJ56RZ0JCDJX5VALP" hidden="1">2.7-'[2]2'!$D$1:$O$434</definedName>
    <definedName name="BExTX9QPH9NB9Y3PFXWKYB964LK2" hidden="1">2.7-'[2]2'!$A$2:$B$10</definedName>
    <definedName name="BExTY63ZVZRFHFB2SEP3SDXF7VXS" hidden="1">#REF!</definedName>
    <definedName name="BExTY75OP0QY3CDJAG0HS6WA16DL" hidden="1">#REF!</definedName>
    <definedName name="BExTYUU171EGCK9XLNPREXFVAAV0" hidden="1">2.4-'[2]2'!$A$1:$X$175</definedName>
    <definedName name="BExTYXJ5GCK2UIFXKBI4QF830RXT" hidden="1">#REF!</definedName>
    <definedName name="BExTZAKFGF944HGT1ZNMT7Z52GFK" hidden="1">2.8-'[2]2'!$A$1:$I$119</definedName>
    <definedName name="BExTZB0PK80OF0PAB8VBFNUX3ZQ3" hidden="1">#REF!</definedName>
    <definedName name="BExTZQAZ113EYEPQ3W2ZELZUKXGT" hidden="1">2.8-'[3]3'!$D$1:$K$4</definedName>
    <definedName name="BExTZVZZN2Q0ZAYWV91Y5ALN7BHU" hidden="1">#REF!</definedName>
    <definedName name="BExU0EKXKH1YEHP178S344ZG1S4U" hidden="1">2.4-'[4]4'!$A$1:$F$18</definedName>
    <definedName name="BExU0LMEPJ2PWWMGS6ULFWBMVF5Q" hidden="1">#REF!</definedName>
    <definedName name="BExU0MIST3KN4GXB8O2G0L0WVP4V" hidden="1">2.7-'[1]1'!$A$1:$F$159</definedName>
    <definedName name="BExU0QPV2L7C9QV4MPSG9ZCLUFS1" hidden="1">#REF!</definedName>
    <definedName name="BExU1ASR9ZB38KV7IQ1F1UC9AKS5" hidden="1">#REF!</definedName>
    <definedName name="BExU1CW93ZXINGWWAP1IVO994O3R" hidden="1">2.4-'[2]2'!$D$1:$I$54</definedName>
    <definedName name="BExU1GXTO7KGHO8Y6L3IPT9L6Z5P" hidden="1">2.4-'[3]3'!$A$1:$K$13</definedName>
    <definedName name="BExU1MXNRLZ4PTB7RNZLC4QCYHDM" hidden="1">#REF!</definedName>
    <definedName name="BExU21X4D95IW4Z6CRQX0CSDJUYV" hidden="1">1.16-'[1]1'!$D$1:$X$90</definedName>
    <definedName name="BExU287PGE6WLSLERW3WYAMQOHIZ" hidden="1">#REF!</definedName>
    <definedName name="BExU28IIUREAKBG20O7ANHS3WTIM" hidden="1">#REF!</definedName>
    <definedName name="BExU2ET1WXG0V554RGH754IOYXZB" hidden="1">2.12-'[1]1'!$D$1:$P$141</definedName>
    <definedName name="BExU2JAXGAXVELAF48O9GJ85Q1TA" hidden="1">1.16-'[1]1'!$A$2:$B$10</definedName>
    <definedName name="BExU2RUBOOK9E0WNJZXJHHOFQIOX" hidden="1">2.12-'[1]1'!$D$1:$P$129</definedName>
    <definedName name="BExU2YQIHIBUW6F5QKGBB6FJK3ZH" hidden="1">2.8-'[1]1'!$A$16:$B$18</definedName>
    <definedName name="BExU392TXD6XWXSDANW51YR63L8D" hidden="1">2.7-'[1]1'!$D$1:$I$39</definedName>
    <definedName name="BExU3GPW6ZJFLRQIUB66XNXZ7904" hidden="1">#REF!</definedName>
    <definedName name="BExU3UT04HGE48K3PAP584J2IPPE" hidden="1">2.7-'[2]2'!$A$16:$B$19</definedName>
    <definedName name="BExU3WAY65OUPIZBQY8IQSWCVW5J" hidden="1">1.16-'[2]2'!$A$16:$B$18</definedName>
    <definedName name="BExU4P82LMSBX0P0JJM45JQR2PK6" hidden="1">1.2-'[1]1'!$A$16:$B$21</definedName>
    <definedName name="BExU4WPSPIPGQNMEOZNE1ORHZHKW" hidden="1">#REF!</definedName>
    <definedName name="BExU51YOT8B8ZE3R2YA6WAUAJHDQ" hidden="1">2.7-'[1]1'!$A$16:$B$18</definedName>
    <definedName name="BExU5L52344526XX2W0XGVTDZJXD" hidden="1">#REF!</definedName>
    <definedName name="BExU5YHBPUO5VSGWG1VKBVT9TLOO" hidden="1">#REF!</definedName>
    <definedName name="BExU6N7EMI9HWZOLGS1R7QYE8HHL" hidden="1">#REF!</definedName>
    <definedName name="BExU6PLNSFBVCMXUKUNI4UTHQHLF" hidden="1">#REF!</definedName>
    <definedName name="BExU6UUM45E4TQN8WHN27J3J7AOF" hidden="1">1.16-'[2]2'!$A$2:$B$10</definedName>
    <definedName name="BExU74ACUP7TA4PSUIT6R4ONE9SM" hidden="1">2.8-'[1]1'!$D$1:$F$13</definedName>
    <definedName name="BExU756RA7VSO8BV7BR3XTXE8F1K" hidden="1">2.12-'[2]2'!$D$1:$P$104</definedName>
    <definedName name="BExU76U1PB1SHANOYGLZ3FWVK44O" hidden="1">2.8-'[1]1'!$D$1:$D$2</definedName>
    <definedName name="BExU7ZGIC3AATIKWZNUFVPF91ZQF" hidden="1">#REF!</definedName>
    <definedName name="BExU8PJ0VR364VFCG2IJMFGH0VI5" hidden="1">2.7-'[1]1'!$A$16:$B$18</definedName>
    <definedName name="BExU990E4VWW9KGL7SJNECS5J7AS" hidden="1">#REF!</definedName>
    <definedName name="BExU9FAYD35HVCMTYNVUNI70GCNQ" hidden="1">2.8-'[1]1'!$A$16:$B$18</definedName>
    <definedName name="BExU9GSWRRYDKQQPC4B3WO3KUWMJ" hidden="1">#REF!</definedName>
    <definedName name="BExU9I01M4GRSUJ55Q4DEK45ON61" hidden="1">#REF!</definedName>
    <definedName name="BExU9SXSI3FJX5PTQC84NWGYGBJH" hidden="1">2.4-'[2]2'!$A$1:$L$699</definedName>
    <definedName name="BExUADX2BRU32RXTYLPOC8H77BF2" hidden="1">2.4-'[3]3'!$A$2</definedName>
    <definedName name="BExUANNTAR0EDV8SWHD6HCE2YSWZ" hidden="1">#REF!</definedName>
    <definedName name="BExUAYQVUYFWAR4ZV18XG88S12RL" hidden="1">#REF!</definedName>
    <definedName name="BExUBES6A6KGU79H6K2LD8M2TCU9" hidden="1">2.8-'[2]2'!$D$1:$L$25</definedName>
    <definedName name="BExUBMQ1UBWYOIBUB3BAGYYGIAYP" hidden="1">#REF!</definedName>
    <definedName name="BExUBRTGLCPZQSH2PZPCYHRK7TBI" hidden="1">#REF!</definedName>
    <definedName name="BExUBYPMMFXY2CV4319QULJVSTT3" hidden="1">2.8-'[1]1'!$A$1:$C$30</definedName>
    <definedName name="BExUBZGHQV0JRMWTK9FTUC0WYL92" hidden="1">#REF!</definedName>
    <definedName name="BExUC2GENV759K4UUPAEPG3L0VIK" hidden="1">#REF!</definedName>
    <definedName name="BExUCISK0Q0QX11808HFH7M0MS62" hidden="1">#REF!</definedName>
    <definedName name="BExUCX6F5N1HGV4D3ZBLAQV60CA2" hidden="1">#REF!</definedName>
    <definedName name="BExUDB9JIPNR4VJD2RED7SJQTGT7" hidden="1">#REF!</definedName>
    <definedName name="BExVQFKOXCUZ7GRP861U7Q4FLYGJ" hidden="1">#REF!</definedName>
    <definedName name="BExVRAAJ79FPMC27W5LCOW3K4X6J" hidden="1">#REF!</definedName>
    <definedName name="BExVRAG0S9S3H4R6E6GAP8NO7M70" hidden="1">#REF!</definedName>
    <definedName name="BExVRLJ8ZFPYSZ7JEX3QHEYYT3EN" hidden="1">#REF!</definedName>
    <definedName name="BExVRWBOPY3RUAFZ9NLRMDKXTO28" hidden="1">#REF!</definedName>
    <definedName name="BExVSAUWWLQAS2FISLZ1M7O4EAGO" hidden="1">#REF!</definedName>
    <definedName name="BExVSU6WR72J1XJ7LFQJLTBB46ET" localSheetId="6" hidden="1">#REF!</definedName>
    <definedName name="BExVSU6WR72J1XJ7LFQJLTBB46ET" localSheetId="7" hidden="1">#REF!</definedName>
    <definedName name="BExVSU6WR72J1XJ7LFQJLTBB46ET" hidden="1">#REF!</definedName>
    <definedName name="BExVT3XG5NNI0Z0ZFVSK0DM0BDEJ" hidden="1">#REF!</definedName>
    <definedName name="BExVT786R23SPM6KDEI7RG2H1SNU" localSheetId="6" hidden="1">#REF!</definedName>
    <definedName name="BExVT786R23SPM6KDEI7RG2H1SNU" localSheetId="7" hidden="1">#REF!</definedName>
    <definedName name="BExVT786R23SPM6KDEI7RG2H1SNU" hidden="1">#REF!</definedName>
    <definedName name="BExVTBF8O68G6NSWDXS9ES554S8F" hidden="1">1.16-'[1]1'!$A$2:$B$10</definedName>
    <definedName name="BExVTD2HJ56U5QWML41T2FA6SMSI" hidden="1">#REF!</definedName>
    <definedName name="BExVTDO1UWKAI17TWZPAOMCXIISC" hidden="1">#REF!</definedName>
    <definedName name="BExVU3AGP8ZWMOE4XQ0OFRQE1JRI" hidden="1">#REF!</definedName>
    <definedName name="BExVUM0XEJL1A82ZK9FKGG48LN9B" hidden="1">2.8-'[3]3'!$D$1:$K$5</definedName>
    <definedName name="BExVUQIRJS1D23S17IIV2BMZC8FW" hidden="1">#REF!</definedName>
    <definedName name="BExVV0K5DQDKDM3SLXVNVRXIE6ZO" hidden="1">2.7-'[2]2'!$A$1:$L$213</definedName>
    <definedName name="BExVV9JTXDJPXVYVF2ULIFDZ4J04" hidden="1">#REF!</definedName>
    <definedName name="BExVVGLGUAPY7RYC9M5QRECMQHFT" hidden="1">2.4-'[3]3'!$A$1:$K$5</definedName>
    <definedName name="BExVVJW627421ZGOYLIIQPBCOD64" hidden="1">#REF!</definedName>
    <definedName name="BExVVM4ZNNGS4XC3YRYOU12DB7MZ" hidden="1">2.8-'[2]2'!$D$1:$L$26</definedName>
    <definedName name="BExVVOJB9OWKQWQWP9AM52BRC2TR" hidden="1">#REF!</definedName>
    <definedName name="BExVVT16QALRMMSTMVISLXX96V66" hidden="1">2.7-'[2]2'!$A$2:$B$10</definedName>
    <definedName name="BExVVTS7WLTKCWCYLB1PRHUN6BRI" hidden="1">#REF!</definedName>
    <definedName name="BExVVU8BRGVXVL0W5JBRXM29D91C" hidden="1">2.8-'[1]1'!$D$1:$D$2</definedName>
    <definedName name="BExVWMEJWX2FNA9D33V4ZFILYISJ" hidden="1">2.7-'[2]2'!$D$1:$O$771</definedName>
    <definedName name="BExVX0HNP2Y8L2UCG87OX6XJY44Y" hidden="1">2.8-'[3]3'!$A$16:$B$18</definedName>
    <definedName name="BExVX2AFEIERYLC84PH3GGALADMZ" hidden="1">#REF!</definedName>
    <definedName name="BExVX31ACQOFSCVBOKWL8WE6TV5D" hidden="1">2.7-'[2]2'!$A$16:$B$19</definedName>
    <definedName name="BExVX5VVVJEDGAEIISKWV1Y79UCO" hidden="1">#REF!</definedName>
    <definedName name="BExVYIVWG9QGF562HDA6HIYB442O" hidden="1">#REF!</definedName>
    <definedName name="BExVYL4PZLATUP5RW7H669Z7PG3S" hidden="1">2.7-'[1]1'!$A$16:$B$18</definedName>
    <definedName name="BExVYQTR0KM39GB0SHWE9E0RMBSY" hidden="1">2.12-'[2]2'!$A$1:$A$2</definedName>
    <definedName name="BExVYSMHLVZQSL4GX73EPUJNLEQ4" hidden="1">#REF!</definedName>
    <definedName name="BExVZN71KUG5VNFUQ99QC4USMD6M" localSheetId="6" hidden="1">#REF!</definedName>
    <definedName name="BExVZN71KUG5VNFUQ99QC4USMD6M" localSheetId="7" hidden="1">#REF!</definedName>
    <definedName name="BExVZN71KUG5VNFUQ99QC4USMD6M" hidden="1">#REF!</definedName>
    <definedName name="BExVZT6SRHB2JCVYQ3OO21LBUZXW" hidden="1">#REF!</definedName>
    <definedName name="BExW0E0LU0RY3OX02YDP5CA7XZEM" hidden="1">2.8-'[3]3'!$A$2:$B$10</definedName>
    <definedName name="BExW0FIK23GJU0JU7YEA2SOFJL3B" hidden="1">#REF!</definedName>
    <definedName name="BExW0HWUW6OPLB1974SWVGIJNK0U" hidden="1">2.8-'[1]1'!$D$1:$D$2</definedName>
    <definedName name="BExW0Q07D0OICFGB0NIDZ28NQ1DK" hidden="1">#REF!</definedName>
    <definedName name="BExW11JIXC53OXQNC05SGVHB8SCV" hidden="1">2.7-'[2]2'!$D$1:$O$153</definedName>
    <definedName name="BExW161CFQPUPY9D2HU6HBEDGQOS" hidden="1">#REF!</definedName>
    <definedName name="BExW1F6JIYL2B3J9S388HPSF3YHB" hidden="1">#REF!</definedName>
    <definedName name="BExW1H4LOVXI7EXOLLOYUPOAA7ZM" hidden="1">2.8-'[2]2'!$A$16:$B$19</definedName>
    <definedName name="BExW1J8346IHYDHJP6HS30K5D21K" hidden="1">2.12-'[1]1'!$A$2:$B$10</definedName>
    <definedName name="BExW1M2IH12W0VMKIQIQPICEXWHR" hidden="1">2.8-'[1]1'!$A$2:$B$10</definedName>
    <definedName name="BExW1P2F1VHO0Y2S202HBYC8VH6W" hidden="1">2.8-'[1]1'!$D$1:$F$9</definedName>
    <definedName name="BExW1XB81Y7TSLHNJHFL8G3MY1VK" hidden="1">#REF!</definedName>
    <definedName name="BExW23B1HNZWX80FA9ZGMHS95E95" hidden="1">2.7-'[2]2'!$D$1:$O$109</definedName>
    <definedName name="BExW2WO91BZQNXZR1BQ7UT6FPV4Y" hidden="1">#REF!</definedName>
    <definedName name="BExW31BK6GBSLRKH4JPUE80WNPCG" hidden="1">#REF!</definedName>
    <definedName name="BExW38D1M6F9358I00P599IWKEUC" hidden="1">#REF!</definedName>
    <definedName name="BExW3TN3M2302L9E26G6ITHLVQHM" hidden="1">#REF!</definedName>
    <definedName name="BExW3YVU8KJLMVIW1S6A8F3F3SWH" hidden="1">#REF!</definedName>
    <definedName name="BExW4EBM6TL25O4FSQPIHRK07DJ5" hidden="1">2.8-'[1]1'!$A$16:$B$18</definedName>
    <definedName name="BExW4HX3A1F3076K6GJYXWRR4VNA" hidden="1">#REF!</definedName>
    <definedName name="BExW573EFHUPM7YUWWJKDBKIRZVE" hidden="1">1.2-'[1]1'!$A$2:$B$10</definedName>
    <definedName name="BExW5TVEK19SQ4HKTY8NQB2OU47D" hidden="1">#REF!</definedName>
    <definedName name="BExW6O50T19GUXUDS7LWBV4E44ZH" hidden="1">#REF!</definedName>
    <definedName name="BExW6TOPFJ8TNXX0KM4FG5ZNHZCW" hidden="1">2.4-'[1]1'!$A$1:$F$47</definedName>
    <definedName name="BExW6VBYJ96MIN4JN2AWLNQOG8VM" hidden="1">#REF!</definedName>
    <definedName name="BExW70FDLL3UP9OCMG7014069G9T" hidden="1">#REF!</definedName>
    <definedName name="BExW80ZP5ORBCN9ESIIQH3R2PAPK" hidden="1">2.8-'[3]3'!$A$2:$B$10</definedName>
    <definedName name="BExW96CNPC1Y60BWTG214J4QNQPB" hidden="1">#REF!</definedName>
    <definedName name="BExW9BW8G8VEPAR7LG24JHTHI5CB" hidden="1">#REF!</definedName>
    <definedName name="BExXLU6E96XFQ78ZWJSLWQT0QEPQ" hidden="1">2.7-'[2]2'!$A$1:$L$92</definedName>
    <definedName name="BExXM3GUDP6NJ412W4QJH3GVGLOG" hidden="1">1.2-'[2]2'!$A$2:$B$10</definedName>
    <definedName name="BExXMY6PRI5WR0YMB3FH3OW8CYCW" hidden="1">#REF!</definedName>
    <definedName name="BExXNW7FZQNE0EP84PA392X0PYRS" hidden="1">#REF!</definedName>
    <definedName name="BExXNZI4Y1EXGHEV3MCRTD6SVKZL" hidden="1">2.8-'[2]2'!$D$1:$D$2</definedName>
    <definedName name="BExXO2CK5ZAR0J9FZPCLZIMUPIOF" hidden="1">2.8-'[2]2'!$D$1:$L$9</definedName>
    <definedName name="BExXO6UD73OJEFXXCZLJY1MRFYRH" localSheetId="7" hidden="1">#REF!</definedName>
    <definedName name="BExXO6UD73OJEFXXCZLJY1MRFYRH" hidden="1">#REF!</definedName>
    <definedName name="BExXON10J5QS2HW6NHGP0QLBL2SH" hidden="1">#REF!</definedName>
    <definedName name="BExXOSQ1SGLX9OXWYW7WLXOEST62" hidden="1">#REF!</definedName>
    <definedName name="BExXP67JSSVFMZSJ4SD6I4NULZGH" hidden="1">2.8-'[2]2'!$A$16:$B$19</definedName>
    <definedName name="BExXPB00OQWO92TVC8NKSNBQBGUU" hidden="1">#REF!</definedName>
    <definedName name="BExXPGEFJPPPBOEWJ1NVQFERJ4I7" hidden="1">#REF!</definedName>
    <definedName name="BExXPM8R8G1TAXT4L714Q5FWPXBB" hidden="1">2.8-'[2]2'!$A$1:$A$2</definedName>
    <definedName name="BExXQ9GT90E39R3MGL3XRTOYF03Q" hidden="1">2.12-'[4]4'!$A$1:$G$82</definedName>
    <definedName name="BExXQK3Y7I3MM4I5XDNQVSHN5TR0" hidden="1">1.2-'[2]2'!$A$2:$B$10</definedName>
    <definedName name="BExXQKPJI1IGBB0FEC4VGW58QCZ6" hidden="1">2.7-'[1]1'!$A$16:$B$18</definedName>
    <definedName name="BExXQL0AXCU41JV3D3S77GLZ13RM" hidden="1">#REF!</definedName>
    <definedName name="BExXQT3HKTXJEN1UDDQGNM4WLC15" hidden="1">#REF!</definedName>
    <definedName name="BExXQW8TJQL99LYW7BV0X9QKFE00" hidden="1">#REF!</definedName>
    <definedName name="BExXREZ4BMA9U58IC2DX0CBWJS09" hidden="1">2.8-'[3]3'!$A$2:$B$10</definedName>
    <definedName name="BExXSHSAX0V76DNG6W12NFTCPJR9" hidden="1">#REF!</definedName>
    <definedName name="BExXSODUNEMXFL9BPYLLKLUZ92N8" hidden="1">2.8-'[2]2'!$A$2:$B$10</definedName>
    <definedName name="BExXSRJ2FMONO9I6YXNKEGQN1XU1" hidden="1">#REF!</definedName>
    <definedName name="BExXSS4M8EF044DK0BNW9SQOTUPA" hidden="1">#REF!</definedName>
    <definedName name="BExXSS9YCN2G1SV9VFLBHEVESE1M" hidden="1">2.8-'[3]3'!$A$16:$B$18</definedName>
    <definedName name="BExXT0O22LN4A0MRKOV85QNY487V" hidden="1">#REF!</definedName>
    <definedName name="BExXT5RI0AQHQE1I2WMP650X4TSK" hidden="1">2.4-'[1]1'!$D$1:$I$36</definedName>
    <definedName name="BExXTIY7WZY2AFMDMR5U3SYMP4E9" hidden="1">1.16-'[1]1'!$A$2:$B$10</definedName>
    <definedName name="BExXTNWBK1YID5Z8FLWD0RD5I1EZ" hidden="1">#REF!</definedName>
    <definedName name="BExXU018YR80G700OKHGU45VYHK3" hidden="1">2.4-'[4]4'!$A$1:$F$18</definedName>
    <definedName name="BExXU5Q855YYKOFE2308I0FX77U3" hidden="1">#REF!</definedName>
    <definedName name="BExXU6MLWCYUEXZXL6PSYMQDZJ6Y" hidden="1">1.16-'[1]1'!$A$2:$B$10</definedName>
    <definedName name="BExXUGD7K43TWO3QIFAWMGN5LY11" hidden="1">2.8-'[1]1'!$D$1:$D$2</definedName>
    <definedName name="BExXUIRNP7LK0FWKP79D7G94Z2P3" hidden="1">2.7-'[1]1'!$A$2:$B$10</definedName>
    <definedName name="BExXUK45B1ZU07QTQ7ZVTLVH5GKU" hidden="1">2.7-'[2]2'!$A$1:$L$215</definedName>
    <definedName name="BExXVM6AJJ8K3220LH76657F0DR0" hidden="1">2.12-'[2]2'!$A$16:$B$20</definedName>
    <definedName name="BExXVSGTJ52ODB1IVG339X129JGW" hidden="1">#REF!</definedName>
    <definedName name="BExXVTIOIR7L0XK5TJ67T3A4J5WI" hidden="1">1.2-'[1]1'!$D$1:$AF$107</definedName>
    <definedName name="BExXVX46DPMGI0G4ZCOW1UQ9ZWLP" hidden="1">#REF!</definedName>
    <definedName name="BExXVX9GO8F7TWLPSWAV3PNS4P62" hidden="1">#REF!</definedName>
    <definedName name="BExXW27MC9F58QD35Q1C0NXYUYJ5" hidden="1">#REF!</definedName>
    <definedName name="BExXWCJQIP48UJ5LUU5IU6OCWLEL" hidden="1">#REF!</definedName>
    <definedName name="BExXWYQ8746DLT6RHBRDKXA4B9FK" hidden="1">2.7-'[2]2'!$A$2:$B$10</definedName>
    <definedName name="BExXX8RQJ26KODV5D4J5I7U3XNKA" hidden="1">2.12-'[1]1'!$A$1:$M$400</definedName>
    <definedName name="BExXXKLV3VM4D8O34JZ5KRB0ZHTM" hidden="1">2.12-'[2]2'!$A$2:$B$10</definedName>
    <definedName name="BExXXX1IK6H0MLQM16G89UQFYTCN" hidden="1">1.16-'[1]1'!$A$16:$B$21</definedName>
    <definedName name="BExXXZAIUZXLLFTKH7DDP5519A6I" hidden="1">#REF!</definedName>
    <definedName name="BExXYKV8BTY3RSZCY08IFWZYAGIJ" hidden="1">#REF!</definedName>
    <definedName name="BExXYLBIS7WJ6HRMMUS7ID93UYAJ" hidden="1">#REF!</definedName>
    <definedName name="BExXYNF0PV32UVTS7PVZDC45EGLD" hidden="1">#REF!</definedName>
    <definedName name="BExXYT9CQYXI2W0CZ0L32GLYOT8W" hidden="1">#REF!</definedName>
    <definedName name="BExXYXB24WQQZR24DG0YVYW6F8U0" hidden="1">#REF!</definedName>
    <definedName name="BExXZ8E9Y7D70B73I7S55H5ZEPQ6" hidden="1">#REF!</definedName>
    <definedName name="BExXZGMXBJD2OEUAOJ00QMIOX0IN" hidden="1">#REF!</definedName>
    <definedName name="BExXZIA7EGOJBFH29518E0SAPO7D" hidden="1">#REF!</definedName>
    <definedName name="BExXZTOBX0LNHNVJKERQU75P77W8" hidden="1">#REF!</definedName>
    <definedName name="BExY00PTCYE9EZ540KMO17FR9G2S" hidden="1">#REF!</definedName>
    <definedName name="BExY08NTU12RREN03UKW0MU8Y8PB" hidden="1">2.12-'[2]2'!$A$1:$A$2</definedName>
    <definedName name="BExY0G5ETY6I7JUQUOEPMR1R8P6O" hidden="1">#REF!</definedName>
    <definedName name="BExY0MQT3ZKWD6NV3CUWHCRHJOMU" hidden="1">#REF!</definedName>
    <definedName name="BExY0X8F8NV8PNFBNPYMA8FAH00O" hidden="1">2.4-'[3]3'!$A$1:$K$5</definedName>
    <definedName name="BExY150XIJCN7NSE5P7RVVWUJL86" hidden="1">2.7-'[1]1'!$A$2:$B$10</definedName>
    <definedName name="BExY19O9ZVNAA45OOWOU814EUAY2" hidden="1">#REF!</definedName>
    <definedName name="BExY1BRTE0GIYWXO245V8JMQEKCE" hidden="1">#REF!</definedName>
    <definedName name="BExY1ERJOFDWSAU3E15VCTSBTYQO" hidden="1">#REF!</definedName>
    <definedName name="BExY1F7TODWG13KLB1P5WIQ8FPU0" hidden="1">#REF!</definedName>
    <definedName name="BExY1M3YDOI3HZS8U9NIJUA8UTCJ" hidden="1">#REF!</definedName>
    <definedName name="BExY1TR0U4MVWAG9OAITSGCBWV6R" hidden="1">#REF!</definedName>
    <definedName name="BExY1VUJAC3YKD7QCW360QS5H9SR" hidden="1">#REF!</definedName>
    <definedName name="BExY278L9IWAQKMV3K1UY8YGPI7P" hidden="1">2.12-'[4]4'!$A$1:$G$82</definedName>
    <definedName name="BExY29MVJZD45ZFGCGNBSP2665ST" hidden="1">#REF!</definedName>
    <definedName name="BExY3296KG6B502EARRRI7VKNCQU" hidden="1">#REF!</definedName>
    <definedName name="BExY33R65T9V30NNOD0YVJYVKRRO" hidden="1">#REF!</definedName>
    <definedName name="BExY36AXR1E8SC0TTS22XON5MZWT" hidden="1">2.4-'[3]3'!$A$1:$K$5</definedName>
    <definedName name="BExY37SWGLYXZTE5PZ8DPLKTADJY" hidden="1">2.7-'[1]1'!$A$2:$B$10</definedName>
    <definedName name="BExY3E3H1M1YA7OKZ2G1EZXJY130" hidden="1">2.4-'[1]1'!$A$1:$F$63</definedName>
    <definedName name="BExY3NJA2B7CDAAVWPBLZ0SDZB8O" hidden="1">#REF!</definedName>
    <definedName name="BExY3UVONXOYEUP2QYZ9S1GVIJ6U" hidden="1">1.16-'[1]1'!$A$16:$B$21</definedName>
    <definedName name="BExY3XKMPDLE5QLTYZHM2CRU6FWK" hidden="1">2.8-'[2]2'!$A$2:$B$10</definedName>
    <definedName name="BExY3XQ3I8137OL0E0A5HJHWC0BG" hidden="1">#REF!</definedName>
    <definedName name="BExY49PPUVKXSMUZNBIKC8WAYPOI" hidden="1">2.4-'[4]4'!$A$1:$F$18</definedName>
    <definedName name="BExY4A0HPZDLKCIIHVHQ667OZVY4" hidden="1">#REF!</definedName>
    <definedName name="BExY4AWW05ZCHV5XFVXS0CL6GW3Y" hidden="1">2.4-'[1]1'!$A$1:$F$60</definedName>
    <definedName name="BExY4CERYB20DACOXKLJPU6L2KAS" hidden="1">2.4-'[2]2'!$A$2:$B$10</definedName>
    <definedName name="BExY4GWO0VWTMBQPSA7ZYQU9S39M" hidden="1">2.8-'[3]3'!$D$1:$K$5</definedName>
    <definedName name="BExY55144T2JNQ4JNZKXUZHI8KJM" hidden="1">1.16-'[1]1'!$A$16:$B$18</definedName>
    <definedName name="BExY5ITGP4E5VJM68NVWSN4JJQNW" hidden="1">2.7-'[2]2'!$A$2:$B$10</definedName>
    <definedName name="BExY5N0IVU5Y3HJCVOWYMN5HFOWO" hidden="1">2.8-'[3]3'!$A$2:$B$11</definedName>
    <definedName name="BExY5QLZDXLNV2YO20Y4JNNYNGE1" hidden="1">2.7-'[2]2'!$A$16:$B$19</definedName>
    <definedName name="BExY69SI33C8S0TXOP0ZBSVBRPF4" hidden="1">#REF!</definedName>
    <definedName name="BExZIF6S6IATWI4X3FU08KDR7NBR" hidden="1">#REF!</definedName>
    <definedName name="BExZJ4NWFG7XBR99MTEV852Z66BF" hidden="1">#REF!</definedName>
    <definedName name="BExZK0VOKEYFRWNQDDNKBE8XIYHN" hidden="1">2.7-'[2]2'!$A$16:$B$19</definedName>
    <definedName name="BExZKTCPQSFIRRPIP7Q4QU5UYHTO" hidden="1">#REF!</definedName>
    <definedName name="BExZKUJUPTWEHVOTHHE31H63JLT5" hidden="1">#REF!</definedName>
    <definedName name="BExZKWY5ZX7RPM1UKVLTDM5D2SXT" hidden="1">1.2-'[1]1'!$A$16:$B$21</definedName>
    <definedName name="BExZL2N7DX2KSI2XTIXH6TYY3JNN" hidden="1">#REF!</definedName>
    <definedName name="BExZL751MKFK5BPRJH3J24IH72CQ" hidden="1">#REF!</definedName>
    <definedName name="BExZLEBZ5QUM9HPPC5ZUOG882L9H" hidden="1">2.4-'[1]1'!$D$1:$I$36</definedName>
    <definedName name="BExZLFTX52LYW18YK35JYWR9YH56" hidden="1">#REF!</definedName>
    <definedName name="BExZLQ639A3FIJKQ3DC0MSOR668R" hidden="1">#REF!</definedName>
    <definedName name="BExZLWRFZMOEBH54382GWDCCQMK9" hidden="1">2.12-'[3]3'!$A$1:$J$1533</definedName>
    <definedName name="BExZM6CPSQU0CELJMIA4BWV9F2QT" hidden="1">#REF!</definedName>
    <definedName name="BExZMJOX6M6FMSVIUUL1NAU93UVJ" hidden="1">#REF!</definedName>
    <definedName name="BExZMWFF0HNZD00PE0I822OPFUAM" hidden="1">2.7-'[1]1'!$A$16:$B$18</definedName>
    <definedName name="BExZNMNFFEIXUXQK3HGTCQ186LWF" hidden="1">#REF!</definedName>
    <definedName name="BExZNPNBQUXLZYCK1K92FKVYT5P4" hidden="1">#REF!</definedName>
    <definedName name="BExZNWE6JPQ3CKCVEAH8UQRMQBXF" hidden="1">#REF!</definedName>
    <definedName name="BExZOTYGWI0OOY3Y5CKV6SA7ME67" hidden="1">1.16-'[1]1'!$A$2:$B$10</definedName>
    <definedName name="BExZP757NI14S0VXYMBJSB0L8KUJ" hidden="1">#REF!</definedName>
    <definedName name="BExZPAQOE4NI99OCSERB5YWZ2Z0K" hidden="1">#REF!</definedName>
    <definedName name="BExZPBHQT19U4OXVQCPZ3LHKOJDU" hidden="1">#REF!</definedName>
    <definedName name="BExZPGQH65TL3JPHE8ZDEI2WW9L6" hidden="1">2.12-'[2]2'!$A$16:$B$20</definedName>
    <definedName name="BExZPHXMX5JV65IKDOQA0BSZWTID" localSheetId="6" hidden="1">#REF!</definedName>
    <definedName name="BExZPHXMX5JV65IKDOQA0BSZWTID" localSheetId="7" hidden="1">#REF!</definedName>
    <definedName name="BExZPHXMX5JV65IKDOQA0BSZWTID" hidden="1">#REF!</definedName>
    <definedName name="BExZPL8BAR7OG0BVDA2OGOOWMH8K" hidden="1">2.8-'[3]3'!$D$1:$K$5</definedName>
    <definedName name="BExZPVF5TXEEVSEMQYJPUMMFUC5J" hidden="1">2.12-'[2]2'!$A$2:$B$10</definedName>
    <definedName name="BExZQ02BE81PS0QRFGHQD7Z1ZHLB" hidden="1">#REF!</definedName>
    <definedName name="BExZQJ3DT3NWVU7X45UFTW8RRLI8" hidden="1">2.7-'[1]1'!$A$2:$B$10</definedName>
    <definedName name="BExZQX15SJOKH4I2YX3COJ7KVYF5" hidden="1">#REF!</definedName>
    <definedName name="BExZR2KPBPW62GYF37T2U6YF5HWX" hidden="1">#REF!</definedName>
    <definedName name="BExZRI0GTR4DSIYQ1ZVI27QLXZQ1" localSheetId="6" hidden="1">#REF!</definedName>
    <definedName name="BExZRI0GTR4DSIYQ1ZVI27QLXZQ1" localSheetId="7" hidden="1">#REF!</definedName>
    <definedName name="BExZRI0GTR4DSIYQ1ZVI27QLXZQ1" hidden="1">#REF!</definedName>
    <definedName name="BExZRKPL1S5UTS4RSYHU649GZPOU" hidden="1">#REF!</definedName>
    <definedName name="BExZROR542LP39XWBLJF8K9BTLEA" hidden="1">#REF!</definedName>
    <definedName name="BExZRVCIB9ZRWKMJSQTR0DPHLQY0" hidden="1">#REF!</definedName>
    <definedName name="BExZS58K9IY6P65CWLXLBSELLJ3W" hidden="1">2.4-'[2]2'!$D$1:$I$54</definedName>
    <definedName name="BExZS9VQKA3RVDY4SBM3Z2UUNXPK" hidden="1">#REF!</definedName>
    <definedName name="BExZSETUGIEIIP5ZT82X3UIAAM7L" hidden="1">1.2-'[1]1'!$A$16:$B$21</definedName>
    <definedName name="BExZSLVH4WBLRI6MFA2WGVJ0W5NH" hidden="1">2.7-'[1]1'!$A$1:$F$60</definedName>
    <definedName name="BExZSRVA7LJ021HRQ8Z1AB5MRS37" hidden="1">2.7-'[1]1'!$A$1:$F$172</definedName>
    <definedName name="BExZSTNV071UXH5D3OLP83WN6T4X" hidden="1">#REF!</definedName>
    <definedName name="BExZTOTYPSDQTFE7XUDYGRYQIIHP" hidden="1">1.16-'[1]1'!$D$1:$X$87</definedName>
    <definedName name="BExZU85T41DTOC5N2OF7ZVDO2NNP" hidden="1">#REF!</definedName>
    <definedName name="BExZUQW3HMHMQEIDLWFLVF7227IX" hidden="1">2.12-'[2]2'!$D$1:$P$180</definedName>
    <definedName name="BExZURSHCVF3SR571NHBFV5F7Z31" hidden="1">2.7-'[1]1'!$A$16:$B$18</definedName>
    <definedName name="BExZV019U67ANHTEIAGRZVLWDOBD" hidden="1">2.12-'[2]2'!$A$16:$B$20</definedName>
    <definedName name="BExZW0QXU8YT1FNS8GH2B9CM08AV" hidden="1">#REF!</definedName>
    <definedName name="BExZWGMS85K6Q15MEOAD3JF0RBTL" hidden="1">#REF!</definedName>
    <definedName name="BExZWK8973RSWJVJFWZYAS57PHKS" hidden="1">#REF!</definedName>
    <definedName name="BExZWS0QXRY2X7ISLF352IDNJ2WE" hidden="1">#REF!</definedName>
    <definedName name="BExZWV0NXJZWW2DYABYNZQCNRCVU" hidden="1">#REF!</definedName>
    <definedName name="BExZX0K7A42CB1E99GN4JS6S9WFT" hidden="1">2.7-'[1]1'!$D$1:$I$117</definedName>
    <definedName name="BExZY7KFITE2Q63PZVLIZ71DB8EB" hidden="1">2.7-'[1]1'!$A$2:$B$10</definedName>
    <definedName name="BExZY8X2CGXD9B6UVQ8NHWT1ALLX" hidden="1">2.8-'[2]2'!$A$16:$B$19</definedName>
    <definedName name="BExZYKLW101VDGUFQF26N57HYSAN" hidden="1">#REF!</definedName>
    <definedName name="BExZYVJKZEVSDDJ0HXIB08NSQWP0" hidden="1">2.8-'[3]3'!$A$2:$B$11</definedName>
    <definedName name="BExZYWW98P984AU0WCJZ0I1M3DDH" hidden="1">#REF!</definedName>
    <definedName name="BExZZ2L8MSIITKH85WVHWR8INOZJ" hidden="1">2.8-'[3]3'!$A$2:$B$10</definedName>
    <definedName name="BExZZ5QFHY0FULSP3H2DIPPB8FRJ" hidden="1">#REF!</definedName>
    <definedName name="BExZZATUMMG0NOVG1UI1MZJPSOM2" hidden="1">1.2-'[2]2'!$D$1:$N$63</definedName>
    <definedName name="BExZZF6DV58RMA7B5DEGWPVD0KD1" hidden="1">#REF!</definedName>
    <definedName name="BExZZUWS26KEM9DL0M2N48NSXXO4" hidden="1">1.16-'[2]2'!$A$16:$B$18</definedName>
    <definedName name="_xlnm.Print_Area" localSheetId="2">'1.tab.'!$A$1:$F$99</definedName>
    <definedName name="_xlnm.Print_Area" localSheetId="11">'10.tab.'!$A$1:$D$218</definedName>
    <definedName name="_xlnm.Print_Area" localSheetId="12">'11.tab.'!$A$1:$D$34</definedName>
    <definedName name="_xlnm.Print_Area" localSheetId="14">'13.tab.'!$E$1:$H$62</definedName>
    <definedName name="_xlnm.Print_Area" localSheetId="15">'14.tab.'!$A$1:$F$103</definedName>
    <definedName name="_xlnm.Print_Area" localSheetId="16">'15.tab.'!$A$1:$D$52</definedName>
    <definedName name="_xlnm.Print_Area" localSheetId="3">'2.tab.'!$A$1:$F$69</definedName>
    <definedName name="_xlnm.Print_Area" localSheetId="4">'3.tab.'!$A$1:$F$95</definedName>
    <definedName name="_xlnm.Print_Area" localSheetId="5">'4.tab.'!$A$1:$G$850</definedName>
    <definedName name="_xlnm.Print_Area" localSheetId="6">'5.tab.'!$A$1:$G$411</definedName>
    <definedName name="_xlnm.Print_Area" localSheetId="7">'6.tab.'!$A$1:$D$237</definedName>
    <definedName name="_xlnm.Print_Area" localSheetId="8">'7.tab.'!$A$1:$F$103</definedName>
    <definedName name="_xlnm.Print_Area" localSheetId="9">'8.tab.'!$A$1:$F$216</definedName>
    <definedName name="_xlnm.Print_Area" localSheetId="10">'9.tab.'!$A$1:$F$187</definedName>
    <definedName name="_xlnm.Print_Area" localSheetId="1">'kopb'!$A:$E</definedName>
    <definedName name="_xlnm.Print_Titles" localSheetId="2">'1.tab.'!$10:$12</definedName>
    <definedName name="_xlnm.Print_Titles" localSheetId="11">'10.tab.'!$10:$12</definedName>
    <definedName name="_xlnm.Print_Titles" localSheetId="13">'12.tab.'!$11:$12</definedName>
    <definedName name="_xlnm.Print_Titles" localSheetId="14">'13.tab.'!$10:$13</definedName>
    <definedName name="_xlnm.Print_Titles" localSheetId="15">'14.tab.'!$14:$16</definedName>
    <definedName name="_xlnm.Print_Titles" localSheetId="16">'15.tab.'!$10:$12</definedName>
    <definedName name="_xlnm.Print_Titles" localSheetId="4">'3.tab.'!$10:$12</definedName>
    <definedName name="_xlnm.Print_Titles" localSheetId="5">'4.tab.'!$10:$12</definedName>
    <definedName name="_xlnm.Print_Titles" localSheetId="6">'5.tab.'!$12:$14</definedName>
    <definedName name="_xlnm.Print_Titles" localSheetId="7">'6.tab.'!$12:$14</definedName>
    <definedName name="_xlnm.Print_Titles" localSheetId="8">'7.tab.'!$10:$12</definedName>
    <definedName name="_xlnm.Print_Titles" localSheetId="9">'8.tab.'!$10:$12</definedName>
    <definedName name="_xlnm.Print_Titles" localSheetId="10">'9.tab.'!$11:$13</definedName>
    <definedName name="Z_1893421C_DBAA_4C10_AA6C_4D0F39122205_.wvu.FilterData" localSheetId="11" hidden="1">'10.tab.'!$A$10:$D$120</definedName>
    <definedName name="Z_1893421C_DBAA_4C10_AA6C_4D0F39122205_.wvu.FilterData" localSheetId="15" hidden="1">'14.tab.'!$A$14:$F$46</definedName>
    <definedName name="Z_1893421C_DBAA_4C10_AA6C_4D0F39122205_.wvu.FilterData" localSheetId="9" hidden="1">'8.tab.'!$A$10:$F$125</definedName>
    <definedName name="Z_1893421C_DBAA_4C10_AA6C_4D0F39122205_.wvu.FilterData" localSheetId="10" hidden="1">'9.tab.'!$A$11:$F$107</definedName>
    <definedName name="Z_483F8D4B_D649_4D59_A67B_5E8B6C0D2E28_.wvu.FilterData" localSheetId="11" hidden="1">'10.tab.'!$A$10:$D$120</definedName>
    <definedName name="Z_483F8D4B_D649_4D59_A67B_5E8B6C0D2E28_.wvu.FilterData" localSheetId="15" hidden="1">'14.tab.'!$A$14:$F$46</definedName>
    <definedName name="Z_483F8D4B_D649_4D59_A67B_5E8B6C0D2E28_.wvu.FilterData" localSheetId="9" hidden="1">'8.tab.'!$A$10:$F$125</definedName>
    <definedName name="Z_483F8D4B_D649_4D59_A67B_5E8B6C0D2E28_.wvu.FilterData" localSheetId="10" hidden="1">'9.tab.'!$A$11:$F$107</definedName>
    <definedName name="Z_56A06D27_97E5_4D01_ADCE_F8E0A2A870EF_.wvu.FilterData" localSheetId="11" hidden="1">'10.tab.'!$A$10:$D$120</definedName>
    <definedName name="Z_56A06D27_97E5_4D01_ADCE_F8E0A2A870EF_.wvu.FilterData" localSheetId="15" hidden="1">'14.tab.'!$A$14:$F$46</definedName>
    <definedName name="Z_56A06D27_97E5_4D01_ADCE_F8E0A2A870EF_.wvu.FilterData" localSheetId="9" hidden="1">'8.tab.'!$A$10:$F$125</definedName>
    <definedName name="Z_56A06D27_97E5_4D01_ADCE_F8E0A2A870EF_.wvu.FilterData" localSheetId="10" hidden="1">'9.tab.'!$A$11:$F$107</definedName>
    <definedName name="Z_81EB1DB6_89AB_4045_90FA_EF2BA7E792F9_.wvu.FilterData" localSheetId="11" hidden="1">'10.tab.'!$A$10:$D$120</definedName>
    <definedName name="Z_81EB1DB6_89AB_4045_90FA_EF2BA7E792F9_.wvu.FilterData" localSheetId="15" hidden="1">'14.tab.'!$A$14:$F$46</definedName>
    <definedName name="Z_81EB1DB6_89AB_4045_90FA_EF2BA7E792F9_.wvu.FilterData" localSheetId="9" hidden="1">'8.tab.'!$A$10:$F$125</definedName>
    <definedName name="Z_81EB1DB6_89AB_4045_90FA_EF2BA7E792F9_.wvu.FilterData" localSheetId="10" hidden="1">'9.tab.'!$A$11:$F$107</definedName>
    <definedName name="Z_81EB1DB6_89AB_4045_90FA_EF2BA7E792F9_.wvu.PrintArea" localSheetId="11" hidden="1">'10.tab.'!$A:$D</definedName>
    <definedName name="Z_81EB1DB6_89AB_4045_90FA_EF2BA7E792F9_.wvu.PrintArea" localSheetId="15" hidden="1">'14.tab.'!$A:$F</definedName>
    <definedName name="Z_81EB1DB6_89AB_4045_90FA_EF2BA7E792F9_.wvu.PrintArea" localSheetId="9" hidden="1">'8.tab.'!$A:$F</definedName>
    <definedName name="Z_81EB1DB6_89AB_4045_90FA_EF2BA7E792F9_.wvu.PrintArea" localSheetId="10" hidden="1">'9.tab.'!$A:$F</definedName>
    <definedName name="Z_8545B4E6_A517_4BD7_BFB7_42FEB5F229AD_.wvu.FilterData" localSheetId="11" hidden="1">'10.tab.'!$A$10:$D$120</definedName>
    <definedName name="Z_8545B4E6_A517_4BD7_BFB7_42FEB5F229AD_.wvu.FilterData" localSheetId="15" hidden="1">'14.tab.'!$A$14:$F$46</definedName>
    <definedName name="Z_8545B4E6_A517_4BD7_BFB7_42FEB5F229AD_.wvu.FilterData" localSheetId="9" hidden="1">'8.tab.'!$A$10:$F$125</definedName>
    <definedName name="Z_8545B4E6_A517_4BD7_BFB7_42FEB5F229AD_.wvu.FilterData" localSheetId="10" hidden="1">'9.tab.'!$A$11:$F$107</definedName>
    <definedName name="Z_877A1030_2452_46B0_88DF_8A068656C08E_.wvu.FilterData" localSheetId="11" hidden="1">'10.tab.'!$A$10:$D$120</definedName>
    <definedName name="Z_877A1030_2452_46B0_88DF_8A068656C08E_.wvu.FilterData" localSheetId="15" hidden="1">'14.tab.'!$A$14:$F$46</definedName>
    <definedName name="Z_877A1030_2452_46B0_88DF_8A068656C08E_.wvu.FilterData" localSheetId="9" hidden="1">'8.tab.'!$A$10:$F$125</definedName>
    <definedName name="Z_877A1030_2452_46B0_88DF_8A068656C08E_.wvu.FilterData" localSheetId="10" hidden="1">'9.tab.'!$A$11:$F$107</definedName>
    <definedName name="Z_ABD8A783_3A6C_4629_9559_1E4E89E80131_.wvu.FilterData" localSheetId="11" hidden="1">'10.tab.'!$A$10:$D$120</definedName>
    <definedName name="Z_ABD8A783_3A6C_4629_9559_1E4E89E80131_.wvu.FilterData" localSheetId="15" hidden="1">'14.tab.'!$A$14:$F$46</definedName>
    <definedName name="Z_ABD8A783_3A6C_4629_9559_1E4E89E80131_.wvu.FilterData" localSheetId="9" hidden="1">'8.tab.'!$A$10:$F$125</definedName>
    <definedName name="Z_ABD8A783_3A6C_4629_9559_1E4E89E80131_.wvu.FilterData" localSheetId="10" hidden="1">'9.tab.'!$A$11:$F$107</definedName>
    <definedName name="Z_AF277C95_CBD9_4696_AC72_D010599E9831_.wvu.FilterData" localSheetId="11" hidden="1">'10.tab.'!$A$10:$D$120</definedName>
    <definedName name="Z_AF277C95_CBD9_4696_AC72_D010599E9831_.wvu.FilterData" localSheetId="15" hidden="1">'14.tab.'!$A$14:$F$46</definedName>
    <definedName name="Z_AF277C95_CBD9_4696_AC72_D010599E9831_.wvu.FilterData" localSheetId="9" hidden="1">'8.tab.'!$A$10:$F$125</definedName>
    <definedName name="Z_AF277C95_CBD9_4696_AC72_D010599E9831_.wvu.FilterData" localSheetId="10" hidden="1">'9.tab.'!$A$11:$F$107</definedName>
    <definedName name="Z_B7CBCF06_FF41_423A_9AB3_E1D1F70C6FC5_.wvu.FilterData" localSheetId="11" hidden="1">'10.tab.'!$A$10:$D$120</definedName>
    <definedName name="Z_B7CBCF06_FF41_423A_9AB3_E1D1F70C6FC5_.wvu.FilterData" localSheetId="15" hidden="1">'14.tab.'!$A$14:$F$46</definedName>
    <definedName name="Z_B7CBCF06_FF41_423A_9AB3_E1D1F70C6FC5_.wvu.FilterData" localSheetId="9" hidden="1">'8.tab.'!$A$10:$F$125</definedName>
    <definedName name="Z_B7CBCF06_FF41_423A_9AB3_E1D1F70C6FC5_.wvu.FilterData" localSheetId="10" hidden="1">'9.tab.'!$A$11:$F$107</definedName>
    <definedName name="Z_C5511FB8_86C5_41F3_ADCD_B10310F066F5_.wvu.FilterData" localSheetId="11" hidden="1">'10.tab.'!$A$10:$D$120</definedName>
    <definedName name="Z_C5511FB8_86C5_41F3_ADCD_B10310F066F5_.wvu.FilterData" localSheetId="15" hidden="1">'14.tab.'!$A$14:$F$46</definedName>
    <definedName name="Z_C5511FB8_86C5_41F3_ADCD_B10310F066F5_.wvu.FilterData" localSheetId="9" hidden="1">'8.tab.'!$A$10:$F$125</definedName>
    <definedName name="Z_C5511FB8_86C5_41F3_ADCD_B10310F066F5_.wvu.FilterData" localSheetId="10" hidden="1">'9.tab.'!$A$11:$F$107</definedName>
    <definedName name="Z_DB8ECBD1_2D44_4F97_BCC9_F610BA0A3109_.wvu.FilterData" localSheetId="11" hidden="1">'10.tab.'!$A$10:$D$120</definedName>
    <definedName name="Z_DB8ECBD1_2D44_4F97_BCC9_F610BA0A3109_.wvu.FilterData" localSheetId="15" hidden="1">'14.tab.'!$A$14:$F$46</definedName>
    <definedName name="Z_DB8ECBD1_2D44_4F97_BCC9_F610BA0A3109_.wvu.FilterData" localSheetId="9" hidden="1">'8.tab.'!$A$10:$F$125</definedName>
    <definedName name="Z_DB8ECBD1_2D44_4F97_BCC9_F610BA0A3109_.wvu.FilterData" localSheetId="10" hidden="1">'9.tab.'!$A$11:$F$107</definedName>
    <definedName name="Z_DEE3A27E_689A_4E9F_A3EB_C84F1E3B413E_.wvu.FilterData" localSheetId="11" hidden="1">'10.tab.'!$A$10:$D$120</definedName>
    <definedName name="Z_DEE3A27E_689A_4E9F_A3EB_C84F1E3B413E_.wvu.FilterData" localSheetId="15" hidden="1">'14.tab.'!$A$14:$F$46</definedName>
    <definedName name="Z_DEE3A27E_689A_4E9F_A3EB_C84F1E3B413E_.wvu.FilterData" localSheetId="9" hidden="1">'8.tab.'!$A$10:$F$125</definedName>
    <definedName name="Z_DEE3A27E_689A_4E9F_A3EB_C84F1E3B413E_.wvu.FilterData" localSheetId="10" hidden="1">'9.tab.'!$A$11:$F$107</definedName>
    <definedName name="Z_F1F489B9_0F61_4F1F_A151_75EF77465344_.wvu.Cols" localSheetId="11" hidden="1">'10.tab.'!#REF!</definedName>
    <definedName name="Z_F1F489B9_0F61_4F1F_A151_75EF77465344_.wvu.Cols" localSheetId="15" hidden="1">'14.tab.'!#REF!</definedName>
    <definedName name="Z_F1F489B9_0F61_4F1F_A151_75EF77465344_.wvu.Cols" localSheetId="9" hidden="1">'8.tab.'!#REF!</definedName>
    <definedName name="Z_F1F489B9_0F61_4F1F_A151_75EF77465344_.wvu.Cols" localSheetId="10" hidden="1">'9.tab.'!#REF!</definedName>
    <definedName name="Z_F1F489B9_0F61_4F1F_A151_75EF77465344_.wvu.FilterData" localSheetId="11" hidden="1">'10.tab.'!$A$10:$D$120</definedName>
    <definedName name="Z_F1F489B9_0F61_4F1F_A151_75EF77465344_.wvu.FilterData" localSheetId="15" hidden="1">'14.tab.'!$A$14:$F$46</definedName>
    <definedName name="Z_F1F489B9_0F61_4F1F_A151_75EF77465344_.wvu.FilterData" localSheetId="9" hidden="1">'8.tab.'!$A$10:$F$125</definedName>
    <definedName name="Z_F1F489B9_0F61_4F1F_A151_75EF77465344_.wvu.FilterData" localSheetId="10" hidden="1">'9.tab.'!$A$11:$F$107</definedName>
    <definedName name="Z_F1F489B9_0F61_4F1F_A151_75EF77465344_.wvu.PrintArea" localSheetId="11" hidden="1">'10.tab.'!$A$2:$D$207</definedName>
    <definedName name="Z_F1F489B9_0F61_4F1F_A151_75EF77465344_.wvu.PrintArea" localSheetId="15" hidden="1">'14.tab.'!$A$6:$F$99</definedName>
    <definedName name="Z_F1F489B9_0F61_4F1F_A151_75EF77465344_.wvu.PrintArea" localSheetId="9" hidden="1">'8.tab.'!$A$2:$F$205</definedName>
    <definedName name="Z_F1F489B9_0F61_4F1F_A151_75EF77465344_.wvu.PrintArea" localSheetId="10" hidden="1">'9.tab.'!$A$2:$F$179</definedName>
    <definedName name="Z_F1F489B9_0F61_4F1F_A151_75EF77465344_.wvu.PrintTitles" localSheetId="11" hidden="1">'10.tab.'!$10:$12</definedName>
    <definedName name="Z_F1F489B9_0F61_4F1F_A151_75EF77465344_.wvu.PrintTitles" localSheetId="15" hidden="1">'14.tab.'!$14:$16</definedName>
    <definedName name="Z_F1F489B9_0F61_4F1F_A151_75EF77465344_.wvu.PrintTitles" localSheetId="9" hidden="1">'8.tab.'!$10:$12</definedName>
    <definedName name="Z_F1F489B9_0F61_4F1F_A151_75EF77465344_.wvu.PrintTitles" localSheetId="10" hidden="1">'9.tab.'!$11:$13</definedName>
  </definedNames>
  <calcPr fullCalcOnLoad="1"/>
</workbook>
</file>

<file path=xl/sharedStrings.xml><?xml version="1.0" encoding="utf-8"?>
<sst xmlns="http://schemas.openxmlformats.org/spreadsheetml/2006/main" count="9508" uniqueCount="1264">
  <si>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</si>
  <si>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</si>
  <si>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</si>
  <si>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</si>
  <si>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</si>
  <si>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9.3.7.0.</t>
  </si>
  <si>
    <t xml:space="preserve">       Numerācijas lietošanas tiesību ikgadēja valsts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</si>
  <si>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</si>
  <si>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</si>
  <si>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</si>
  <si>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</si>
  <si>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</si>
  <si>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</si>
  <si>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
13.0.0.0.   </t>
  </si>
  <si>
    <t>1.3.4.  Pārējie nenodokļu ieņēmumi - kopā</t>
  </si>
  <si>
    <t>3. 0. grupa</t>
  </si>
  <si>
    <t xml:space="preserve">1.4. Ieņēmumi no maksas pakalpojumiem un citi pašu ieņēmumi - kopā  </t>
  </si>
  <si>
    <t>4. 0. grupa</t>
  </si>
  <si>
    <t xml:space="preserve">1.5. Ārvalstu finanšu palīdzība </t>
  </si>
  <si>
    <t>5. 0. grupa</t>
  </si>
  <si>
    <t>1.6. Transferti</t>
  </si>
  <si>
    <t>18.0.0.0.</t>
  </si>
  <si>
    <t>1.6.1. Valsts budžeta transferti*</t>
  </si>
  <si>
    <t>19.0.0.0.</t>
  </si>
  <si>
    <t>1.6.2. Pašvaldību budžeta transferti</t>
  </si>
  <si>
    <t xml:space="preserve">* - </t>
  </si>
  <si>
    <t>EKK 18121 uzrādītas atvasināto publisko personu ieskaitītas atmaksas valsts budžetā  15435 Ls vērtībā</t>
  </si>
  <si>
    <t>Morusa 67094338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</si>
  <si>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</si>
  <si>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Nr.1.8-12.10.2/3-6</t>
  </si>
  <si>
    <t xml:space="preserve">                           </t>
  </si>
  <si>
    <t>Valsts pamatbudžetā iemaksājamās valsts nodevas un citi maksājumi no valsts institūciju sniegtajiem
 pakalpojumiem un veiktās darbības</t>
  </si>
  <si>
    <t>3.tabula</t>
  </si>
  <si>
    <t>Klasifikācijas kods</t>
  </si>
  <si>
    <t>Ieņēmumi valsts pamatbudžetā - kopā</t>
  </si>
  <si>
    <t xml:space="preserve">Ārlietu ministrija 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</si>
  <si>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</si>
  <si>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</si>
  <si>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</si>
  <si>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</si>
  <si>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 xml:space="preserve">Ekonomikas ministrija 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</si>
  <si>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</si>
  <si>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</si>
  <si>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</si>
  <si>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</si>
  <si>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 xml:space="preserve">Finanšu ministrija </t>
  </si>
  <si>
    <t>9.1.3.7.</t>
  </si>
  <si>
    <t>Nodeva par azartspēļu iekārtu marķēšanu</t>
  </si>
  <si>
    <t>9.2.6.0.</t>
  </si>
  <si>
    <t>Preču un pakalpojumu loteriju organizēšanas nodeva</t>
  </si>
  <si>
    <t>10.2.0.0.</t>
  </si>
  <si>
    <t xml:space="preserve">Iemaksas no pārbaudēs atklātām slēpto un samazināto ienākumu summām </t>
  </si>
  <si>
    <t>Iekšlietu ministrija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</si>
  <si>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</si>
  <si>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</si>
  <si>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</si>
  <si>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</si>
  <si>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</si>
  <si>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informācijas sniegšanu no Iedzīvotāju reģistra</t>
  </si>
  <si>
    <t>9.1.8.5.</t>
  </si>
  <si>
    <t>Nodeva par vīzas vai uzturēšanās atļaujas pieprasīšanai nepieciešamo dokumentu izskatīšanu un ar to saistītajiem pakalpojumiem</t>
  </si>
  <si>
    <t>9.1.9.6.</t>
  </si>
  <si>
    <t>Nodeva par naturalizācijas iesniegumu iesniegšanu</t>
  </si>
  <si>
    <t>9.1.9.7.</t>
  </si>
  <si>
    <t>Nodeva par atteikšanos no Latvijas pilsonības un pilsonības atjaunošanas dokumentēšanu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</si>
  <si>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</si>
  <si>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</si>
  <si>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</si>
  <si>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</si>
  <si>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</si>
  <si>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</si>
  <si>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10.1.1.4.</t>
  </si>
  <si>
    <t>Naudas sodi, ko uzliek Ceļu policija</t>
  </si>
  <si>
    <t>10.1.1.7.</t>
  </si>
  <si>
    <t>Naudas sodi, ko uzliek Valsts robežsardze</t>
  </si>
  <si>
    <t xml:space="preserve">Izglītības un zinātnes ministrija </t>
  </si>
  <si>
    <t>9.2.3.0.</t>
  </si>
  <si>
    <t>Nodeva par valsts valodas prasmes atestāciju profesionālo un amata pienākumu veikšanai</t>
  </si>
  <si>
    <t xml:space="preserve">Zemkopības ministrija </t>
  </si>
  <si>
    <t>9.1.9.9.</t>
  </si>
  <si>
    <t>Citas nodevas par juridiskajiem un citiem pakalpojumiem</t>
  </si>
  <si>
    <t>9.2.5.0.</t>
  </si>
  <si>
    <t>Nodeva par dokumentu izsniegšanu, kas attiecas uz medību saimniecības izmantošanu,mednieku un medību vadītāju eksāmeniem, medījamo dzīvnieku nodarīto zaudējumu aprēķinu un medībutrofeju izvešanu no Latvijas</t>
  </si>
  <si>
    <t>10.1.3.1.</t>
  </si>
  <si>
    <t>Naudas sodi par zivju resursiem nodarītajiem zaudējumiem</t>
  </si>
  <si>
    <t>10.1.3.2.</t>
  </si>
  <si>
    <t>Naudas sodi par meža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</si>
  <si>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</si>
  <si>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</si>
  <si>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</si>
  <si>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</si>
  <si>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</si>
  <si>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</si>
  <si>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</si>
  <si>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</si>
  <si>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</si>
  <si>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</si>
  <si>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20.5.0.0.</t>
  </si>
  <si>
    <t xml:space="preserve">Ieņēmumi no Eiropas Savienības Kopējās lauksaimniecības un  zivsaimniecības politikas īstenošanas instrumentiem </t>
  </si>
  <si>
    <t>20.6.6.0.</t>
  </si>
  <si>
    <t xml:space="preserve">Ieņēmumi no Eiropas Savienības par  Latvijas Nacionālās zivsaimniecības datu vākšanas programmas īstenošanu </t>
  </si>
  <si>
    <t xml:space="preserve">Satiksmes ministrija </t>
  </si>
  <si>
    <t>9.9.1.0.</t>
  </si>
  <si>
    <t>Pārējās nodevas, kas iemaksātas valsts budžetā</t>
  </si>
  <si>
    <t xml:space="preserve">Labklājības ministrija </t>
  </si>
  <si>
    <t>9.1.8.4.</t>
  </si>
  <si>
    <t>Nodeva par darba atļaujas pieprasīšanai nepieciešamo dokumetu izskatīšanu</t>
  </si>
  <si>
    <t>Citas nodevas par juridiskiem un citiem pakalpojumiem</t>
  </si>
  <si>
    <t xml:space="preserve">Tieslietu ministrija 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</si>
  <si>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</si>
  <si>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</si>
  <si>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</si>
  <si>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</si>
  <si>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</si>
  <si>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</si>
  <si>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</si>
  <si>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</si>
  <si>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</si>
  <si>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</si>
  <si>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9.1.3.6.</t>
  </si>
  <si>
    <t>Nodeva par personas datu apstrādes sistēmas reģistrēšanu vai Fizisko personu datu aizsardzības likumā noteikto reģistrējamo izmaiņu izdarīšanu</t>
  </si>
  <si>
    <t>9.1.7.1.</t>
  </si>
  <si>
    <t xml:space="preserve"> Kancelejas nodeva par  zemesgrāmatā veiktajām darbībām   atiecībā  uz mantojumu un dāvinājumu</t>
  </si>
  <si>
    <t>9.1.7.2.</t>
  </si>
  <si>
    <t xml:space="preserve"> Kancelejas nodeva par  zemesgrāmatā veiktajām darbībām, kas iekasētas no fiziskām personām, izņemot mantojumus un dāvinājumus</t>
  </si>
  <si>
    <t>9.1.7.3.</t>
  </si>
  <si>
    <t xml:space="preserve"> Kancelejas nodeva par  zemesgrāmatā veiktajām darbībām, kas iekasētas no juridiskām personām, izņemot mantojumus un dāvinājumus</t>
  </si>
  <si>
    <t>9.1.9.3.</t>
  </si>
  <si>
    <t>Nodeva par rūpniecisko īpašumu aizsardzību</t>
  </si>
  <si>
    <t>9.1.9.4.</t>
  </si>
  <si>
    <t>Nodeva par kadastra izziņas  sagatavošanu un izsniegšanu</t>
  </si>
  <si>
    <t>Uzņēmējdarbības riska valsts nodeva</t>
  </si>
  <si>
    <t>10.1.1.1.</t>
  </si>
  <si>
    <t>Naudas sodi, ko uzliek tiesu iestādes</t>
  </si>
  <si>
    <t>10.1.9.2.</t>
  </si>
  <si>
    <t>Naudas sodi, ko uzliek Datu valsts inspekcija</t>
  </si>
  <si>
    <t>10.1.9.5</t>
  </si>
  <si>
    <t>Naudas sodi, ko uzliek Valsts valodas centrs</t>
  </si>
  <si>
    <t xml:space="preserve">Vides ministrija </t>
  </si>
  <si>
    <t xml:space="preserve">Kultūras ministrija </t>
  </si>
  <si>
    <t>9.1.3.3.</t>
  </si>
  <si>
    <t>Nodeva par filmu producētāja (ražotāja) un izplatītāja, filmu izplatīšanas vietas un filmas reģistrāciju</t>
  </si>
  <si>
    <t>Veselības ministrija</t>
  </si>
  <si>
    <t xml:space="preserve">Radio un televīzija </t>
  </si>
  <si>
    <t>9.2.1.3.</t>
  </si>
  <si>
    <t>Nodeva par speciālu atļauju (licenci) darbībai elektronisko sabiedrības saziņas līdzekļu jomā</t>
  </si>
  <si>
    <t>Informatīvi</t>
  </si>
  <si>
    <t>Ieņēmumi- kopā</t>
  </si>
  <si>
    <t xml:space="preserve">              tajā skaitā</t>
  </si>
  <si>
    <t>Valsts pamatbudžeta nenodokļu ieņēmumos iemaksājamā uzņēmējdarbības riska valsts nodeva</t>
  </si>
  <si>
    <t>Tieslietu ministijas apakšprogrammā "Darbinieku prasījumu garantiju fonds" un "Maksātnespējas procesa izmaksas" maksas pakalpojumos un citos pašu ieņēmumos iemaksājamā daļa</t>
  </si>
  <si>
    <t>pārvaldnieka vietniece</t>
  </si>
  <si>
    <t>G.Medne</t>
  </si>
  <si>
    <t>Muceniece, 67094321</t>
  </si>
  <si>
    <t>Nr. 1.8-12.10.2/4-6</t>
  </si>
  <si>
    <t>Valsts pamatbudžeta ieņēmumi un izdevumi</t>
  </si>
  <si>
    <t>4.tabula</t>
  </si>
  <si>
    <t>Finansēšanas plāns pārskata periodam</t>
  </si>
  <si>
    <t>Izpilde % pret gada plānu (5/3)</t>
  </si>
  <si>
    <t>I   Ieņēmumi - kopā</t>
  </si>
  <si>
    <t>3.; 4.2; 5.; 7.gr.</t>
  </si>
  <si>
    <t>Resursi izdevumu segšanai</t>
  </si>
  <si>
    <t>3.0.grupa</t>
  </si>
  <si>
    <t>4.2.apakšgrupa</t>
  </si>
  <si>
    <t>Ārvalstu finanšu palīdzība iestādes ieņēmumos</t>
  </si>
  <si>
    <t>5.0.grupa</t>
  </si>
  <si>
    <t>Valsts budžeta transferti</t>
  </si>
  <si>
    <t>18400</t>
  </si>
  <si>
    <t>Transferta ieņēmumi valsts pamatbudžetā no valsts speciālā budžeta</t>
  </si>
  <si>
    <t>Pašvaldību budžeta transferti</t>
  </si>
  <si>
    <t>Dotācija no vispārējiem ieņēmumiem</t>
  </si>
  <si>
    <t>19500</t>
  </si>
  <si>
    <t>Ieņēmumi valsts pamatbudžetā no pašvaldību budžeta</t>
  </si>
  <si>
    <t>Vispārējā kārtībā sadalāmā dotācija no vispārējiem ieņēmumiem</t>
  </si>
  <si>
    <t>19520</t>
  </si>
  <si>
    <t>Ieņēmumi valsts pamatbudžetā kapitālajiem izdevumiem no pašvaldību pamatbudžeta</t>
  </si>
  <si>
    <t>II   Izdevumi - kopā</t>
  </si>
  <si>
    <t>7.0.grupa</t>
  </si>
  <si>
    <t>Uzturēšanas izdevumi</t>
  </si>
  <si>
    <t>21710</t>
  </si>
  <si>
    <t>Kārtējie izdevumi</t>
  </si>
  <si>
    <t>Atlīdzība</t>
  </si>
  <si>
    <t>1.0.grupa</t>
  </si>
  <si>
    <t>1.1.apakšgrupa</t>
  </si>
  <si>
    <t>Darba devēja valsts sociālās apdrošināšanas obligātās iemaksas, sociāla rakstura pabalsti un kompensācijas</t>
  </si>
  <si>
    <t>1000</t>
  </si>
  <si>
    <t>Preces un pakalpojumi</t>
  </si>
  <si>
    <t>1100</t>
  </si>
  <si>
    <t>Atalgojums</t>
  </si>
  <si>
    <t>Pakalpojumi</t>
  </si>
  <si>
    <t>1200</t>
  </si>
  <si>
    <t>Krājumi, materiāli, energoresursi, prece, biroja preces un inventārs, kurus neuzskaita kodā 5000</t>
  </si>
  <si>
    <t>2000</t>
  </si>
  <si>
    <t>Izdevumi periodikas iegādei</t>
  </si>
  <si>
    <t>2100</t>
  </si>
  <si>
    <t>Komandējumi un dienesta braucieni</t>
  </si>
  <si>
    <t>Pakalpojumi, kurus budžeta iestādes apmaksā noteikto funkciju ietvaros , kas nav iestādes administratīvie izdevumi</t>
  </si>
  <si>
    <t>2200</t>
  </si>
  <si>
    <t>Procentu izdevumi</t>
  </si>
  <si>
    <t>2300</t>
  </si>
  <si>
    <t>Procentu maksājumi ārvalstu un starptautiskajām finanšu institūcijām</t>
  </si>
  <si>
    <t>2400</t>
  </si>
  <si>
    <t>Procentu maksājumi iekšzemes kredītiestādēm</t>
  </si>
  <si>
    <t>2500</t>
  </si>
  <si>
    <t>Budžeta iestāžu nodokļu maksājumi</t>
  </si>
  <si>
    <t>2800</t>
  </si>
  <si>
    <t>Subsīdijas, dotācijas un sociālie pabalsti</t>
  </si>
  <si>
    <t>1.2.apakšgrupa</t>
  </si>
  <si>
    <t>Subsīdijas un dotācijas</t>
  </si>
  <si>
    <t>4100</t>
  </si>
  <si>
    <t>Subsīdijas lauksaimniecības ražošanai</t>
  </si>
  <si>
    <t>4200</t>
  </si>
  <si>
    <t>Subsīdijas un dotācijas komersantiem, biedrībām un nodibinājumiem, izņemot lauksaimniecības ražošanu</t>
  </si>
  <si>
    <t>4300</t>
  </si>
  <si>
    <t>Subsīdijas komersantiem sabiedriskā transporta pakalpojumu nodrošināša nai (par pasažieru regulārajiem pārvadājumiem)</t>
  </si>
  <si>
    <t>1.3.apakšgrupa</t>
  </si>
  <si>
    <t>Konkursa kārtībā un sadarbības līgumiem un programmām sadalāmie valsts budžeta līdzekļi, kurus valsts budžeta likumā kārtējam gadam objektīvu iemeslu dēļ nav bijis iespējams ieplānot sadalījumā pa ekonomiskajām kategorijām</t>
  </si>
  <si>
    <t>3000</t>
  </si>
  <si>
    <t>Īpašajās programmās plānotās un ar Ministru kabineta rīkojumu sadalāmās apropriācijas</t>
  </si>
  <si>
    <t>3100</t>
  </si>
  <si>
    <t>Pensijas un sociālie pabalsti naudā</t>
  </si>
  <si>
    <t>3200</t>
  </si>
  <si>
    <t>Pārējie klasifikācijā neminētie maksājumi iedzīvotājiem natūrā un kompensācijas</t>
  </si>
  <si>
    <t>3300</t>
  </si>
  <si>
    <t>Kārtējie maksājumi Eiropas Kopienas budžetā un starptautiskā sadarbība</t>
  </si>
  <si>
    <t>3500</t>
  </si>
  <si>
    <t>Kārtējie maksājumi Eiropas Kopienas budžetā</t>
  </si>
  <si>
    <t>3800</t>
  </si>
  <si>
    <t>Starptautiskā sadarbība</t>
  </si>
  <si>
    <t>6000</t>
  </si>
  <si>
    <t>Sociālie pabalsti</t>
  </si>
  <si>
    <t>Uzturēšanas izdevumu transferti</t>
  </si>
  <si>
    <t>6200</t>
  </si>
  <si>
    <t>Valsts budžeta uzturēšanas izdevumu transferti no valsts pamatbudžeta uz valsts speciālo budžetu</t>
  </si>
  <si>
    <t>6400</t>
  </si>
  <si>
    <t>Atpūta, kultūra un reliģija</t>
  </si>
  <si>
    <t>1.4.apakšgrupa</t>
  </si>
  <si>
    <t>7600</t>
  </si>
  <si>
    <t>Sociālā aizsardzība</t>
  </si>
  <si>
    <t>7700</t>
  </si>
  <si>
    <t>Valsts prezidenta kanceleja</t>
  </si>
  <si>
    <t>1.5.apakšgrupa</t>
  </si>
  <si>
    <t>7100</t>
  </si>
  <si>
    <t>Valsts budžeta uzturēšanas izdevumu transferti</t>
  </si>
  <si>
    <t>7120</t>
  </si>
  <si>
    <t>7300</t>
  </si>
  <si>
    <t>Valsts budžeta mērķdotācijas uzturēšanas izdevumiem pašvaldībām</t>
  </si>
  <si>
    <t>Izdevumi – kopā</t>
  </si>
  <si>
    <t>7400</t>
  </si>
  <si>
    <t>Valsts budžeta dotācijas un citi transferti pašvaldībām un no valsts budžeta daļēji finansētajām atvasinātajām publiskajām personām (izņemot pašvaldības)</t>
  </si>
  <si>
    <t>2.0.grupa</t>
  </si>
  <si>
    <t>Kapitālie izdevumi</t>
  </si>
  <si>
    <t>2.1.apakšgrupa</t>
  </si>
  <si>
    <t>Pamatkapitāla veidošana</t>
  </si>
  <si>
    <t>5100</t>
  </si>
  <si>
    <t>Nemateriālie ieguldījumi</t>
  </si>
  <si>
    <t>5200</t>
  </si>
  <si>
    <t>Pamatlīdzekļi</t>
  </si>
  <si>
    <t>2.2.apakšgrupa</t>
  </si>
  <si>
    <t>Valsts budžeta un pašvaldību budžetu transferti un mērķdotācijas kapitālajiem izdevumiem</t>
  </si>
  <si>
    <t>9100</t>
  </si>
  <si>
    <t>Valsts budžeta kapitālo izdevumu transferti</t>
  </si>
  <si>
    <t>9130</t>
  </si>
  <si>
    <t>Valsts budžeta kapitālo izdevumu transferti no valsts pamatbudžeta uz pašvaldības pamatbudžetu</t>
  </si>
  <si>
    <t>9500</t>
  </si>
  <si>
    <t>Valsts budžeta mērķdotācija kapitālajiem izdevumiem pašvaldībām</t>
  </si>
  <si>
    <t>Saeima</t>
  </si>
  <si>
    <t>F21010000</t>
  </si>
  <si>
    <t>F210100001</t>
  </si>
  <si>
    <t>F210100002</t>
  </si>
  <si>
    <t>F210100005</t>
  </si>
  <si>
    <t>F40010000</t>
  </si>
  <si>
    <t>F40020000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</si>
  <si>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</si>
  <si>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</si>
  <si>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</si>
  <si>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</si>
  <si>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</si>
  <si>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</si>
  <si>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</si>
  <si>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</si>
  <si>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</si>
  <si>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</si>
  <si>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</si>
  <si>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</si>
  <si>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Pašvaldības teritoriju un mājokļu apsaimniekošana</t>
  </si>
  <si>
    <t>07.000</t>
  </si>
  <si>
    <t>Veselība</t>
  </si>
  <si>
    <t>08.000</t>
  </si>
  <si>
    <t>09.000</t>
  </si>
  <si>
    <t>10.000</t>
  </si>
  <si>
    <t>01</t>
  </si>
  <si>
    <t>Ministru kabinets</t>
  </si>
  <si>
    <t>1.0.; 2.0.grupa</t>
  </si>
  <si>
    <t>02</t>
  </si>
  <si>
    <t>Korupcijas novēršanas un apkarošanas birojs</t>
  </si>
  <si>
    <t>F00000000</t>
  </si>
  <si>
    <t>Tiesībsarga birojs</t>
  </si>
  <si>
    <t>03</t>
  </si>
  <si>
    <t>18100</t>
  </si>
  <si>
    <t>Valsts pamatbudžeta savstarpējie transferti</t>
  </si>
  <si>
    <t>18130</t>
  </si>
  <si>
    <t>Valsts pamatbudžeta iestāžu saņemtie transferta pārskaitījumi no citas ministrijas vai centrālās iestādes valsts pamatbudžetā</t>
  </si>
  <si>
    <t>18131</t>
  </si>
  <si>
    <t>Valsts pamatbudžeta iestāžu saņemtie transferta pārskaitījumi no valsts pamatbudžeta dotācijas no vispārējiem ieņēmumiem</t>
  </si>
  <si>
    <t>Aizsardzības ministrija</t>
  </si>
  <si>
    <t>04</t>
  </si>
  <si>
    <t>Ārlietu ministrija</t>
  </si>
  <si>
    <t>05</t>
  </si>
  <si>
    <t>10</t>
  </si>
  <si>
    <t>Ekonomikas ministrija</t>
  </si>
  <si>
    <t>Ārvalstu finanšu palīdzība atmaksām valsts pamatbudžetam</t>
  </si>
  <si>
    <t>Valsts pamatbudžeta finansēto iestāžu saņemtie transferti no citas valsts pamatbudžeta finansētās ministrijas vai centrālās iestādes ārvalstu finanšu palīdzības līdzekļiem</t>
  </si>
  <si>
    <t>Dotācija no vispārējiem ieņēmumiem atmaksām valsts pamatbudžetā</t>
  </si>
  <si>
    <t>7130</t>
  </si>
  <si>
    <t>Valsts budžeta uzturēšanas izdevumu transferti no valsts pamatbudžeta uz valsts pamatbudžetu</t>
  </si>
  <si>
    <t>7131</t>
  </si>
  <si>
    <t>Valsts budžeta uzturēšanas izdevumu transferti no valsts pamatbudžeta dotācijas no vispārējiem ieņēmumiem uz valsts pamatbudžetu</t>
  </si>
  <si>
    <t>Uzturēšanas izdevumu atmaksa valsts budžetam</t>
  </si>
  <si>
    <t>11</t>
  </si>
  <si>
    <t>Atmaksa valsts pamatbudžetā par veiktajiem uzturēšanas izdevumiem Eiropas Savienības fondu līdzfinansētajos projektos</t>
  </si>
  <si>
    <t>Finanšu ministrija</t>
  </si>
  <si>
    <t>12</t>
  </si>
  <si>
    <t>21210</t>
  </si>
  <si>
    <t>18132</t>
  </si>
  <si>
    <t>Valsts budžeta uzturēšanas izdevumu transferti no valsts pamatbudžeta ārvalstu finanšu palīdzības līdzekļiem uz valsts pamatbudžetu</t>
  </si>
  <si>
    <t>21720</t>
  </si>
  <si>
    <t>Atmaksa valsts budžetā par veiktajiem kapitālajiem izdevumiem</t>
  </si>
  <si>
    <t>Izsniegtie aizdevumi</t>
  </si>
  <si>
    <t>Izsniegto aizdevumu saņemtā atmaksa</t>
  </si>
  <si>
    <t>7500</t>
  </si>
  <si>
    <t>7510</t>
  </si>
  <si>
    <t>13</t>
  </si>
  <si>
    <t>Izglītības un zinātnes ministrija</t>
  </si>
  <si>
    <t>7132</t>
  </si>
  <si>
    <t>9600</t>
  </si>
  <si>
    <t>F40010010</t>
  </si>
  <si>
    <t>F40010020</t>
  </si>
  <si>
    <t>14</t>
  </si>
  <si>
    <t>Zemkopības ministrija</t>
  </si>
  <si>
    <t>15</t>
  </si>
  <si>
    <t>Satiksmes ministrija</t>
  </si>
  <si>
    <t>F40020010</t>
  </si>
  <si>
    <t>Saņemtie aizņēmumi</t>
  </si>
  <si>
    <t>F40020020</t>
  </si>
  <si>
    <t>Saņemto aizņēmumu atmaksa</t>
  </si>
  <si>
    <t>16</t>
  </si>
  <si>
    <t>Labklājības ministrija</t>
  </si>
  <si>
    <t>17</t>
  </si>
  <si>
    <t>Tieslietu ministrija</t>
  </si>
  <si>
    <t>18</t>
  </si>
  <si>
    <t>Vides ministrija</t>
  </si>
  <si>
    <t>19</t>
  </si>
  <si>
    <t>Atmaksa valsts pamatbudžetā no Eiropas Savienības palīdzības programmu un Eiropas Savienības politiku instrumentu līdzekļiem par Latvijas valsts ieguldītajiem finanšu resursiem Kohēzijas fonda projektos un SAPARD programmā</t>
  </si>
  <si>
    <t>Kultūras ministrija</t>
  </si>
  <si>
    <t>21</t>
  </si>
  <si>
    <t>Valsts kontrole</t>
  </si>
  <si>
    <t>Augstākā tiesa</t>
  </si>
  <si>
    <t>7520</t>
  </si>
  <si>
    <t>22</t>
  </si>
  <si>
    <t>24</t>
  </si>
  <si>
    <t>Satversmes tiesa</t>
  </si>
  <si>
    <t>28</t>
  </si>
  <si>
    <t>Prokuratūra</t>
  </si>
  <si>
    <t>Centrālā vēlēšanu komisija</t>
  </si>
  <si>
    <t>29</t>
  </si>
  <si>
    <t>Centrālā zemes komisija</t>
  </si>
  <si>
    <t>Radio un televīzija</t>
  </si>
  <si>
    <t>30</t>
  </si>
  <si>
    <t>Reģionālās attīstības un pašvaldību lietu ministrija</t>
  </si>
  <si>
    <t>32</t>
  </si>
  <si>
    <t>35</t>
  </si>
  <si>
    <t>Mērķdotācijas pašvaldībām</t>
  </si>
  <si>
    <t>Dotācija pašvaldībām</t>
  </si>
  <si>
    <t>37</t>
  </si>
  <si>
    <t>Gadskārtējā valsts budžeta izpildes procesā pārdalāmais finansējums</t>
  </si>
  <si>
    <t>47</t>
  </si>
  <si>
    <t>Valsts pamatbudžeta iestāžu saņemtie transferti no citas valsts pamatbudžeta finansētas ministrijas vai centrālās iestādes ārvalstu finanšu palīdzības līdzekļiem</t>
  </si>
  <si>
    <t>Izdevumi</t>
  </si>
  <si>
    <t>Kapitālo izdevumu transferti, mērķdotācijas</t>
  </si>
  <si>
    <t>Atmaksa valsts pamatbudžetā par veiktajiem kapitālajiem izdevumiem</t>
  </si>
  <si>
    <t>58</t>
  </si>
  <si>
    <t>67094384</t>
  </si>
  <si>
    <t>62</t>
  </si>
  <si>
    <t>64</t>
  </si>
  <si>
    <t>74</t>
  </si>
  <si>
    <t>Informatīvi: konsolidējamās pozīcijas</t>
  </si>
  <si>
    <t>Valsts budžeta kapitālo izdevumu transferti no valsts pamatbudžeta uz valsts pamatbudžetu</t>
  </si>
  <si>
    <t>Pārskatā noapaļošanas dēļ iespējamas atšķirības starp komponentu summu un kopsummu</t>
  </si>
  <si>
    <t>Pārskata ailes "Izpilde no gada sākuma" rindās "F210100001" un "F210100002" pa ministrijām un centrālajām valsts iestādēm uzrādīti pārceltie ministriju pamatbudžeta atlikumi</t>
  </si>
  <si>
    <t>Pārvaldnieka vietā -
pārvaldnieka vietniece</t>
  </si>
  <si>
    <t xml:space="preserve">S.Krūmiņa-Pēkšena </t>
  </si>
  <si>
    <r>
      <t xml:space="preserve">Izpilde no gada sākuma </t>
    </r>
    <r>
      <rPr>
        <vertAlign val="superscript"/>
        <sz val="9"/>
        <rFont val="Times New Roman"/>
        <family val="1"/>
      </rPr>
      <t>3</t>
    </r>
  </si>
  <si>
    <r>
      <t xml:space="preserve">Pārējie procentu maksājumi </t>
    </r>
    <r>
      <rPr>
        <vertAlign val="superscript"/>
        <sz val="10"/>
        <rFont val="Times New Roman"/>
        <family val="1"/>
      </rPr>
      <t>4</t>
    </r>
  </si>
  <si>
    <r>
      <t>Procentu izdevumi</t>
    </r>
    <r>
      <rPr>
        <vertAlign val="superscript"/>
        <sz val="10"/>
        <rFont val="Times New Roman"/>
        <family val="1"/>
      </rPr>
      <t xml:space="preserve"> 4</t>
    </r>
  </si>
  <si>
    <r>
      <t xml:space="preserve">Pārējie procentu maksājumi </t>
    </r>
    <r>
      <rPr>
        <vertAlign val="superscript"/>
        <sz val="10"/>
        <rFont val="Times New Roman"/>
        <family val="1"/>
      </rPr>
      <t xml:space="preserve"> 4</t>
    </r>
  </si>
  <si>
    <r>
      <t xml:space="preserve">Izglītība </t>
    </r>
    <r>
      <rPr>
        <vertAlign val="superscript"/>
        <sz val="10"/>
        <rFont val="Times New Roman"/>
        <family val="1"/>
      </rPr>
      <t>4</t>
    </r>
  </si>
  <si>
    <r>
      <t xml:space="preserve">Aizdevumi </t>
    </r>
    <r>
      <rPr>
        <vertAlign val="superscript"/>
        <sz val="10"/>
        <rFont val="Times New Roman"/>
        <family val="1"/>
      </rPr>
      <t>2</t>
    </r>
  </si>
  <si>
    <r>
      <t xml:space="preserve">Aizņēmumi </t>
    </r>
    <r>
      <rPr>
        <vertAlign val="superscript"/>
        <sz val="10"/>
        <rFont val="Times New Roman"/>
        <family val="1"/>
      </rPr>
      <t>2</t>
    </r>
  </si>
  <si>
    <r>
      <t>Izglītība</t>
    </r>
    <r>
      <rPr>
        <vertAlign val="superscript"/>
        <sz val="10"/>
        <rFont val="Times New Roman"/>
        <family val="1"/>
      </rPr>
      <t xml:space="preserve"> 4</t>
    </r>
  </si>
  <si>
    <r>
      <t xml:space="preserve">Procentu izdevumi </t>
    </r>
    <r>
      <rPr>
        <vertAlign val="superscript"/>
        <sz val="10"/>
        <rFont val="Times New Roman"/>
        <family val="1"/>
      </rPr>
      <t>4</t>
    </r>
  </si>
  <si>
    <r>
      <t xml:space="preserve">Saņemto aizņēmumu atmaksa </t>
    </r>
    <r>
      <rPr>
        <vertAlign val="superscript"/>
        <sz val="10"/>
        <rFont val="Times New Roman"/>
        <family val="1"/>
      </rPr>
      <t>1</t>
    </r>
  </si>
  <si>
    <r>
      <t>Saņemto aizņēmumu atmaksa</t>
    </r>
    <r>
      <rPr>
        <vertAlign val="superscript"/>
        <sz val="10"/>
        <rFont val="Times New Roman"/>
        <family val="1"/>
      </rPr>
      <t xml:space="preserve"> 1</t>
    </r>
  </si>
  <si>
    <r>
      <t>1</t>
    </r>
    <r>
      <rPr>
        <sz val="9"/>
        <rFont val="Times New Roman"/>
        <family val="1"/>
      </rPr>
      <t xml:space="preserve"> Valsts kasei atmaksātie aizņēmumi Ls 580 886 dzēstie studiju un studējošo kredīti komercbankām Ls 175 234</t>
    </r>
  </si>
  <si>
    <r>
      <t>2</t>
    </r>
    <r>
      <rPr>
        <sz val="9"/>
        <rFont val="Times New Roman"/>
        <family val="1"/>
      </rPr>
      <t xml:space="preserve"> Budžeta izpilde konsolidēta par savstarpējiem valsts pamatbudžeta aizdevumiem un aizņēmumiem Ls 580 886</t>
    </r>
  </si>
  <si>
    <r>
      <t xml:space="preserve">3 </t>
    </r>
    <r>
      <rPr>
        <sz val="9"/>
        <rFont val="Times New Roman"/>
        <family val="1"/>
      </rPr>
      <t>Pārskatā nav uzrādīti kļūdaini klasificētie transfertu ieņēmumi Izglītības ministrijai Ls 1 120 vērtībā</t>
    </r>
  </si>
  <si>
    <r>
      <t xml:space="preserve">4 </t>
    </r>
    <r>
      <rPr>
        <sz val="9"/>
        <rFont val="Times New Roman"/>
        <family val="1"/>
      </rPr>
      <t>Izglītības un zinātnes ministrijai rindā "Procentu izdevumi" uzrādīti kļūdaini atjaunotie izdevumi 3.0. grupā Ls 1 548 vērtībā.</t>
    </r>
  </si>
  <si>
    <t>Nr.1.8-12.10.2/5-6</t>
  </si>
  <si>
    <t>Valsts speciālā budžeta ieņēmumu un izdevumu atšifrējums pa programmām un apakšprogrammām</t>
  </si>
  <si>
    <t>(2010.gada janvāris -jūnijs)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</si>
  <si>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</si>
  <si>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5.tabula</t>
  </si>
  <si>
    <t>6210</t>
  </si>
  <si>
    <t>Valsts pensijas</t>
  </si>
  <si>
    <t>6220</t>
  </si>
  <si>
    <t>Valsts sociālās apdrošināšanas pabalsti naudā</t>
  </si>
  <si>
    <t>6240</t>
  </si>
  <si>
    <t>Valsts nodarbinātības pabalsti naudā</t>
  </si>
  <si>
    <t>6290</t>
  </si>
  <si>
    <t>Valsts budžeta maksājumi iedzīvotājiem</t>
  </si>
  <si>
    <t>7110</t>
  </si>
  <si>
    <t>Valsts budžeta uzturēšanas izdevumu transferti no valsts speciālā budžeta uz valsts pamatbudžetu</t>
  </si>
  <si>
    <t>F50010000</t>
  </si>
  <si>
    <t>F210100003</t>
  </si>
  <si>
    <t>F210100004</t>
  </si>
  <si>
    <t>18. Labklājības ministrija</t>
  </si>
  <si>
    <t>04.00.00. Sociālā apdrošināšana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</si>
  <si>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</si>
  <si>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</si>
  <si>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</si>
  <si>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</si>
  <si>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</si>
  <si>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</si>
  <si>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</si>
  <si>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</si>
  <si>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</si>
  <si>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</si>
  <si>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</si>
  <si>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</si>
  <si>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</si>
  <si>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</si>
  <si>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</si>
  <si>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</t>
  </si>
  <si>
    <t>22500</t>
  </si>
  <si>
    <t>Pārējās sociālās apdrošināšanas iemaksas</t>
  </si>
  <si>
    <t>22510</t>
  </si>
  <si>
    <t>Uzkrātā fondēto pensiju kapitāla iemaksas valsts pensiju speciālajā budžetā</t>
  </si>
  <si>
    <t>22520</t>
  </si>
  <si>
    <t>Valsts sociālās apdrošināšanas iemaksas fondēto pensiju shēmā</t>
  </si>
  <si>
    <t>22590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</si>
  <si>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</si>
  <si>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</si>
  <si>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</si>
  <si>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</si>
  <si>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</si>
  <si>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</si>
  <si>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22422</t>
  </si>
  <si>
    <t>Ieņēmumi no kapitāla daļu pārdošanas</t>
  </si>
  <si>
    <t>22421</t>
  </si>
  <si>
    <t>Dividendes no kapitāla daļām</t>
  </si>
  <si>
    <t>22440</t>
  </si>
  <si>
    <t>VSAA ieņēmumi par valsts fondēto pensiju shēmas administrēšanu</t>
  </si>
  <si>
    <t>22450</t>
  </si>
  <si>
    <t>Iemaksas nodarbinātībai par privatizācijas līguma nosacījumu neizpildi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</si>
  <si>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</si>
  <si>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</si>
  <si>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</si>
  <si>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</si>
  <si>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</si>
  <si>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</si>
  <si>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</si>
  <si>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</si>
  <si>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</si>
  <si>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</si>
  <si>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</si>
  <si>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</si>
  <si>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</si>
  <si>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18200</t>
  </si>
  <si>
    <t>Uzturēšanas izdevumu transferti valsts speciālajā budžetā no valsts pamatbudžeta</t>
  </si>
  <si>
    <t>18210</t>
  </si>
  <si>
    <t>Valsts speciālā budžeta saņemtās dotācijas no valsts pamatbudžeta</t>
  </si>
  <si>
    <t>18211</t>
  </si>
  <si>
    <t>Valsts pamatbudžeta dotācija Valsts sociālās apdrošināšanas aģentūrai no valsts budžeta izmaksājamo valsts sociālo pabalstu aprēķināšanai, piešķiršanai un piegādei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</si>
  <si>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</si>
  <si>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</si>
  <si>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</si>
  <si>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</si>
  <si>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</si>
  <si>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</si>
  <si>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</si>
  <si>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</si>
  <si>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</si>
  <si>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</si>
  <si>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</si>
  <si>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</si>
  <si>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04.01.00</t>
  </si>
  <si>
    <t>Valsts pensiju speciālais budžets</t>
  </si>
  <si>
    <t>Ieņēmumi - kopā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</si>
  <si>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</si>
  <si>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</si>
  <si>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</si>
  <si>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</si>
  <si>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</si>
  <si>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</si>
  <si>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</si>
  <si>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</si>
  <si>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</si>
  <si>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</si>
  <si>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Izdevumi - kopā</t>
  </si>
  <si>
    <t>7140</t>
  </si>
  <si>
    <t>Valsts budžeta uzturēšanas izdevumu transferti no valsts speciālā budžeta uz valsts speciālo budžetu</t>
  </si>
  <si>
    <t>04.02.00</t>
  </si>
  <si>
    <t>Nodarbinātības speciālais budžets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</si>
  <si>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</si>
  <si>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</si>
  <si>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</si>
  <si>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</si>
  <si>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04.03.00</t>
  </si>
  <si>
    <t>Darba negadījumu speciālais budžets</t>
  </si>
  <si>
    <t>04.04.00</t>
  </si>
  <si>
    <t>Invaliditātes, maternitātes un slimības speciālais budžets</t>
  </si>
  <si>
    <t>18530</t>
  </si>
  <si>
    <t>Transferta pārskaitījumi viena speciālā budžeta veida ietvaros</t>
  </si>
  <si>
    <t>04.05.00</t>
  </si>
  <si>
    <t>Valsts sociālās apdrošināšanas aģentūras speciālais budžets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</si>
  <si>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</si>
  <si>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</si>
  <si>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</si>
  <si>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</si>
  <si>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</si>
  <si>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</si>
  <si>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</si>
  <si>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</si>
  <si>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Kadiša, 7094320</t>
  </si>
  <si>
    <t>Nr.1.8-12.10.2/6-6</t>
  </si>
  <si>
    <t>Valsts budžeta ziedojumu un dāvinājumu ieņēmumi un izdevumi</t>
  </si>
  <si>
    <t>6.tabula</t>
  </si>
  <si>
    <t>I   Saņemtie dāvinājumi un ziedojumi - kopā</t>
  </si>
  <si>
    <t>21.4.0.0.</t>
  </si>
  <si>
    <t>Pārējie 21.3.0.0 grupā neklasificētie budžeta iestāžu ieņēmumi par budžeta iestāžu sniegtajiem maksas pakalpojumiem un citi pašu ieņēmumi</t>
  </si>
  <si>
    <t>6.0.grupa</t>
  </si>
  <si>
    <t>Saņemtie ziedojumi un dāvinājumi</t>
  </si>
  <si>
    <t>23100</t>
  </si>
  <si>
    <t>Ziedojumu un dāvinājumu ieņēmumi no valūtas kursa svārstībām</t>
  </si>
  <si>
    <t>23400</t>
  </si>
  <si>
    <t>Ziedojumi un dāvinājumi, kas saņemti no juridiskajām personām</t>
  </si>
  <si>
    <t>23500</t>
  </si>
  <si>
    <t>Ziedojumi un dāvinājumi, kas saņemti no fiziskajām personām</t>
  </si>
  <si>
    <t>II   Izdevumi atbilstoši  ekonomiskajām kategorijām</t>
  </si>
  <si>
    <t>Izglītība</t>
  </si>
  <si>
    <t>1; 2, 3; 4.2; 5.gr.</t>
  </si>
  <si>
    <t>Ieņēmumi – kopā</t>
  </si>
  <si>
    <t>Kadiša, 67094320</t>
  </si>
  <si>
    <t xml:space="preserve">              PĀRSKATS                                                                                                  PĀRSKATS</t>
  </si>
  <si>
    <t xml:space="preserve">                                                                                 Rīgā                                                                                                              </t>
  </si>
  <si>
    <t>Nr.1.8-12.10.2/7-6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</si>
  <si>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</si>
  <si>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</si>
  <si>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</si>
  <si>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</si>
  <si>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</si>
  <si>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</si>
  <si>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ieņēmumi no privatizācijas</t>
  </si>
  <si>
    <t>Maksas pakalpojumi un citi pašu ieņēmumi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</si>
  <si>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</si>
  <si>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</si>
  <si>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</si>
  <si>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</si>
  <si>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</si>
  <si>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līdzekļi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</si>
  <si>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</si>
  <si>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</si>
  <si>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</si>
  <si>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</si>
  <si>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</si>
  <si>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</si>
  <si>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</si>
  <si>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</si>
  <si>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</si>
  <si>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</si>
  <si>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>Akcijas un cita līdzdalība komersantu pašu kapitālā, neskaitot kopieguldījumu fondu akcijas</t>
  </si>
  <si>
    <t>Kopieguldījumu fondu akcijas</t>
  </si>
  <si>
    <t xml:space="preserve"> Pašvaldību pamatbudžeta  izdevumi (bruto)</t>
  </si>
  <si>
    <t xml:space="preserve"> korekcija par Rīgas domes veiktajiem līzinga maksājumiem</t>
  </si>
  <si>
    <t>Pašvaldību pamatbudžeta  izdevumi (neto)</t>
  </si>
  <si>
    <t xml:space="preserve"> Pašvaldību pamatbudžeta uzturēšanas izdevumi (bruto)</t>
  </si>
  <si>
    <t xml:space="preserve"> mīnus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</si>
  <si>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</si>
  <si>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</si>
  <si>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</si>
  <si>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korekcija par Rīgas domes veiktajiem līzinga maksājumiem</t>
  </si>
  <si>
    <t>Pašvaldību pamatbudžeta  kapitālie izdevumi (neto)</t>
  </si>
  <si>
    <t>PB3</t>
  </si>
  <si>
    <t>Pārējie izdevumi, kas veidojas pēc uzkrāšanas principa un nav klasificēti iepriekš</t>
  </si>
  <si>
    <t>Pašvaldību pamatbudžeta finansiālā bilance</t>
  </si>
  <si>
    <t>Pašvaldību speciālā budžeta  izdevumi (bruto)</t>
  </si>
  <si>
    <t>finansēšana</t>
  </si>
  <si>
    <t>Pašvaldību speciālā budžeta  izdevumi (neto)</t>
  </si>
  <si>
    <t>Pašvaldību speciālā budžeta uzturēšanas izdevumi (bruto)</t>
  </si>
  <si>
    <t>mīnus   transferti uzturēšanas izdevumiem</t>
  </si>
  <si>
    <t>Pašvaldību speciālā budžeta uzturēšanas  izdevumi (neto)</t>
  </si>
  <si>
    <t>Pašvaldību speciālā budžeta  kapitālie izdevumi (bruto)</t>
  </si>
  <si>
    <t>Kopieguldījumu fonda akcijas</t>
  </si>
  <si>
    <t xml:space="preserve">    mīnus transferti kapitālajiem izdevumiem</t>
  </si>
  <si>
    <t>Pašvaldību speciālā budžeta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</si>
  <si>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</si>
  <si>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</si>
  <si>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</si>
  <si>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</si>
  <si>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</si>
  <si>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>Krūmiņa-Pēkšena 67094384</t>
  </si>
  <si>
    <t>Nr.1.8-12.10.2/8-6</t>
  </si>
  <si>
    <t>Pašvaldību pamatbudžeta ieņēmumi un izdevumi</t>
  </si>
  <si>
    <t>8.tabula</t>
  </si>
  <si>
    <t>Izpilde % pret gada plānu (4./3.)</t>
  </si>
  <si>
    <t>I</t>
  </si>
  <si>
    <t xml:space="preserve">KOPĀ IEŅĒMUMI </t>
  </si>
  <si>
    <t>1.0.</t>
  </si>
  <si>
    <t>IENĀKUMA NODOKĻI</t>
  </si>
  <si>
    <t>1.1.</t>
  </si>
  <si>
    <t>1.1.1.0.</t>
  </si>
  <si>
    <t xml:space="preserve">Iedzīvotāju ienākuma nodoklis                   </t>
  </si>
  <si>
    <t>1.1.1.1.</t>
  </si>
  <si>
    <t>saņemts no Valsts kases sadales konta iepriekšējā gada nesadalītais iedzīvotāju ienākuma nodokļa atlikums</t>
  </si>
  <si>
    <t>1.1.1.2.</t>
  </si>
  <si>
    <t>saņemts no Valsts kases sadales konta pārskata gada ieskaitītais iedzīvotāju ienākuma nodoklis</t>
  </si>
  <si>
    <t>1.1.1.3.</t>
  </si>
  <si>
    <t>pašvaldībā iekasētais iedzīvotāju ienākuma nodoklis</t>
  </si>
  <si>
    <t>1.1.2.0.</t>
  </si>
  <si>
    <t>Fiksētais ienākuma nodoklis</t>
  </si>
  <si>
    <t>1.4.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</si>
  <si>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</si>
  <si>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</si>
  <si>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</si>
  <si>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</si>
  <si>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</si>
  <si>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 xml:space="preserve"> 4.1.2.0.</t>
  </si>
  <si>
    <t>Nekustamā īpašuma nodoklis par ēkām</t>
  </si>
  <si>
    <t xml:space="preserve"> 4.2.0.0.</t>
  </si>
  <si>
    <t>Īpašuma nodokļa parādi</t>
  </si>
  <si>
    <t xml:space="preserve"> 4.3.0.0.</t>
  </si>
  <si>
    <t>Zemes nodokļa parādi</t>
  </si>
  <si>
    <t xml:space="preserve">NODOKĻI PAR PAKALPOJUMIEM UN PRECĒM </t>
  </si>
  <si>
    <t>1.8.</t>
  </si>
  <si>
    <t xml:space="preserve"> 5.4.1.0.</t>
  </si>
  <si>
    <t xml:space="preserve"> 5.4.2.0.</t>
  </si>
  <si>
    <t>1.9./5.5.0.0.</t>
  </si>
  <si>
    <t>5.5.3.0.</t>
  </si>
  <si>
    <t>2.0.</t>
  </si>
  <si>
    <t xml:space="preserve">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</si>
  <si>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</si>
  <si>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</si>
  <si>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</si>
  <si>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</si>
  <si>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</si>
  <si>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</si>
  <si>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</si>
  <si>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</si>
  <si>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</si>
  <si>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</si>
  <si>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</si>
  <si>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</si>
  <si>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</si>
  <si>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</si>
  <si>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</si>
  <si>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</si>
  <si>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</si>
  <si>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</si>
  <si>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</si>
  <si>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</si>
  <si>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</si>
  <si>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</si>
  <si>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</si>
  <si>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12.3.1.0.</t>
  </si>
  <si>
    <t>Ieņēmumi no privatizācijas</t>
  </si>
  <si>
    <t>13.0.0.0.</t>
  </si>
  <si>
    <t xml:space="preserve">Ieņēmumi no valsts (pašvaldības) īpašuma iznomāšanas,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</si>
  <si>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</si>
  <si>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</si>
  <si>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</si>
  <si>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</si>
  <si>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</si>
  <si>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</si>
  <si>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</si>
  <si>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</si>
  <si>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>3.0.</t>
  </si>
  <si>
    <t>4.0.</t>
  </si>
  <si>
    <t>5.0.</t>
  </si>
  <si>
    <t>18.6.0.0.</t>
  </si>
  <si>
    <t>Pašvaldību budžetā saņemtie uzturēšanas izdevumu transferti no valsts budžeta</t>
  </si>
  <si>
    <t>18.6.1.0.</t>
  </si>
  <si>
    <t>Pašvaldību budžetā saņemtā valsts budžeta dotācija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</si>
  <si>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</si>
  <si>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</si>
  <si>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</si>
  <si>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</si>
  <si>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</si>
  <si>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</si>
  <si>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</si>
  <si>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</si>
  <si>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</si>
  <si>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</si>
  <si>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</si>
  <si>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</si>
  <si>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</si>
  <si>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</si>
  <si>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</si>
  <si>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</si>
  <si>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</si>
  <si>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</si>
  <si>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</si>
  <si>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Pašvaldību budžetā saņemtās valsts budžeta mērķdotācijas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</si>
  <si>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</si>
  <si>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</si>
  <si>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</si>
  <si>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</si>
  <si>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</si>
  <si>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</si>
  <si>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</si>
  <si>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</si>
  <si>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</si>
  <si>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</si>
  <si>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</si>
  <si>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</si>
  <si>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</si>
  <si>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</si>
  <si>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</si>
  <si>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</si>
  <si>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</si>
  <si>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</si>
  <si>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</si>
  <si>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Pašvaldību budžetā saņemtie uzturēšanas izdevumu transferti ārvalstu finanšu palīdzības projektu īstenošanai no valsts budžeta iestādēm</t>
  </si>
  <si>
    <t>18.6.4.0.</t>
  </si>
  <si>
    <t>Pašvaldību budžetā saņemtā dotācija no pašvaldību finanšu izlīdzināšanas fonda</t>
  </si>
  <si>
    <t>18.6.9.0.</t>
  </si>
  <si>
    <t>Pārējie pašvaldību budžetā saņemtie valsts budžeta iestāžu uzturēšanas izdevumu transferti</t>
  </si>
  <si>
    <t>18.7.0.0.</t>
  </si>
  <si>
    <t>Pašvaldību budžetā saņemtie kapitālo izdevumu transferti un mērķdotācijas no valsts budžeta</t>
  </si>
  <si>
    <t>18.7.1.0.</t>
  </si>
  <si>
    <t>Mērķdotācijas pašvaldību kapitālajiem izdevumiem</t>
  </si>
  <si>
    <t>18.7.2.0.</t>
  </si>
  <si>
    <t>Kapitālo izdevumu transferti valsts budžeta iestāžu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</si>
  <si>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</si>
  <si>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</si>
  <si>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</si>
  <si>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Pašvaldību budžetā saņemtie valsts budžeta transferti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</si>
  <si>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</si>
  <si>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</si>
  <si>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</si>
  <si>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</si>
  <si>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</si>
  <si>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</si>
  <si>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</si>
  <si>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</si>
  <si>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</si>
  <si>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</si>
  <si>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</si>
  <si>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</si>
  <si>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18.9.0.0.</t>
  </si>
  <si>
    <t>Pašvaldību speciālajā budžetā saņemtie valsts budžeta transferti un mērķdotācijas</t>
  </si>
  <si>
    <t>18.9.1.0.</t>
  </si>
  <si>
    <t>Mērķdotācijas pašvaldību autoceļu (ielu) fondiem</t>
  </si>
  <si>
    <t>18.9.2.0.</t>
  </si>
  <si>
    <t>Mērķdotācijas pašvaldībām pasažieru regulārajiem pārvadājumiem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</si>
  <si>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</si>
  <si>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</si>
  <si>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</si>
  <si>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</si>
  <si>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</si>
  <si>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</si>
  <si>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</si>
  <si>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</si>
  <si>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</si>
  <si>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</si>
  <si>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</si>
  <si>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</si>
  <si>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</si>
  <si>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</si>
  <si>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</si>
  <si>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</si>
  <si>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</si>
  <si>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</si>
  <si>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</si>
  <si>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</si>
  <si>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</si>
  <si>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</si>
  <si>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</si>
  <si>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</si>
  <si>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</si>
  <si>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</si>
  <si>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</si>
  <si>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</si>
  <si>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</si>
  <si>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</si>
  <si>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</si>
  <si>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</si>
  <si>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</si>
  <si>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</si>
  <si>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</si>
  <si>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</si>
  <si>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</si>
  <si>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</si>
  <si>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</si>
  <si>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</si>
  <si>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</si>
  <si>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 xml:space="preserve">Pašvaldību savstarpējie kapitālo izdevumu transferti 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</si>
  <si>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</si>
  <si>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</si>
  <si>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</si>
  <si>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</si>
  <si>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 xml:space="preserve"> </t>
  </si>
  <si>
    <t xml:space="preserve">Izdevumi atbilstoši funkcionālajām kategorijām </t>
  </si>
  <si>
    <t>Izdevumi atbilstoši ekonomiskajām kategorijām</t>
  </si>
  <si>
    <t xml:space="preserve">Uzturēšanas izdevumi </t>
  </si>
  <si>
    <t xml:space="preserve">Kārtējie izdevumi </t>
  </si>
  <si>
    <t xml:space="preserve">Atlīdzība </t>
  </si>
  <si>
    <t>Krājumi, materiāli, energoresursi, preces, biroja preces un inventārs, ko neuzskaita kodā 5000</t>
  </si>
  <si>
    <t xml:space="preserve">Budžeta iestāžu nodokļu maksājumi </t>
  </si>
  <si>
    <t>Pakalpojumi, kurus budžeta iestāde apmaksā noteikto funkciju ietvaros, kas nav iestādes administratīvie izdevumi</t>
  </si>
  <si>
    <t>1.2.</t>
  </si>
  <si>
    <t xml:space="preserve">   Procentu izdevumi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</si>
  <si>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</si>
  <si>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</si>
  <si>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</si>
  <si>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 xml:space="preserve">     4310</t>
  </si>
  <si>
    <t xml:space="preserve">    Budžeta iestāžu procentu maksājumi Valsts kasei</t>
  </si>
  <si>
    <t xml:space="preserve">    4340</t>
  </si>
  <si>
    <t xml:space="preserve">    Pašvaldību iestāžu procentu maksājumi par aizņēmumiem no pašvaldību budžeta</t>
  </si>
  <si>
    <t>1.3.</t>
  </si>
  <si>
    <t xml:space="preserve">   Subsīdijas, dotācijas un sociālie pabalsti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</si>
  <si>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</si>
  <si>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</si>
  <si>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</si>
  <si>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>Sociālie pabalsti natūrā</t>
  </si>
  <si>
    <t>7000</t>
  </si>
  <si>
    <t>Valsts budžeta transferti, dotācijas un mērķdotācijas pašvaldībām uzturēšanas izdevumiem, pašu resursi, starptautiskā sadarbība</t>
  </si>
  <si>
    <t>Kārtējie maksājumi Eiropas Kopienas budžetā
 un starptautiskā sadarbība</t>
  </si>
  <si>
    <t xml:space="preserve">Starptautiskā sadarbība </t>
  </si>
  <si>
    <t>1.5.</t>
  </si>
  <si>
    <t>Pašvaldību budžeta uzturēšanas izdevumu transferti t.sk.: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</si>
  <si>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</si>
  <si>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</si>
  <si>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</t>
  </si>
  <si>
    <t>Pašvaldības budžeta uzturēšanas izdevumu transferts uz valsts budžetu</t>
  </si>
  <si>
    <t>Pašvaldības budžeta dotācija pašvaldību finanšu izlīdzināšanas fondam</t>
  </si>
  <si>
    <t>2.1.</t>
  </si>
  <si>
    <t xml:space="preserve">   Pamatkapitāla veidošana</t>
  </si>
  <si>
    <t xml:space="preserve">2.2.   </t>
  </si>
  <si>
    <t>Pašvaldības budžeta transferti kapitālajiem izdevumiem starp dažādiem budžeta veidiem</t>
  </si>
  <si>
    <t>Pašvaldības pamatbudžeta kapitālo izdevumu transferts uz pašvaldības speciālo budžetu</t>
  </si>
  <si>
    <t>Pašvaldību budžeta transferti kapitālajiem izdevumiem no pamatbudžeta uz pamatbudžetu</t>
  </si>
  <si>
    <t>Pašvaldību budžeta transferti kapitālajiem izdevumiem no pašvaldības pamatbudžeta uz valsts pamatbudžetu</t>
  </si>
  <si>
    <t>Vienas pašvaldības pamatbudžeta kapitālo izdevumu transferts uz citas pašvaldības pamatbudžetu</t>
  </si>
  <si>
    <t>Pašvaldību budžeta transferti kapitālajiem izdevumiem no rajona padomes pamatbudžeta uz pašvaldības pamatbudžetu</t>
  </si>
  <si>
    <t>Izdevumi par kapitāla daļu pārdošanu un pārvērtēšanu, vērtspapīru tirdzniecību un pārvērtēšanu un kapitāla daļu iegādi</t>
  </si>
  <si>
    <t>Dažādi izdevumi, kas veidojas pēc uzkrāšanas principa un nav klasificēti iepriekš</t>
  </si>
  <si>
    <t xml:space="preserve">IX Finansēšana </t>
  </si>
  <si>
    <t>F20010000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</si>
  <si>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</si>
  <si>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</si>
  <si>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</si>
  <si>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</si>
  <si>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</si>
  <si>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</si>
  <si>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</si>
  <si>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F55010000</t>
  </si>
  <si>
    <t>Akcijas un cita līdzdalība komersantu pašu kapitālā, neskaitot kopieguldījumu fonda akcijas</t>
  </si>
  <si>
    <t>F56010000</t>
  </si>
  <si>
    <t>Iedzīvotāju ienākuma nodokļa atlikums uz gada sākumu, Ls</t>
  </si>
  <si>
    <t>Iedzīvotāju ienākuma nodokļa atlikums uz perioda beigām, Ls</t>
  </si>
  <si>
    <t>Pašvaldību finanšu izlīdzināšanas fonda līdzekļu atlikums uz gada sākumu, Ls</t>
  </si>
  <si>
    <t>Pašvaldību finanšu izlīdzināšanas fonda līdzekļu atlikums uz perioda beigām, Ls</t>
  </si>
  <si>
    <t>Iedzīvotāju ienākuma nodokļa kompensācija, Ls</t>
  </si>
  <si>
    <t>Pārvaldnieka vietā - 
pārvaldnieka vietniece</t>
  </si>
  <si>
    <t>Unska-Lapiņa 67094398</t>
  </si>
  <si>
    <r>
      <t>Valsts budžeta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</si>
  <si>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</si>
  <si>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2010.gada 15. jūlijs</t>
  </si>
  <si>
    <t>Nr.1.8-12.10.2/9-6</t>
  </si>
  <si>
    <t>Pašvaldību speciālā budžeta ieņēmumi un izdevumi</t>
  </si>
  <si>
    <t>9.tabula</t>
  </si>
  <si>
    <t>Klasifikā-
cijas grupa, kods</t>
  </si>
  <si>
    <t xml:space="preserve">Nodokļi par pakalpojumiem un precēm </t>
  </si>
  <si>
    <t>Ieņēmumi no pašvaldību kustāmā īpašuma un mantas realizācijas</t>
  </si>
  <si>
    <t>13.5.0.0.</t>
  </si>
  <si>
    <t>Ieņēmumi no valsts un pašvaldību īpašuma iznomāšanas</t>
  </si>
  <si>
    <t xml:space="preserve">    Mērķdotācijas pašvaldību autoceļu (ielu) fondiem</t>
  </si>
  <si>
    <t xml:space="preserve">   18.9.2.0.</t>
  </si>
  <si>
    <t xml:space="preserve">    Mērķdotācijas pašvaldībām pasažieru regulārajiem pārvadājumiem</t>
  </si>
  <si>
    <t>18.9.3.0.</t>
  </si>
  <si>
    <t xml:space="preserve">    Pārējie transferti no valsts pamatbudžeta uz pašvaldību speciālo budžetu
</t>
  </si>
  <si>
    <t>19.1.1.1.</t>
  </si>
  <si>
    <t>no pamatbudžeta uz speciālo budžetu</t>
  </si>
  <si>
    <t>19.4.3.0.</t>
  </si>
  <si>
    <t>Pašvaldību budžeta kapitālo izdevumu transferti no vienas pašvaldības speciālā budžeta uz citas pašvaldības speciālo budžetu</t>
  </si>
  <si>
    <t>4310</t>
  </si>
  <si>
    <t>Budžeta iestāžu procentu maksājumi Valsts kasei</t>
  </si>
  <si>
    <t>4340</t>
  </si>
  <si>
    <t>Pašvaldību iestāžu procentu maksājumi par aizņēmumiem no pašvaldību budžeta</t>
  </si>
  <si>
    <t>Pašvaldību speciālā budžeta kapitālo izdevumu transferts uz speciālo budžetu</t>
  </si>
  <si>
    <t>Nr.1.8-12.10.2./10-6</t>
  </si>
  <si>
    <t>Pašvaldību ziedojumu un dāvinājumu ieņēmumi un izdevumi</t>
  </si>
  <si>
    <t>10.tabula</t>
  </si>
  <si>
    <t>Procentu ieņēmumi par depozītiem, kontu atlikumiem un valsts parāda vērtspapīriem</t>
  </si>
  <si>
    <t>6.0.</t>
  </si>
  <si>
    <t xml:space="preserve">Ziedojumi un dāvinājumi </t>
  </si>
  <si>
    <t>23.0.0.0.</t>
  </si>
  <si>
    <t>23.1.0.0.</t>
  </si>
  <si>
    <t>23.3.0.0.</t>
  </si>
  <si>
    <t>Procentu ieņēmumi par ziedojumu un dāvinājumu budžeta līdzekļu depozītā vai kontu atlikumiem</t>
  </si>
  <si>
    <t>23.4.0.0.</t>
  </si>
  <si>
    <t>23.5.0.0.</t>
  </si>
  <si>
    <t>Ziedojumi un dāvinājumi, kas saņemti no fiziskām personām</t>
  </si>
  <si>
    <t>Valsts budžeta iestāžu procentu maksājumi Valsts kasei</t>
  </si>
  <si>
    <t>Pašvaldību budžeta uzturēšanas izdevumu transferti</t>
  </si>
  <si>
    <t>Zaudējumi no valūtas kursa svārstībām attiecībā uz ziedojumu un dāvinājumu līdzekļiem</t>
  </si>
  <si>
    <t>Krūmiņa 67094395</t>
  </si>
  <si>
    <t>Nr.1.8.-12.10.2/11-6</t>
  </si>
  <si>
    <t xml:space="preserve">Valsts kases kontu atlikumi kredītiestādēs </t>
  </si>
  <si>
    <t>(2010. gada janvāris - jūnijs)</t>
  </si>
  <si>
    <t>11. tabula</t>
  </si>
  <si>
    <t>(tūkst.latu)</t>
  </si>
  <si>
    <t>Kontu atlikumi pārskata gada sākumā</t>
  </si>
  <si>
    <t>Kontu atlikumi pārskata perioda beigās</t>
  </si>
  <si>
    <t>Izmaiņas pārskata periodā                           (3-2)</t>
  </si>
  <si>
    <t>Kontu atlikumi pārskata perioda sākumā</t>
  </si>
  <si>
    <t>Izmaiņas pārskata periodā (3-2)</t>
  </si>
  <si>
    <t>Finanšu resursi kopā (1.+2.)</t>
  </si>
  <si>
    <t>1.  Latvijā (1.1.+1.2.)</t>
  </si>
  <si>
    <t>1. Latvijā (1.1.+1.2.)</t>
  </si>
  <si>
    <t>1.1.  Norēķinu konti</t>
  </si>
  <si>
    <t>1.1. Norēķinu konti</t>
  </si>
  <si>
    <t>Latvijas Bankā</t>
  </si>
  <si>
    <t>Latvijas Banka</t>
  </si>
  <si>
    <t>Pārējās kredītiestādēs</t>
  </si>
  <si>
    <t>1.2.  Depozītu konti</t>
  </si>
  <si>
    <t>1.2. Depozītu konti</t>
  </si>
  <si>
    <t>VAS "Latvijas Hipotēku un zemes banka"</t>
  </si>
  <si>
    <t>2.  Ārvalstīs (2.1.+2.2.)</t>
  </si>
  <si>
    <t>2. Ārvalstīs (2.1.)</t>
  </si>
  <si>
    <t>2.1.  Norēķinu konti</t>
  </si>
  <si>
    <t>2.1. Norēķinu konti</t>
  </si>
  <si>
    <t>2.2.  Depozītu konti</t>
  </si>
  <si>
    <t>Ciršs  67094334</t>
  </si>
  <si>
    <t>Nr.1.8.12.10.2/12-6</t>
  </si>
  <si>
    <t>Valsts budžeta ilgtermiņa saistību maksimāli pieļaujamais apjoms</t>
  </si>
  <si>
    <t>12.tabula</t>
  </si>
  <si>
    <t>Izpilde % pret gada plānu (4/2)</t>
  </si>
  <si>
    <t>1</t>
  </si>
  <si>
    <t>2</t>
  </si>
  <si>
    <t>3</t>
  </si>
  <si>
    <t>4</t>
  </si>
  <si>
    <t>5</t>
  </si>
  <si>
    <t>6</t>
  </si>
  <si>
    <t>Pamatbudžets</t>
  </si>
  <si>
    <t>Pašvaldību budžetu transferti</t>
  </si>
  <si>
    <t xml:space="preserve">Maksas pakalpojumu un citu pašu ieņēmumu naudas līdzekļu atlikumu izmaiņas palielinājums (-) vai samazinājums (+) </t>
  </si>
  <si>
    <t>Valsts budžeta finansētas investīcijas</t>
  </si>
  <si>
    <t>Eiropas Savienības politiku instrumenti un pārējās ārvalstu finanšu palīdzības līdzfinansētie projekti</t>
  </si>
  <si>
    <t>Eiropas Kopienas atbalsts Eiropas komunikāciju tīkliem</t>
  </si>
  <si>
    <t>Kohēzijas fonds</t>
  </si>
  <si>
    <t>Kohēzijas fonds 2004. - 2006.gada programmēšanas periodam</t>
  </si>
  <si>
    <t>Uzturēšanas izdevumu transferti*</t>
  </si>
  <si>
    <t>Kohēzijas fonds 2007. - 2013.gada programmēšanas periodam</t>
  </si>
  <si>
    <t>Eiropas Reģionālās attīstības fonds (ERAF)</t>
  </si>
  <si>
    <t>Eiropas Reģionālās attīstības fonds (ERAF) 2004. - 2006.gada programmēšanas periodam</t>
  </si>
  <si>
    <t>Eiropas Reģionālās attīstības fonds (ERAF) 2007. - 2013.gada programmēšanas periodam</t>
  </si>
  <si>
    <t>Eiropas Sociālais fonds (ESF)</t>
  </si>
  <si>
    <t>Eiropas Sociālais fonds (ESF)  2007. - 2013.gada programmēšanas periodam</t>
  </si>
  <si>
    <t>Eiropas lauksaimniecības garantiju fonds</t>
  </si>
  <si>
    <t>Eiropas lauksaimniecības fonds lauku attīstībai</t>
  </si>
  <si>
    <t>Eiropas zivsaimniecības fonds</t>
  </si>
  <si>
    <t>Eiropas Kopienas iniciatīvas</t>
  </si>
  <si>
    <t>Citas Eiropas Kopienas iniciatīvas</t>
  </si>
  <si>
    <t>Pārejas programma (Transition Facility)</t>
  </si>
  <si>
    <t>3.mērķis "Eiropas teritoriālā sadarbība"</t>
  </si>
  <si>
    <t>Citi Eiropas Savienības politiku instrumenti</t>
  </si>
  <si>
    <t>Valsts pamatbudžeta iestāžu saņemtie transferta pārskaitījumi no citas valsts pamatbudžeta finansētās ministrijas vai centrālās iestādes ārvalstu finanšu palīdzības līdzekļiem</t>
  </si>
  <si>
    <t>Ārvalstu finanšu palīdzības līdzfinansētie projekti</t>
  </si>
  <si>
    <t>Eiropas Ekonomikas zonas finanšu instruments un Norvēģijas valdības divpusējā finanšu instrumenta finansētie projekti</t>
  </si>
  <si>
    <t>Latvijas un Šveices sadarbības programmas finansēti projekti un pasākumi</t>
  </si>
  <si>
    <t>Citi ārvalstu finanšu palīdzības līdzfinansētie projekti</t>
  </si>
  <si>
    <t>Nesadalītais finansējums Eiropas Savienības politiku instrumentiem un pārējai ārvalstu finanšu palīdzībai</t>
  </si>
  <si>
    <t>Pārējās valsts budžeta investīcijas</t>
  </si>
  <si>
    <t>Maksājumi par aizņēmumiem un kredītiem</t>
  </si>
  <si>
    <t>Maksājumi starptautiskajās institūcijās un programmās</t>
  </si>
  <si>
    <t>Nomas ar izpirkumu (finanšu līzinga) ilgtermiņa saistības pamatlīdzekļu iegādei</t>
  </si>
  <si>
    <t>Citas ilgtermiņa saistības</t>
  </si>
  <si>
    <t>Speciālais budžets</t>
  </si>
  <si>
    <t>*Vides ministrija nav veikusi izdevumu pārgrāmatošanu uz izdevumu ekonomiskās klasifikācijas kodu "Subsīdijas un dotācijas".</t>
  </si>
  <si>
    <t>Pārvaldnieka vietniece</t>
  </si>
  <si>
    <t>Fomina 67094257</t>
  </si>
  <si>
    <t>Nr.1.8.-12.10.2/13-6</t>
  </si>
  <si>
    <t xml:space="preserve">Valsts budžeta aizdevumi un aizdevumu atmaksas </t>
  </si>
  <si>
    <t>13. tabula</t>
  </si>
  <si>
    <t xml:space="preserve">           (latos)</t>
  </si>
  <si>
    <t>budžeta tips</t>
  </si>
  <si>
    <t>sektors</t>
  </si>
  <si>
    <t>aizdevuma mērķis</t>
  </si>
  <si>
    <t>F40 01 00 00</t>
  </si>
  <si>
    <t>Aizdevumi (izsniegtie aizdevumi un izsniegto aizdevumu saņemtā atmaksa)</t>
  </si>
  <si>
    <t>Valsts budžeta izsniegtie aizdevumi</t>
  </si>
  <si>
    <t>S13 00 00</t>
  </si>
  <si>
    <t>Vispārējā valdība</t>
  </si>
  <si>
    <t>S13 01 00</t>
  </si>
  <si>
    <t>Valsts struktūras</t>
  </si>
  <si>
    <t>Ministrijas un centrālās valsts iestādes</t>
  </si>
  <si>
    <t>S13 01 20</t>
  </si>
  <si>
    <t>Valsts struktūru kontrolēti un finansēti komersanti</t>
  </si>
  <si>
    <t>VAS "Latvijas valsts ceļi"</t>
  </si>
  <si>
    <t>S</t>
  </si>
  <si>
    <t>S13 04 00</t>
  </si>
  <si>
    <t>Valsts sociālās apdrošināšanas struktūras</t>
  </si>
  <si>
    <t>S13 03 00</t>
  </si>
  <si>
    <t>Pašvaldību struktūras</t>
  </si>
  <si>
    <t>S13 03 10</t>
  </si>
  <si>
    <t>Pašvaldības</t>
  </si>
  <si>
    <t>Pašvaldību finanšu stabilizācija</t>
  </si>
  <si>
    <t>ES fondu līdzfinansēto projektu un pasākumu īstenošana</t>
  </si>
  <si>
    <t>Pašvaldību investīcijām (izņemot 3000)</t>
  </si>
  <si>
    <t>S13 03 20</t>
  </si>
  <si>
    <t>Pašvaldību struktūru kontrolēti un finansēti komersanti</t>
  </si>
  <si>
    <t>S11 00 00</t>
  </si>
  <si>
    <t>Nefinanšu komersanti</t>
  </si>
  <si>
    <t>Finanšu iestādes</t>
  </si>
  <si>
    <t>F40 01 00 20</t>
  </si>
  <si>
    <t>Valsts budžeta izsniegto aizdevumu saņemtā atmaksa</t>
  </si>
  <si>
    <t>P</t>
  </si>
  <si>
    <t>S13 01 10</t>
  </si>
  <si>
    <t>Studējošo un studiju kreditēšana</t>
  </si>
  <si>
    <t>Budžeta un finanšu vadība</t>
  </si>
  <si>
    <t>Pārvaldnieks</t>
  </si>
  <si>
    <t>Ciršs, 7094334</t>
  </si>
  <si>
    <t>Latvijas Republikas</t>
  </si>
  <si>
    <t>Nr.1.8-12.10.2./14-6</t>
  </si>
  <si>
    <t>Daļēji no valsts budžeta finansēto atvasināto publisko personu
un budžeta nefinansētu iestāžu ieņēmumi un izdevumi (izņemot ziedojumus un dāvinājumus)</t>
  </si>
  <si>
    <t>14.tabula</t>
  </si>
  <si>
    <t/>
  </si>
  <si>
    <t xml:space="preserve">I KOPĀ IEŅĒMUMI </t>
  </si>
  <si>
    <t>Ieņēmumi no uzņēmējdarbības un īpašuma</t>
  </si>
  <si>
    <t>18.1.0.0.</t>
  </si>
  <si>
    <t xml:space="preserve">Valsts pamatbudžeta savstarpējie transferti </t>
  </si>
  <si>
    <t>18.1.4.0.</t>
  </si>
  <si>
    <t>18.1.6.0.</t>
  </si>
  <si>
    <t>No valsts budžeta  daļēji finansētas atvasinātas publiskas personas (izņemot pašvaldības) saņemtie transferti</t>
  </si>
  <si>
    <t>18.1.6.1</t>
  </si>
  <si>
    <t>No valsts budžeta  daļēji finansētas atvasinātas publiskas personas (izņemot pašvaldības) saņemtie transferti no ministrijas vai centrālās valsts iestādes pamatbudžeta, kuras institucionālās padotībā tā atrodas</t>
  </si>
  <si>
    <t>18.1.6.2.</t>
  </si>
  <si>
    <t xml:space="preserve">No valsts budžeta  daļēji finansētas atvasinātas publiskas personas (izņemot pašvaldības) saņemtie transferti no citas ministrijas vai centrālās iestādes </t>
  </si>
  <si>
    <t>21.3.0.0</t>
  </si>
  <si>
    <t xml:space="preserve">III. Ieņēmumi no budžeta iestāžu sniegtajiem maksas pakalpojumiemun citi pašu  ieņēmumi </t>
  </si>
  <si>
    <t xml:space="preserve">VII Izdevumi atbilstoši funkcionālajām kategorijām </t>
  </si>
  <si>
    <t>Vispārējās valdības dienesti</t>
  </si>
  <si>
    <t>Sabiedriskās kārtība un drošība</t>
  </si>
  <si>
    <t>VIII   Izdevumi atbilstoši ekonomiskajām kategorijām</t>
  </si>
  <si>
    <t>Krājumi, materiāli, energoresursi, preces, biroja preces un inventārs, kurus neuzskaita kodā5000</t>
  </si>
  <si>
    <t>Pakalpojumi, kurus budžeta iestādes apmaksā noteikto funkciju ietvaros, kas nav iestādes administratīvie izdevumi</t>
  </si>
  <si>
    <t>Subsīdijas un dotācijas komersantiem, biedrībām un nodibinājumeim, izņemot lauksaimniecības ražojumus</t>
  </si>
  <si>
    <t>Dažādi izdevumi, kas veidojas pēc uzkrāšanas principa un nav klasificējami iepriekš</t>
  </si>
  <si>
    <t xml:space="preserve">Pārvaldnieka vietā -                    </t>
  </si>
  <si>
    <t>Kļaviņa 7094247</t>
  </si>
  <si>
    <t>Nr.1.8-12.10.2/15-6</t>
  </si>
  <si>
    <t>Daļēji no valsts budžeta finansēto atvasināto publisko personu
un budžeta nefinansētu iestāžu ziedojumu un dāvinājumu ieņēmumi un izdevumi</t>
  </si>
  <si>
    <t>15.tabula</t>
  </si>
  <si>
    <t>I  Ieņēmumi kopā</t>
  </si>
  <si>
    <t>23.2.0.0.</t>
  </si>
  <si>
    <t>Ziedojumu un dāvinājumu ieņēmumi no (uz) depozīta(-u)</t>
  </si>
  <si>
    <t>23.6.0.0.</t>
  </si>
  <si>
    <t>Naturālā veidā saņemtie ziedojumi un dāvinājumi</t>
  </si>
  <si>
    <t>II Izdevumi atbilstoši funkcionālajām kategorijām</t>
  </si>
  <si>
    <t>III Izdevumi atbilstoši ekonomiskajāmm kategorijām</t>
  </si>
  <si>
    <t>Mērķdotācijas pašvaldību budžetiem</t>
  </si>
  <si>
    <t>2.1.   5000</t>
  </si>
  <si>
    <t>Ieņēmumu pārsniegums (+) vai deficīts (-) (I-III)</t>
  </si>
  <si>
    <t>IX Finansēšana</t>
  </si>
  <si>
    <t>Naudas līdzekļi un noguldījumi (atlikuma izmaiņas)</t>
  </si>
  <si>
    <t xml:space="preserve">Pārvaldnieka vietā -                       </t>
  </si>
  <si>
    <t>Smilšu ielā 1, Rīgā, LV-1919, tālrunis (+371) 67094222, fakss (+371) 67094220, e-pasts: kase@kase.gov.lv, www.kase.gov.lv</t>
  </si>
  <si>
    <t>PĀRSKATS</t>
  </si>
  <si>
    <t>Rīgā</t>
  </si>
  <si>
    <t>2010.gada 15.jūlijs</t>
  </si>
  <si>
    <t>Nr.1.8-12.10.2/1.p.-6</t>
  </si>
  <si>
    <t>Oficiālais mēneša pārskats</t>
  </si>
  <si>
    <t>Konsolidētā kopbudžeta izpilde (ieskaitot ziedojumus un dāvinājumus)</t>
  </si>
  <si>
    <t>(2010.gada janvāris-jūnijs)</t>
  </si>
  <si>
    <t>(tūkst.latos)</t>
  </si>
  <si>
    <t>Rādītāji</t>
  </si>
  <si>
    <t>Konsolidētais
pašvaldību budžets</t>
  </si>
  <si>
    <t>Konsolidētais kopbudžets</t>
  </si>
  <si>
    <t>Pārskata mēneša izpilde</t>
  </si>
  <si>
    <t>Konsolidētais
valsts budžets*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</si>
  <si>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</si>
  <si>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</si>
  <si>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</si>
  <si>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</si>
  <si>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</si>
  <si>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</si>
  <si>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</si>
  <si>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</si>
  <si>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</si>
  <si>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</si>
  <si>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</si>
  <si>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</si>
  <si>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</si>
  <si>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</si>
  <si>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</si>
  <si>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* kopā ar daļēji no valsts budžeta finansētām atvasinātām publiskām personām un budžeta nefinansētām iestādēm </t>
  </si>
  <si>
    <t>Pārvaldnieka vietā-</t>
  </si>
  <si>
    <t>G. Medne</t>
  </si>
  <si>
    <t xml:space="preserve">pārvaldnieka vietniece </t>
  </si>
  <si>
    <t>Lansmane 67094239</t>
  </si>
  <si>
    <t>Nr.1.8-12.10.2/1-6</t>
  </si>
  <si>
    <t>Valsts konsolidētā budžeta izpilde
 (atbilstoši likuma par valsts budžetu 1.pielikumam)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</si>
  <si>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</si>
  <si>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</si>
  <si>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</si>
  <si>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</si>
  <si>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</si>
  <si>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</si>
  <si>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</si>
  <si>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</si>
  <si>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 + SA)</t>
  </si>
  <si>
    <t>Valsts pamatbudžeta ieņēmumi (bruto)</t>
  </si>
  <si>
    <t>Nodokļu ieņēmumi</t>
  </si>
  <si>
    <t>Ienākuma nodokļi</t>
  </si>
  <si>
    <t>Ieņēmumi no iedzīvotāju ienākuma nodokļa</t>
  </si>
  <si>
    <t>Ieņēmumi no juridisko personu ienākuma nodokļa</t>
  </si>
  <si>
    <t>Uzņēmumu ienākuma nodoklis</t>
  </si>
  <si>
    <t>Nodokļi par pakalpojumiem un precēm</t>
  </si>
  <si>
    <t>Pievienotās vērtības nodoklis</t>
  </si>
  <si>
    <t>Akcīzes nodoklis</t>
  </si>
  <si>
    <t>Nodokļi atsevišķām precēm un pakalpojumu veidiem</t>
  </si>
  <si>
    <t>Azartspēļu nodoklis</t>
  </si>
  <si>
    <t>Izložu nodoklis</t>
  </si>
  <si>
    <t>Vieglo automobiļu un motociklu nodoklis</t>
  </si>
  <si>
    <t>Elektroenerģijas nodoklis</t>
  </si>
  <si>
    <t>Nodokļi un maksājumi par tiesībām lietot atsevišķas preces</t>
  </si>
  <si>
    <t>Dabas resursu nodoklis</t>
  </si>
  <si>
    <t>Muitas nodoklis</t>
  </si>
  <si>
    <t>Īpašuma nodokļi</t>
  </si>
  <si>
    <t>Nenodokļu ieņēmumi</t>
  </si>
  <si>
    <t>Ieņēmumi no maksas pakalpojumiem un citi pašu ieņēmumi – kopā</t>
  </si>
  <si>
    <t>Ārvalstu finanšu palīdzība</t>
  </si>
  <si>
    <t>Transferti</t>
  </si>
  <si>
    <t xml:space="preserve">              Valsts budžeta transferti</t>
  </si>
  <si>
    <t xml:space="preserve">              Pašvaldību budžeta transferti</t>
  </si>
  <si>
    <t>mīnus transferts no valsts speciālā budžeta</t>
  </si>
  <si>
    <t>PA</t>
  </si>
  <si>
    <t>Valsts pamatbudžeta ieņēmumi (neto)</t>
  </si>
  <si>
    <t>Valsts speciālā budžeta ieņēmumi (bruto)</t>
  </si>
  <si>
    <t>Sociālās apdrošināšanas iemaksas – kopā</t>
  </si>
  <si>
    <t>mīnus transferts no valsts pamatbudžeta</t>
  </si>
  <si>
    <t>SA</t>
  </si>
  <si>
    <t>Valsts speciālā budžeta ieņēmumi (neto)</t>
  </si>
  <si>
    <t>KB</t>
  </si>
  <si>
    <t>Valsts budžeta izdevumi (KB1+KB2)</t>
  </si>
  <si>
    <t>KB1</t>
  </si>
  <si>
    <t>Valsts budžeta uzturēšanas izdevumi (PB1+SB1)</t>
  </si>
  <si>
    <t>KB2</t>
  </si>
  <si>
    <t>Valsts budžeta kapitālie izdevumi (PB2+SB2)</t>
  </si>
  <si>
    <t>Valsts budžeta finansiālā bilance (KA-KB)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</si>
  <si>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</si>
  <si>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</si>
  <si>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</si>
  <si>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Valsts speciālā budžeta naudas līdzekļu atlikumu izmaiņas palielinājums (-) vai samazinājums (+)</t>
  </si>
  <si>
    <t>Naudas līdzekļu akcijām un citai līdzdalībai komersantu pašu kapitālā atlikumu izmaiņas palielinājums (-) vai samazinājums (+)</t>
  </si>
  <si>
    <t>Naudas līdzekļu aizdevumiem atlikumu izmaiņas palielinājums (-) vai samazinājums (+)</t>
  </si>
  <si>
    <t>Valsts pamatbudžeta izdevumi (bruto)</t>
  </si>
  <si>
    <t>mīnus transferts valsts speciālajam budžetam</t>
  </si>
  <si>
    <t>PB</t>
  </si>
  <si>
    <t>Valsts pamatbudžeta izdevumi (neto)</t>
  </si>
  <si>
    <t>Valsts pamatbudžeta uzturēšanas izdevumi (bruto)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</si>
  <si>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</si>
  <si>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</si>
  <si>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</si>
  <si>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</si>
  <si>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</si>
  <si>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</si>
  <si>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>Valsts speciālā budžeta izdevumi (bruto)</t>
  </si>
  <si>
    <t>mīnus transferts valsts pamatbudžetam</t>
  </si>
  <si>
    <t>SB</t>
  </si>
  <si>
    <t>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</si>
  <si>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</si>
  <si>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</si>
  <si>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</si>
  <si>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</si>
  <si>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</si>
  <si>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</si>
  <si>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</si>
  <si>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>Pārvaldnieka vietā -</t>
  </si>
  <si>
    <t xml:space="preserve">pārvaldnieka vietniece                                      </t>
  </si>
  <si>
    <t>`</t>
  </si>
  <si>
    <t xml:space="preserve">        G.Medne</t>
  </si>
  <si>
    <t>2010. gada 15. jūlijs</t>
  </si>
  <si>
    <t>Nr.1.8-12.10.2/2-6</t>
  </si>
  <si>
    <t>Valsts pamatbudžeta ieņēmumi</t>
  </si>
  <si>
    <t>(2010.gada janvāris - jūnijs)</t>
  </si>
  <si>
    <t>2.tabula</t>
  </si>
  <si>
    <t>Klasifikācijas grupa, kods</t>
  </si>
  <si>
    <t>1.Ieņēmumi - kopā  (1.1.+1.3.+1.4.+1.5.+1.6)</t>
  </si>
  <si>
    <t>1. 0. grupa</t>
  </si>
  <si>
    <t>1.1. Nodokļu ieņēmumi(1.1.1.+1.2.+1.1.2.+1.1.3.)</t>
  </si>
  <si>
    <t>1.0.0.0.</t>
  </si>
  <si>
    <t>1.1.1.Ienākuma nodokļi</t>
  </si>
  <si>
    <t>1.1.0.0.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</si>
  <si>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</si>
  <si>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</si>
  <si>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</si>
  <si>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</si>
  <si>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Uzņēmumu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</si>
  <si>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</si>
  <si>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</si>
  <si>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</si>
  <si>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</si>
  <si>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</si>
  <si>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</si>
  <si>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</si>
  <si>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pakalpojumu veidiem</t>
  </si>
  <si>
    <t>5.4.1.0.</t>
  </si>
  <si>
    <t xml:space="preserve">       Azartspēļu nodoklis</t>
  </si>
  <si>
    <t>5.4.2.0.</t>
  </si>
  <si>
    <t xml:space="preserve">       Izložu nodoklis</t>
  </si>
  <si>
    <t>5.4.3.0</t>
  </si>
  <si>
    <t xml:space="preserve">       Vieglo automobiļu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</si>
  <si>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</si>
  <si>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</si>
  <si>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</si>
  <si>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</si>
  <si>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</si>
  <si>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</si>
  <si>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</si>
  <si>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</si>
  <si>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</si>
  <si>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</si>
  <si>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</si>
  <si>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2.0. grupa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</si>
  <si>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</si>
  <si>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</si>
  <si>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</si>
  <si>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</si>
  <si>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</si>
  <si>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</si>
  <si>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</si>
  <si>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</si>
  <si>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</t>
  </si>
  <si>
    <t xml:space="preserve">      Procentu ieņēmumi par aizdevumiem nacionālajā valūtā</t>
  </si>
  <si>
    <t>8.5.0.0.</t>
  </si>
  <si>
    <t xml:space="preserve">      Procentu ieņēmumi par aizdevumiem ārvalstu valūtā</t>
  </si>
  <si>
    <t>8.6.0.0.</t>
  </si>
  <si>
    <t xml:space="preserve">      Procentu ieņēmumi par depozītiem, kontu atlikumiem un valsts parāda vērtspapīriem</t>
  </si>
  <si>
    <t>8.7.0.0.</t>
  </si>
  <si>
    <t xml:space="preserve">   Ieņēmumi un ieņēmumu zaudējumi no atsavināto finanšu
 instrumentu rezultāta</t>
  </si>
  <si>
    <t>8.8.0.0.</t>
  </si>
  <si>
    <t xml:space="preserve">   Ieņēmumi no valstij piederošo siltumnīcefekta gāzu
 emisijas vienību tirdzniecības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</si>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</sst>
</file>

<file path=xl/styles.xml><?xml version="1.0" encoding="utf-8"?>
<styleSheet xmlns="http://schemas.openxmlformats.org/spreadsheetml/2006/main">
  <numFmts count="5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##,0&quot;.&quot;00\ &quot;Ls&quot;_-;\-* ###,0&quot;.&quot;00\ &quot;Ls&quot;_-;_-* &quot;-&quot;??\ &quot;Ls&quot;_-;_-@_-"/>
    <numFmt numFmtId="167" formatCode="_-* ###,0&quot;.&quot;00\ _L_s_-;\-* ###,0&quot;.&quot;00\ _L_s_-;_-* &quot;-&quot;??\ _L_s_-;_-@_-"/>
    <numFmt numFmtId="168" formatCode="0&quot;.&quot;0"/>
    <numFmt numFmtId="169" formatCode="###,###,###"/>
    <numFmt numFmtId="170" formatCode="#\ ##0"/>
    <numFmt numFmtId="171" formatCode="#,##0.0"/>
    <numFmt numFmtId="172" formatCode="0.0"/>
    <numFmt numFmtId="173" formatCode="0&quot;.&quot;00"/>
    <numFmt numFmtId="174" formatCode="#,##0\ &quot;Ls&quot;;\-#,##0\ &quot;Ls&quot;"/>
    <numFmt numFmtId="175" formatCode="#,##0\ &quot;Ls&quot;;[Red]\-#,##0\ &quot;Ls&quot;"/>
    <numFmt numFmtId="176" formatCode="#,##0.00\ &quot;Ls&quot;;\-#,##0.00\ &quot;Ls&quot;"/>
    <numFmt numFmtId="177" formatCode="#,##0.00\ &quot;Ls&quot;;[Red]\-#,##0.00\ &quot;Ls&quot;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\ &quot;.&quot;;\-#,##0\ &quot;.&quot;"/>
    <numFmt numFmtId="181" formatCode="#,##0\ &quot;.&quot;;[Red]\-#,##0\ &quot;.&quot;"/>
    <numFmt numFmtId="182" formatCode="#,##0.00\ &quot;.&quot;;\-#,##0.00\ &quot;.&quot;"/>
    <numFmt numFmtId="183" formatCode="#,##0.00\ &quot;.&quot;;[Red]\-#,##0.00\ &quot;.&quot;"/>
    <numFmt numFmtId="184" formatCode="_-* #,##0\ &quot;.&quot;_-;\-* #,##0\ &quot;.&quot;_-;_-* &quot;-&quot;\ &quot;.&quot;_-;_-@_-"/>
    <numFmt numFmtId="185" formatCode="_-* #,##0\ _._-;\-* #,##0\ _._-;_-* &quot;-&quot;\ _._-;_-@_-"/>
    <numFmt numFmtId="186" formatCode="_-* #,##0.00\ &quot;.&quot;_-;\-* #,##0.00\ &quot;.&quot;_-;_-* &quot;-&quot;??\ &quot;.&quot;_-;_-@_-"/>
    <numFmt numFmtId="187" formatCode="_-* #,##0.00\ _._-;\-* #,##0.00\ _._-;_-* &quot;-&quot;??\ _._-;_-@_-"/>
    <numFmt numFmtId="188" formatCode="###,0&quot;.&quot;00\ &quot;Ls&quot;;\-###,0&quot;.&quot;00\ &quot;Ls&quot;"/>
    <numFmt numFmtId="189" formatCode="###,0&quot;.&quot;00\ &quot;Ls&quot;;[Red]\-###,0&quot;.&quot;00\ &quot;Ls&quot;"/>
    <numFmt numFmtId="190" formatCode="##,#0&quot;.&quot;0"/>
    <numFmt numFmtId="191" formatCode="00000"/>
    <numFmt numFmtId="192" formatCode="###0"/>
    <numFmt numFmtId="193" formatCode="0&quot;.&quot;000"/>
    <numFmt numFmtId="194" formatCode="00&quot;.&quot;000"/>
    <numFmt numFmtId="195" formatCode="###,0&quot;.&quot;00\ &quot;.&quot;;\-###,0&quot;.&quot;00\ &quot;.&quot;"/>
    <numFmt numFmtId="196" formatCode="###,0&quot;.&quot;00\ &quot;.&quot;;[Red]\-###,0&quot;.&quot;00\ &quot;.&quot;"/>
    <numFmt numFmtId="197" formatCode="_-* ###,0&quot;.&quot;00\ &quot;.&quot;_-;\-* ###,0&quot;.&quot;00\ &quot;.&quot;_-;_-* &quot;-&quot;??\ &quot;.&quot;_-;_-@_-"/>
    <numFmt numFmtId="198" formatCode="_-* ###,0&quot;.&quot;00\ _._-;\-* ###,0&quot;.&quot;00\ _._-;_-* &quot;-&quot;??\ _._-;_-@_-"/>
    <numFmt numFmtId="199" formatCode="&quot;Ls&quot;\ ###,0&quot;.&quot;00;\-&quot;Ls&quot;\ ###,0&quot;.&quot;00"/>
    <numFmt numFmtId="200" formatCode="&quot;Ls&quot;\ ###,0&quot;.&quot;00;[Red]\-&quot;Ls&quot;\ ###,0&quot;.&quot;00"/>
    <numFmt numFmtId="201" formatCode="_-&quot;Ls&quot;\ * ###,0&quot;.&quot;00_-;\-&quot;Ls&quot;\ * ###,0&quot;.&quot;00_-;_-&quot;Ls&quot;\ * &quot;-&quot;??_-;_-@_-"/>
    <numFmt numFmtId="202" formatCode="_-* ###,0&quot;.&quot;00_-;\-* ###,0&quot;.&quot;00_-;_-* &quot;-&quot;??_-;_-@_-"/>
    <numFmt numFmtId="203" formatCode="&quot;Ls&quot;#,##0;\-&quot;Ls&quot;#,##0"/>
    <numFmt numFmtId="204" formatCode="&quot;Ls&quot;#,##0;[Red]\-&quot;Ls&quot;#,##0"/>
    <numFmt numFmtId="205" formatCode="&quot;Ls&quot;###,0&quot;.&quot;00;\-&quot;Ls&quot;###,0&quot;.&quot;00"/>
    <numFmt numFmtId="206" formatCode="&quot;Ls&quot;###,0&quot;.&quot;00;[Red]\-&quot;Ls&quot;###,0&quot;.&quot;00"/>
    <numFmt numFmtId="207" formatCode="_-&quot;Ls&quot;* #,##0_-;\-&quot;Ls&quot;* #,##0_-;_-&quot;Ls&quot;* &quot;-&quot;_-;_-@_-"/>
    <numFmt numFmtId="208" formatCode="_-&quot;Ls&quot;* ###,0&quot;.&quot;00_-;\-&quot;Ls&quot;* ###,0&quot;.&quot;00_-;_-&quot;Ls&quot;* &quot;-&quot;??_-;_-@_-"/>
    <numFmt numFmtId="209" formatCode="#&quot;.&quot;##0"/>
  </numFmts>
  <fonts count="5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indexed="56"/>
      <name val="Times New Roman"/>
      <family val="1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0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name val="BaltOptima"/>
      <family val="0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color indexed="10"/>
      <name val="Times New Roman"/>
      <family val="1"/>
    </font>
    <font>
      <i/>
      <sz val="8.5"/>
      <name val="Times New Roman"/>
      <family val="1"/>
    </font>
    <font>
      <b/>
      <sz val="10"/>
      <name val="Arial"/>
      <family val="0"/>
    </font>
  </fonts>
  <fills count="3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9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1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19" borderId="0" applyNumberFormat="0" applyBorder="0" applyAlignment="0" applyProtection="0"/>
    <xf numFmtId="0" fontId="20" fillId="33" borderId="1" applyNumberFormat="0" applyAlignment="0" applyProtection="0"/>
    <xf numFmtId="0" fontId="21" fillId="20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7" applyNumberFormat="0" applyFont="0" applyAlignment="0" applyProtection="0"/>
    <xf numFmtId="0" fontId="30" fillId="33" borderId="8" applyNumberFormat="0" applyAlignment="0" applyProtection="0"/>
    <xf numFmtId="0" fontId="5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38" borderId="11" applyNumberFormat="0" applyProtection="0">
      <alignment horizontal="right" vertical="center"/>
    </xf>
    <xf numFmtId="4" fontId="46" fillId="5" borderId="10" applyNumberFormat="0" applyProtection="0">
      <alignment horizontal="right" vertical="center"/>
    </xf>
    <xf numFmtId="0" fontId="0" fillId="0" borderId="0">
      <alignment/>
      <protection/>
    </xf>
    <xf numFmtId="4" fontId="5" fillId="2" borderId="1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2" fillId="0" borderId="12" applyNumberFormat="0" applyFill="0" applyAlignment="0" applyProtection="0"/>
    <xf numFmtId="168" fontId="6" fillId="10" borderId="0" applyBorder="0" applyProtection="0">
      <alignment/>
    </xf>
    <xf numFmtId="0" fontId="32" fillId="0" borderId="0" applyNumberFormat="0" applyFill="0" applyBorder="0" applyAlignment="0" applyProtection="0"/>
  </cellStyleXfs>
  <cellXfs count="1038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134" applyFont="1" applyAlignment="1">
      <alignment horizontal="center"/>
      <protection/>
    </xf>
    <xf numFmtId="0" fontId="9" fillId="0" borderId="0" xfId="117" applyNumberFormat="1" applyFont="1" applyBorder="1" applyAlignment="1">
      <alignment horizontal="center" vertical="center" wrapText="1"/>
      <protection/>
    </xf>
    <xf numFmtId="0" fontId="0" fillId="0" borderId="0" xfId="134" applyFont="1">
      <alignment/>
      <protection/>
    </xf>
    <xf numFmtId="0" fontId="7" fillId="0" borderId="0" xfId="117" applyFont="1" applyAlignment="1">
      <alignment horizontal="center"/>
      <protection/>
    </xf>
    <xf numFmtId="0" fontId="7" fillId="0" borderId="0" xfId="134" applyFont="1" applyAlignment="1">
      <alignment horizontal="centerContinuous"/>
      <protection/>
    </xf>
    <xf numFmtId="0" fontId="7" fillId="0" borderId="0" xfId="134" applyFont="1" applyAlignment="1">
      <alignment horizontal="right"/>
      <protection/>
    </xf>
    <xf numFmtId="0" fontId="7" fillId="0" borderId="0" xfId="0" applyFont="1" applyAlignment="1">
      <alignment/>
    </xf>
    <xf numFmtId="0" fontId="7" fillId="0" borderId="0" xfId="134" applyFont="1" applyAlignment="1">
      <alignment horizontal="left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3" fontId="7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3" fontId="11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right" wrapText="1"/>
    </xf>
    <xf numFmtId="3" fontId="14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3" fontId="12" fillId="0" borderId="13" xfId="0" applyNumberFormat="1" applyFont="1" applyBorder="1" applyAlignment="1">
      <alignment wrapText="1"/>
    </xf>
    <xf numFmtId="3" fontId="12" fillId="0" borderId="13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14" fillId="0" borderId="13" xfId="0" applyNumberFormat="1" applyFont="1" applyBorder="1" applyAlignment="1">
      <alignment horizontal="right"/>
    </xf>
    <xf numFmtId="170" fontId="12" fillId="0" borderId="13" xfId="0" applyNumberFormat="1" applyFont="1" applyBorder="1" applyAlignment="1">
      <alignment wrapText="1"/>
    </xf>
    <xf numFmtId="170" fontId="12" fillId="0" borderId="13" xfId="0" applyNumberFormat="1" applyFont="1" applyBorder="1" applyAlignment="1">
      <alignment/>
    </xf>
    <xf numFmtId="170" fontId="14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168" fontId="13" fillId="0" borderId="0" xfId="138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11" fillId="0" borderId="0" xfId="134" applyFont="1" applyAlignment="1">
      <alignment horizontal="left"/>
      <protection/>
    </xf>
    <xf numFmtId="0" fontId="7" fillId="0" borderId="0" xfId="134" applyFont="1" applyFill="1" applyAlignment="1">
      <alignment horizontal="left"/>
      <protection/>
    </xf>
    <xf numFmtId="0" fontId="15" fillId="0" borderId="0" xfId="0" applyFont="1" applyAlignment="1">
      <alignment/>
    </xf>
    <xf numFmtId="0" fontId="11" fillId="0" borderId="0" xfId="128" applyFont="1" applyBorder="1" applyAlignment="1">
      <alignment horizontal="left"/>
      <protection/>
    </xf>
    <xf numFmtId="0" fontId="11" fillId="0" borderId="0" xfId="128" applyFont="1" applyAlignment="1">
      <alignment horizontal="left"/>
      <protection/>
    </xf>
    <xf numFmtId="3" fontId="11" fillId="0" borderId="0" xfId="128" applyNumberFormat="1" applyFont="1" applyBorder="1" applyAlignment="1">
      <alignment horizontal="left"/>
      <protection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4" fontId="7" fillId="0" borderId="0" xfId="117" applyNumberFormat="1" applyFont="1" applyAlignment="1">
      <alignment wrapText="1"/>
      <protection/>
    </xf>
    <xf numFmtId="0" fontId="7" fillId="0" borderId="0" xfId="117" applyFont="1">
      <alignment/>
      <protection/>
    </xf>
    <xf numFmtId="0" fontId="7" fillId="0" borderId="0" xfId="0" applyFont="1" applyFill="1" applyAlignment="1">
      <alignment/>
    </xf>
    <xf numFmtId="0" fontId="7" fillId="0" borderId="0" xfId="134" applyFont="1" applyFill="1" applyAlignment="1">
      <alignment horizontal="centerContinuous"/>
      <protection/>
    </xf>
    <xf numFmtId="0" fontId="7" fillId="0" borderId="0" xfId="134" applyFont="1" applyFill="1" applyAlignment="1">
      <alignment horizontal="center"/>
      <protection/>
    </xf>
    <xf numFmtId="0" fontId="0" fillId="0" borderId="0" xfId="134" applyFont="1" applyFill="1">
      <alignment/>
      <protection/>
    </xf>
    <xf numFmtId="0" fontId="7" fillId="0" borderId="0" xfId="134" applyFont="1" applyFill="1" applyAlignment="1">
      <alignment horizontal="right"/>
      <protection/>
    </xf>
    <xf numFmtId="0" fontId="7" fillId="0" borderId="0" xfId="134" applyFont="1" applyFill="1">
      <alignment/>
      <protection/>
    </xf>
    <xf numFmtId="14" fontId="7" fillId="0" borderId="0" xfId="122" applyNumberFormat="1" applyFont="1" applyFill="1" applyBorder="1" applyAlignment="1">
      <alignment horizontal="left"/>
      <protection/>
    </xf>
    <xf numFmtId="0" fontId="7" fillId="0" borderId="0" xfId="134" applyFont="1" applyFill="1" applyBorder="1">
      <alignment/>
      <protection/>
    </xf>
    <xf numFmtId="0" fontId="0" fillId="0" borderId="0" xfId="134" applyFont="1" applyFill="1" applyBorder="1">
      <alignment/>
      <protection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34" fillId="0" borderId="13" xfId="0" applyNumberFormat="1" applyFont="1" applyBorder="1" applyAlignment="1">
      <alignment wrapText="1"/>
    </xf>
    <xf numFmtId="3" fontId="34" fillId="0" borderId="13" xfId="0" applyNumberFormat="1" applyFont="1" applyBorder="1" applyAlignment="1">
      <alignment wrapText="1"/>
    </xf>
    <xf numFmtId="171" fontId="34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wrapText="1"/>
    </xf>
    <xf numFmtId="49" fontId="7" fillId="0" borderId="13" xfId="0" applyNumberFormat="1" applyFont="1" applyBorder="1" applyAlignment="1">
      <alignment horizontal="left" wrapText="1" indent="1"/>
    </xf>
    <xf numFmtId="3" fontId="7" fillId="0" borderId="13" xfId="126" applyNumberFormat="1" applyFont="1" applyBorder="1" applyAlignment="1">
      <alignment wrapText="1"/>
      <protection/>
    </xf>
    <xf numFmtId="171" fontId="7" fillId="0" borderId="13" xfId="126" applyNumberFormat="1" applyFont="1" applyBorder="1" applyAlignment="1">
      <alignment wrapText="1"/>
      <protection/>
    </xf>
    <xf numFmtId="49" fontId="7" fillId="0" borderId="13" xfId="0" applyNumberFormat="1" applyFont="1" applyBorder="1" applyAlignment="1">
      <alignment horizontal="left" wrapText="1" indent="2"/>
    </xf>
    <xf numFmtId="49" fontId="7" fillId="0" borderId="13" xfId="0" applyNumberFormat="1" applyFont="1" applyBorder="1" applyAlignment="1">
      <alignment horizontal="left" wrapText="1" indent="3"/>
    </xf>
    <xf numFmtId="49" fontId="7" fillId="0" borderId="13" xfId="0" applyNumberFormat="1" applyFont="1" applyBorder="1" applyAlignment="1">
      <alignment horizontal="left" wrapText="1" indent="4"/>
    </xf>
    <xf numFmtId="171" fontId="7" fillId="0" borderId="13" xfId="126" applyNumberFormat="1" applyFont="1" applyBorder="1" applyAlignment="1">
      <alignment horizontal="center" wrapText="1"/>
      <protection/>
    </xf>
    <xf numFmtId="49" fontId="7" fillId="0" borderId="13" xfId="0" applyNumberFormat="1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1"/>
    </xf>
    <xf numFmtId="3" fontId="7" fillId="0" borderId="13" xfId="126" applyNumberFormat="1" applyFont="1" applyFill="1" applyBorder="1" applyAlignment="1">
      <alignment wrapText="1"/>
      <protection/>
    </xf>
    <xf numFmtId="171" fontId="7" fillId="0" borderId="13" xfId="126" applyNumberFormat="1" applyFont="1" applyFill="1" applyBorder="1" applyAlignment="1">
      <alignment wrapText="1"/>
      <protection/>
    </xf>
    <xf numFmtId="49" fontId="13" fillId="0" borderId="13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wrapText="1"/>
    </xf>
    <xf numFmtId="3" fontId="35" fillId="0" borderId="0" xfId="0" applyNumberFormat="1" applyFont="1" applyFill="1" applyAlignment="1">
      <alignment/>
    </xf>
    <xf numFmtId="49" fontId="13" fillId="0" borderId="13" xfId="0" applyNumberFormat="1" applyFont="1" applyBorder="1" applyAlignment="1">
      <alignment horizontal="center" wrapText="1"/>
    </xf>
    <xf numFmtId="49" fontId="34" fillId="0" borderId="13" xfId="0" applyNumberFormat="1" applyFont="1" applyFill="1" applyBorder="1" applyAlignment="1">
      <alignment wrapText="1"/>
    </xf>
    <xf numFmtId="3" fontId="34" fillId="0" borderId="13" xfId="130" applyNumberFormat="1" applyFont="1" applyFill="1" applyBorder="1" applyAlignment="1">
      <alignment wrapText="1"/>
      <protection/>
    </xf>
    <xf numFmtId="171" fontId="34" fillId="0" borderId="13" xfId="130" applyNumberFormat="1" applyFont="1" applyFill="1" applyBorder="1" applyAlignment="1">
      <alignment wrapText="1"/>
      <protection/>
    </xf>
    <xf numFmtId="3" fontId="34" fillId="0" borderId="13" xfId="130" applyNumberFormat="1" applyFont="1" applyBorder="1" applyAlignment="1">
      <alignment wrapText="1"/>
      <protection/>
    </xf>
    <xf numFmtId="171" fontId="34" fillId="0" borderId="13" xfId="130" applyNumberFormat="1" applyFont="1" applyBorder="1" applyAlignment="1">
      <alignment wrapText="1"/>
      <protection/>
    </xf>
    <xf numFmtId="49" fontId="13" fillId="0" borderId="13" xfId="0" applyNumberFormat="1" applyFont="1" applyBorder="1" applyAlignment="1">
      <alignment wrapText="1"/>
    </xf>
    <xf numFmtId="3" fontId="7" fillId="0" borderId="13" xfId="130" applyNumberFormat="1" applyFont="1" applyBorder="1" applyAlignment="1">
      <alignment wrapText="1"/>
      <protection/>
    </xf>
    <xf numFmtId="171" fontId="7" fillId="0" borderId="13" xfId="130" applyNumberFormat="1" applyFont="1" applyBorder="1" applyAlignment="1">
      <alignment wrapText="1"/>
      <protection/>
    </xf>
    <xf numFmtId="3" fontId="7" fillId="0" borderId="13" xfId="130" applyNumberFormat="1" applyFont="1" applyBorder="1" applyAlignment="1">
      <alignment horizontal="center" wrapText="1"/>
      <protection/>
    </xf>
    <xf numFmtId="3" fontId="34" fillId="0" borderId="13" xfId="126" applyNumberFormat="1" applyFont="1" applyBorder="1" applyAlignment="1">
      <alignment wrapText="1"/>
      <protection/>
    </xf>
    <xf numFmtId="171" fontId="34" fillId="0" borderId="13" xfId="126" applyNumberFormat="1" applyFont="1" applyBorder="1" applyAlignment="1">
      <alignment wrapText="1"/>
      <protection/>
    </xf>
    <xf numFmtId="3" fontId="7" fillId="0" borderId="13" xfId="0" applyNumberFormat="1" applyFont="1" applyBorder="1" applyAlignment="1">
      <alignment wrapText="1"/>
    </xf>
    <xf numFmtId="171" fontId="7" fillId="0" borderId="13" xfId="0" applyNumberFormat="1" applyFont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 indent="2"/>
    </xf>
    <xf numFmtId="3" fontId="34" fillId="0" borderId="13" xfId="132" applyNumberFormat="1" applyFont="1" applyFill="1" applyBorder="1" applyAlignment="1">
      <alignment wrapText="1"/>
      <protection/>
    </xf>
    <xf numFmtId="171" fontId="34" fillId="0" borderId="13" xfId="132" applyNumberFormat="1" applyFont="1" applyFill="1" applyBorder="1" applyAlignment="1">
      <alignment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3" fontId="7" fillId="0" borderId="13" xfId="130" applyNumberFormat="1" applyFont="1" applyFill="1" applyBorder="1" applyAlignment="1">
      <alignment wrapText="1"/>
      <protection/>
    </xf>
    <xf numFmtId="171" fontId="7" fillId="0" borderId="13" xfId="130" applyNumberFormat="1" applyFont="1" applyFill="1" applyBorder="1" applyAlignment="1">
      <alignment wrapText="1"/>
      <protection/>
    </xf>
    <xf numFmtId="3" fontId="34" fillId="0" borderId="13" xfId="126" applyNumberFormat="1" applyFont="1" applyFill="1" applyBorder="1" applyAlignment="1">
      <alignment wrapText="1"/>
      <protection/>
    </xf>
    <xf numFmtId="171" fontId="34" fillId="0" borderId="13" xfId="126" applyNumberFormat="1" applyFont="1" applyFill="1" applyBorder="1" applyAlignment="1">
      <alignment wrapText="1"/>
      <protection/>
    </xf>
    <xf numFmtId="3" fontId="7" fillId="0" borderId="13" xfId="132" applyNumberFormat="1" applyFont="1" applyFill="1" applyBorder="1" applyAlignment="1">
      <alignment wrapText="1"/>
      <protection/>
    </xf>
    <xf numFmtId="171" fontId="7" fillId="0" borderId="13" xfId="132" applyNumberFormat="1" applyFont="1" applyFill="1" applyBorder="1" applyAlignment="1">
      <alignment wrapText="1"/>
      <protection/>
    </xf>
    <xf numFmtId="3" fontId="7" fillId="0" borderId="13" xfId="126" applyNumberFormat="1" applyFont="1" applyBorder="1" applyAlignment="1">
      <alignment horizontal="center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72" fontId="13" fillId="0" borderId="0" xfId="138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49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171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134" applyFont="1" applyFill="1" applyBorder="1" applyAlignment="1">
      <alignment horizontal="left"/>
      <protection/>
    </xf>
    <xf numFmtId="0" fontId="7" fillId="0" borderId="0" xfId="128" applyFont="1" applyFill="1" applyBorder="1" applyAlignment="1">
      <alignment horizontal="left"/>
      <protection/>
    </xf>
    <xf numFmtId="0" fontId="7" fillId="0" borderId="0" xfId="128" applyFont="1" applyFill="1" applyAlignment="1">
      <alignment horizontal="left"/>
      <protection/>
    </xf>
    <xf numFmtId="3" fontId="7" fillId="0" borderId="0" xfId="128" applyNumberFormat="1" applyFont="1" applyFill="1" applyBorder="1" applyAlignment="1">
      <alignment horizontal="left"/>
      <protection/>
    </xf>
    <xf numFmtId="0" fontId="33" fillId="0" borderId="0" xfId="134" applyFont="1" applyFill="1" applyAlignment="1">
      <alignment horizontal="left"/>
      <protection/>
    </xf>
    <xf numFmtId="0" fontId="0" fillId="0" borderId="0" xfId="0" applyFill="1" applyAlignment="1">
      <alignment/>
    </xf>
    <xf numFmtId="0" fontId="33" fillId="0" borderId="0" xfId="0" applyFont="1" applyFill="1" applyAlignment="1">
      <alignment wrapText="1"/>
    </xf>
    <xf numFmtId="0" fontId="0" fillId="0" borderId="0" xfId="118">
      <alignment/>
      <protection/>
    </xf>
    <xf numFmtId="0" fontId="7" fillId="0" borderId="0" xfId="117" applyFont="1" applyAlignment="1">
      <alignment horizontal="center"/>
      <protection/>
    </xf>
    <xf numFmtId="0" fontId="7" fillId="0" borderId="0" xfId="118" applyFont="1" applyFill="1" applyBorder="1" applyAlignment="1">
      <alignment/>
      <protection/>
    </xf>
    <xf numFmtId="0" fontId="7" fillId="0" borderId="0" xfId="134" applyFont="1" applyFill="1" applyBorder="1" applyAlignment="1">
      <alignment horizontal="centerContinuous"/>
      <protection/>
    </xf>
    <xf numFmtId="0" fontId="7" fillId="0" borderId="0" xfId="134" applyFont="1" applyFill="1" applyBorder="1" applyAlignment="1">
      <alignment horizontal="center"/>
      <protection/>
    </xf>
    <xf numFmtId="0" fontId="33" fillId="0" borderId="0" xfId="118" applyFont="1" applyFill="1" applyBorder="1" applyAlignment="1">
      <alignment horizontal="right"/>
      <protection/>
    </xf>
    <xf numFmtId="0" fontId="0" fillId="0" borderId="0" xfId="118" applyFill="1" applyBorder="1">
      <alignment/>
      <protection/>
    </xf>
    <xf numFmtId="0" fontId="7" fillId="0" borderId="0" xfId="118" applyFont="1" applyFill="1" applyBorder="1">
      <alignment/>
      <protection/>
    </xf>
    <xf numFmtId="0" fontId="8" fillId="0" borderId="0" xfId="118" applyFont="1" applyFill="1" applyBorder="1" applyAlignment="1">
      <alignment horizontal="right"/>
      <protection/>
    </xf>
    <xf numFmtId="0" fontId="7" fillId="0" borderId="13" xfId="118" applyFont="1" applyFill="1" applyBorder="1" applyAlignment="1">
      <alignment horizontal="center" vertical="center" wrapText="1"/>
      <protection/>
    </xf>
    <xf numFmtId="0" fontId="33" fillId="0" borderId="13" xfId="118" applyFont="1" applyFill="1" applyBorder="1" applyAlignment="1">
      <alignment horizontal="center" vertical="center" wrapText="1"/>
      <protection/>
    </xf>
    <xf numFmtId="0" fontId="8" fillId="0" borderId="13" xfId="118" applyFont="1" applyFill="1" applyBorder="1" applyAlignment="1">
      <alignment horizontal="center" vertical="center"/>
      <protection/>
    </xf>
    <xf numFmtId="0" fontId="8" fillId="0" borderId="13" xfId="118" applyFont="1" applyFill="1" applyBorder="1" applyAlignment="1">
      <alignment horizontal="center"/>
      <protection/>
    </xf>
    <xf numFmtId="0" fontId="34" fillId="0" borderId="13" xfId="118" applyFont="1" applyFill="1" applyBorder="1" applyAlignment="1">
      <alignment horizontal="center" wrapText="1"/>
      <protection/>
    </xf>
    <xf numFmtId="0" fontId="34" fillId="0" borderId="13" xfId="118" applyFont="1" applyFill="1" applyBorder="1" applyAlignment="1">
      <alignment wrapText="1"/>
      <protection/>
    </xf>
    <xf numFmtId="3" fontId="34" fillId="0" borderId="13" xfId="118" applyNumberFormat="1" applyFont="1" applyFill="1" applyBorder="1">
      <alignment/>
      <protection/>
    </xf>
    <xf numFmtId="171" fontId="34" fillId="0" borderId="13" xfId="118" applyNumberFormat="1" applyFont="1" applyFill="1" applyBorder="1">
      <alignment/>
      <protection/>
    </xf>
    <xf numFmtId="3" fontId="0" fillId="0" borderId="0" xfId="118" applyNumberFormat="1">
      <alignment/>
      <protection/>
    </xf>
    <xf numFmtId="0" fontId="34" fillId="0" borderId="13" xfId="118" applyFont="1" applyFill="1" applyBorder="1" applyAlignment="1">
      <alignment horizontal="center"/>
      <protection/>
    </xf>
    <xf numFmtId="0" fontId="34" fillId="0" borderId="13" xfId="118" applyFont="1" applyFill="1" applyBorder="1" applyAlignment="1">
      <alignment/>
      <protection/>
    </xf>
    <xf numFmtId="0" fontId="7" fillId="0" borderId="13" xfId="118" applyFont="1" applyFill="1" applyBorder="1" applyAlignment="1">
      <alignment horizontal="center"/>
      <protection/>
    </xf>
    <xf numFmtId="0" fontId="7" fillId="0" borderId="13" xfId="118" applyFont="1" applyFill="1" applyBorder="1" applyAlignment="1">
      <alignment/>
      <protection/>
    </xf>
    <xf numFmtId="3" fontId="7" fillId="0" borderId="13" xfId="118" applyNumberFormat="1" applyFont="1" applyFill="1" applyBorder="1" applyAlignment="1">
      <alignment/>
      <protection/>
    </xf>
    <xf numFmtId="171" fontId="7" fillId="0" borderId="13" xfId="118" applyNumberFormat="1" applyFont="1" applyFill="1" applyBorder="1" applyAlignment="1">
      <alignment/>
      <protection/>
    </xf>
    <xf numFmtId="3" fontId="7" fillId="0" borderId="13" xfId="118" applyNumberFormat="1" applyFont="1" applyFill="1" applyBorder="1">
      <alignment/>
      <protection/>
    </xf>
    <xf numFmtId="171" fontId="7" fillId="0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center" wrapText="1"/>
      <protection/>
    </xf>
    <xf numFmtId="0" fontId="7" fillId="0" borderId="13" xfId="118" applyFont="1" applyFill="1" applyBorder="1" applyAlignment="1">
      <alignment horizontal="left"/>
      <protection/>
    </xf>
    <xf numFmtId="0" fontId="7" fillId="0" borderId="13" xfId="118" applyFont="1" applyFill="1" applyBorder="1" applyAlignment="1">
      <alignment/>
      <protection/>
    </xf>
    <xf numFmtId="0" fontId="34" fillId="0" borderId="13" xfId="118" applyFont="1" applyFill="1" applyBorder="1" applyAlignment="1">
      <alignment/>
      <protection/>
    </xf>
    <xf numFmtId="3" fontId="34" fillId="0" borderId="13" xfId="118" applyNumberFormat="1" applyFont="1" applyFill="1" applyBorder="1" applyAlignment="1">
      <alignment/>
      <protection/>
    </xf>
    <xf numFmtId="3" fontId="34" fillId="0" borderId="13" xfId="118" applyNumberFormat="1" applyFont="1" applyFill="1" applyBorder="1" applyAlignment="1">
      <alignment/>
      <protection/>
    </xf>
    <xf numFmtId="0" fontId="34" fillId="0" borderId="13" xfId="118" applyFont="1" applyFill="1" applyBorder="1" applyAlignment="1">
      <alignment horizontal="left"/>
      <protection/>
    </xf>
    <xf numFmtId="3" fontId="34" fillId="0" borderId="13" xfId="118" applyNumberFormat="1" applyFont="1" applyFill="1" applyBorder="1" applyAlignment="1">
      <alignment horizontal="right"/>
      <protection/>
    </xf>
    <xf numFmtId="171" fontId="34" fillId="0" borderId="13" xfId="118" applyNumberFormat="1" applyFont="1" applyFill="1" applyBorder="1" applyAlignment="1">
      <alignment horizontal="right"/>
      <protection/>
    </xf>
    <xf numFmtId="3" fontId="7" fillId="0" borderId="13" xfId="118" applyNumberFormat="1" applyFont="1" applyFill="1" applyBorder="1" applyAlignment="1">
      <alignment horizontal="right"/>
      <protection/>
    </xf>
    <xf numFmtId="171" fontId="7" fillId="0" borderId="13" xfId="118" applyNumberFormat="1" applyFont="1" applyFill="1" applyBorder="1" applyAlignment="1">
      <alignment horizontal="right"/>
      <protection/>
    </xf>
    <xf numFmtId="171" fontId="34" fillId="5" borderId="13" xfId="118" applyNumberFormat="1" applyFont="1" applyFill="1" applyBorder="1">
      <alignment/>
      <protection/>
    </xf>
    <xf numFmtId="171" fontId="34" fillId="0" borderId="13" xfId="118" applyNumberFormat="1" applyFont="1" applyFill="1" applyBorder="1" applyAlignment="1">
      <alignment/>
      <protection/>
    </xf>
    <xf numFmtId="0" fontId="7" fillId="0" borderId="13" xfId="118" applyFont="1" applyFill="1" applyBorder="1" applyAlignment="1">
      <alignment wrapText="1"/>
      <protection/>
    </xf>
    <xf numFmtId="3" fontId="34" fillId="5" borderId="13" xfId="118" applyNumberFormat="1" applyFont="1" applyFill="1" applyBorder="1" applyAlignment="1">
      <alignment/>
      <protection/>
    </xf>
    <xf numFmtId="171" fontId="34" fillId="5" borderId="13" xfId="118" applyNumberFormat="1" applyFont="1" applyFill="1" applyBorder="1" applyAlignment="1">
      <alignment/>
      <protection/>
    </xf>
    <xf numFmtId="0" fontId="33" fillId="0" borderId="13" xfId="118" applyFont="1" applyFill="1" applyBorder="1" applyAlignment="1">
      <alignment wrapText="1"/>
      <protection/>
    </xf>
    <xf numFmtId="171" fontId="7" fillId="5" borderId="13" xfId="118" applyNumberFormat="1" applyFont="1" applyFill="1" applyBorder="1" applyAlignment="1">
      <alignment/>
      <protection/>
    </xf>
    <xf numFmtId="0" fontId="13" fillId="0" borderId="13" xfId="118" applyFont="1" applyFill="1" applyBorder="1" applyAlignment="1">
      <alignment horizontal="center" wrapText="1"/>
      <protection/>
    </xf>
    <xf numFmtId="0" fontId="39" fillId="0" borderId="13" xfId="118" applyFont="1" applyFill="1" applyBorder="1" applyAlignment="1">
      <alignment wrapText="1"/>
      <protection/>
    </xf>
    <xf numFmtId="3" fontId="13" fillId="0" borderId="13" xfId="118" applyNumberFormat="1" applyFont="1" applyFill="1" applyBorder="1" applyAlignment="1">
      <alignment horizontal="right"/>
      <protection/>
    </xf>
    <xf numFmtId="3" fontId="13" fillId="0" borderId="13" xfId="118" applyNumberFormat="1" applyFont="1" applyFill="1" applyBorder="1">
      <alignment/>
      <protection/>
    </xf>
    <xf numFmtId="171" fontId="13" fillId="0" borderId="13" xfId="118" applyNumberFormat="1" applyFont="1" applyFill="1" applyBorder="1">
      <alignment/>
      <protection/>
    </xf>
    <xf numFmtId="0" fontId="39" fillId="0" borderId="13" xfId="118" applyFont="1" applyFill="1" applyBorder="1" applyAlignment="1">
      <alignment horizontal="left" wrapText="1"/>
      <protection/>
    </xf>
    <xf numFmtId="171" fontId="13" fillId="0" borderId="13" xfId="118" applyNumberFormat="1" applyFont="1" applyFill="1" applyBorder="1" applyAlignment="1">
      <alignment horizontal="right"/>
      <protection/>
    </xf>
    <xf numFmtId="3" fontId="34" fillId="0" borderId="13" xfId="118" applyNumberFormat="1" applyFont="1" applyFill="1" applyBorder="1" applyAlignment="1">
      <alignment horizontal="right"/>
      <protection/>
    </xf>
    <xf numFmtId="3" fontId="34" fillId="0" borderId="13" xfId="118" applyNumberFormat="1" applyFont="1" applyFill="1" applyBorder="1">
      <alignment/>
      <protection/>
    </xf>
    <xf numFmtId="171" fontId="34" fillId="0" borderId="13" xfId="118" applyNumberFormat="1" applyFont="1" applyFill="1" applyBorder="1">
      <alignment/>
      <protection/>
    </xf>
    <xf numFmtId="17" fontId="34" fillId="0" borderId="13" xfId="118" applyNumberFormat="1" applyFont="1" applyFill="1" applyBorder="1" applyAlignment="1">
      <alignment horizontal="center" wrapText="1"/>
      <protection/>
    </xf>
    <xf numFmtId="0" fontId="34" fillId="0" borderId="13" xfId="118" applyFont="1" applyFill="1" applyBorder="1" applyAlignment="1">
      <alignment wrapText="1"/>
      <protection/>
    </xf>
    <xf numFmtId="3" fontId="40" fillId="0" borderId="13" xfId="82" applyNumberFormat="1" applyFont="1" applyFill="1" applyBorder="1" applyAlignment="1">
      <alignment/>
    </xf>
    <xf numFmtId="3" fontId="34" fillId="5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center" wrapText="1"/>
      <protection/>
    </xf>
    <xf numFmtId="3" fontId="7" fillId="0" borderId="13" xfId="118" applyNumberFormat="1" applyFont="1" applyFill="1" applyBorder="1" applyAlignment="1">
      <alignment/>
      <protection/>
    </xf>
    <xf numFmtId="3" fontId="7" fillId="0" borderId="13" xfId="118" applyNumberFormat="1" applyFont="1" applyFill="1" applyBorder="1">
      <alignment/>
      <protection/>
    </xf>
    <xf numFmtId="171" fontId="7" fillId="0" borderId="13" xfId="118" applyNumberFormat="1" applyFont="1" applyFill="1" applyBorder="1">
      <alignment/>
      <protection/>
    </xf>
    <xf numFmtId="0" fontId="7" fillId="0" borderId="13" xfId="118" applyFont="1" applyFill="1" applyBorder="1" applyAlignment="1">
      <alignment horizontal="left" wrapText="1"/>
      <protection/>
    </xf>
    <xf numFmtId="3" fontId="7" fillId="0" borderId="13" xfId="118" applyNumberFormat="1" applyFont="1" applyFill="1" applyBorder="1" applyAlignment="1">
      <alignment horizontal="right" wrapText="1"/>
      <protection/>
    </xf>
    <xf numFmtId="0" fontId="7" fillId="0" borderId="13" xfId="118" applyFont="1" applyFill="1" applyBorder="1" applyAlignment="1">
      <alignment horizontal="right" wrapText="1"/>
      <protection/>
    </xf>
    <xf numFmtId="0" fontId="33" fillId="0" borderId="14" xfId="118" applyFont="1" applyFill="1" applyBorder="1" applyAlignment="1">
      <alignment horizontal="center" wrapText="1"/>
      <protection/>
    </xf>
    <xf numFmtId="0" fontId="41" fillId="0" borderId="0" xfId="118" applyFont="1">
      <alignment/>
      <protection/>
    </xf>
    <xf numFmtId="0" fontId="7" fillId="0" borderId="0" xfId="118" applyFont="1" applyFill="1" applyBorder="1" applyAlignment="1">
      <alignment horizontal="center" wrapText="1"/>
      <protection/>
    </xf>
    <xf numFmtId="0" fontId="7" fillId="0" borderId="0" xfId="118" applyFont="1" applyFill="1" applyBorder="1" applyAlignment="1">
      <alignment horizontal="left" wrapText="1"/>
      <protection/>
    </xf>
    <xf numFmtId="0" fontId="11" fillId="0" borderId="0" xfId="118" applyFont="1" applyFill="1" applyAlignment="1">
      <alignment horizontal="center"/>
      <protection/>
    </xf>
    <xf numFmtId="0" fontId="11" fillId="0" borderId="0" xfId="118" applyFont="1" applyFill="1">
      <alignment/>
      <protection/>
    </xf>
    <xf numFmtId="0" fontId="11" fillId="0" borderId="0" xfId="118" applyFont="1" applyFill="1" applyBorder="1" applyAlignment="1">
      <alignment horizontal="right"/>
      <protection/>
    </xf>
    <xf numFmtId="0" fontId="15" fillId="0" borderId="0" xfId="118" applyFont="1" applyBorder="1">
      <alignment/>
      <protection/>
    </xf>
    <xf numFmtId="0" fontId="15" fillId="0" borderId="0" xfId="118" applyFont="1" applyFill="1" applyBorder="1">
      <alignment/>
      <protection/>
    </xf>
    <xf numFmtId="0" fontId="11" fillId="0" borderId="0" xfId="118" applyFont="1" applyFill="1" applyAlignment="1">
      <alignment horizontal="right"/>
      <protection/>
    </xf>
    <xf numFmtId="0" fontId="0" fillId="0" borderId="0" xfId="118" applyAlignment="1">
      <alignment horizontal="center"/>
      <protection/>
    </xf>
    <xf numFmtId="0" fontId="0" fillId="0" borderId="0" xfId="118" applyFill="1">
      <alignment/>
      <protection/>
    </xf>
    <xf numFmtId="0" fontId="0" fillId="0" borderId="0" xfId="121">
      <alignment/>
      <protection/>
    </xf>
    <xf numFmtId="0" fontId="7" fillId="0" borderId="0" xfId="121" applyFont="1" applyAlignment="1">
      <alignment/>
      <protection/>
    </xf>
    <xf numFmtId="0" fontId="33" fillId="0" borderId="0" xfId="121" applyFont="1" applyAlignment="1">
      <alignment horizontal="right"/>
      <protection/>
    </xf>
    <xf numFmtId="0" fontId="7" fillId="0" borderId="0" xfId="121" applyFont="1">
      <alignment/>
      <protection/>
    </xf>
    <xf numFmtId="0" fontId="7" fillId="0" borderId="0" xfId="121" applyFont="1" applyFill="1">
      <alignment/>
      <protection/>
    </xf>
    <xf numFmtId="0" fontId="8" fillId="0" borderId="0" xfId="121" applyFont="1" applyAlignment="1">
      <alignment horizontal="right"/>
      <protection/>
    </xf>
    <xf numFmtId="0" fontId="7" fillId="0" borderId="13" xfId="121" applyFont="1" applyFill="1" applyBorder="1" applyAlignment="1">
      <alignment horizontal="center" vertical="center" wrapText="1"/>
      <protection/>
    </xf>
    <xf numFmtId="0" fontId="33" fillId="0" borderId="13" xfId="121" applyFont="1" applyBorder="1" applyAlignment="1">
      <alignment horizontal="center" vertical="center" wrapText="1"/>
      <protection/>
    </xf>
    <xf numFmtId="0" fontId="33" fillId="0" borderId="13" xfId="121" applyFont="1" applyFill="1" applyBorder="1" applyAlignment="1">
      <alignment horizontal="center" vertical="center" wrapText="1"/>
      <protection/>
    </xf>
    <xf numFmtId="0" fontId="8" fillId="0" borderId="15" xfId="121" applyFont="1" applyFill="1" applyBorder="1" applyAlignment="1">
      <alignment horizontal="center" vertical="center"/>
      <protection/>
    </xf>
    <xf numFmtId="0" fontId="8" fillId="0" borderId="15" xfId="121" applyFont="1" applyBorder="1" applyAlignment="1">
      <alignment horizontal="center"/>
      <protection/>
    </xf>
    <xf numFmtId="0" fontId="8" fillId="0" borderId="15" xfId="121" applyFont="1" applyFill="1" applyBorder="1" applyAlignment="1">
      <alignment horizontal="center"/>
      <protection/>
    </xf>
    <xf numFmtId="0" fontId="34" fillId="0" borderId="13" xfId="121" applyFont="1" applyFill="1" applyBorder="1" applyAlignment="1">
      <alignment horizontal="center" wrapText="1"/>
      <protection/>
    </xf>
    <xf numFmtId="0" fontId="34" fillId="0" borderId="13" xfId="121" applyFont="1" applyFill="1" applyBorder="1" applyAlignment="1">
      <alignment horizontal="left" wrapText="1"/>
      <protection/>
    </xf>
    <xf numFmtId="3" fontId="40" fillId="0" borderId="13" xfId="15" applyNumberFormat="1" applyFont="1" applyBorder="1" applyAlignment="1">
      <alignment horizontal="right" wrapText="1"/>
      <protection/>
    </xf>
    <xf numFmtId="3" fontId="40" fillId="0" borderId="13" xfId="15" applyNumberFormat="1" applyFont="1" applyFill="1" applyBorder="1" applyAlignment="1">
      <alignment horizontal="right" wrapText="1"/>
      <protection/>
    </xf>
    <xf numFmtId="171" fontId="40" fillId="0" borderId="13" xfId="15" applyNumberFormat="1" applyFont="1" applyBorder="1" applyAlignment="1">
      <alignment horizontal="right" wrapText="1"/>
      <protection/>
    </xf>
    <xf numFmtId="3" fontId="0" fillId="0" borderId="0" xfId="121" applyNumberFormat="1">
      <alignment/>
      <protection/>
    </xf>
    <xf numFmtId="0" fontId="34" fillId="0" borderId="13" xfId="121" applyFont="1" applyFill="1" applyBorder="1" applyAlignment="1">
      <alignment horizontal="left"/>
      <protection/>
    </xf>
    <xf numFmtId="0" fontId="7" fillId="0" borderId="13" xfId="121" applyFont="1" applyFill="1" applyBorder="1" applyAlignment="1">
      <alignment horizontal="center"/>
      <protection/>
    </xf>
    <xf numFmtId="0" fontId="7" fillId="0" borderId="13" xfId="121" applyFont="1" applyFill="1" applyBorder="1" applyAlignment="1">
      <alignment horizontal="left"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>
      <alignment/>
      <protection/>
    </xf>
    <xf numFmtId="171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/>
      <protection/>
    </xf>
    <xf numFmtId="0" fontId="7" fillId="0" borderId="13" xfId="121" applyFont="1" applyFill="1" applyBorder="1" applyAlignment="1">
      <alignment horizontal="left" wrapText="1"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 horizontal="right"/>
      <protection/>
    </xf>
    <xf numFmtId="0" fontId="7" fillId="0" borderId="13" xfId="121" applyFont="1" applyFill="1" applyBorder="1" applyAlignment="1">
      <alignment horizontal="center" wrapText="1"/>
      <protection/>
    </xf>
    <xf numFmtId="3" fontId="7" fillId="0" borderId="13" xfId="15" applyNumberFormat="1" applyFont="1" applyFill="1" applyBorder="1" applyAlignment="1">
      <alignment horizontal="right" wrapText="1"/>
      <protection/>
    </xf>
    <xf numFmtId="171" fontId="7" fillId="0" borderId="13" xfId="15" applyNumberFormat="1" applyFont="1" applyFill="1" applyBorder="1" applyAlignment="1">
      <alignment horizontal="right" wrapText="1"/>
      <protection/>
    </xf>
    <xf numFmtId="14" fontId="7" fillId="0" borderId="13" xfId="121" applyNumberFormat="1" applyFont="1" applyFill="1" applyBorder="1" applyAlignment="1">
      <alignment horizontal="center"/>
      <protection/>
    </xf>
    <xf numFmtId="3" fontId="0" fillId="0" borderId="0" xfId="121" applyNumberFormat="1" applyFill="1">
      <alignment/>
      <protection/>
    </xf>
    <xf numFmtId="0" fontId="0" fillId="0" borderId="0" xfId="121" applyFill="1">
      <alignment/>
      <protection/>
    </xf>
    <xf numFmtId="3" fontId="43" fillId="0" borderId="13" xfId="15" applyNumberFormat="1" applyFont="1" applyFill="1" applyBorder="1" applyAlignment="1">
      <alignment horizontal="right" wrapText="1"/>
      <protection/>
    </xf>
    <xf numFmtId="171" fontId="43" fillId="0" borderId="13" xfId="15" applyNumberFormat="1" applyFont="1" applyFill="1" applyBorder="1" applyAlignment="1">
      <alignment horizontal="right" wrapText="1"/>
      <protection/>
    </xf>
    <xf numFmtId="3" fontId="7" fillId="0" borderId="13" xfId="121" applyNumberFormat="1" applyFont="1" applyFill="1" applyBorder="1" applyAlignment="1">
      <alignment wrapText="1"/>
      <protection/>
    </xf>
    <xf numFmtId="3" fontId="34" fillId="0" borderId="13" xfId="121" applyNumberFormat="1" applyFont="1" applyFill="1" applyBorder="1" applyAlignment="1">
      <alignment/>
      <protection/>
    </xf>
    <xf numFmtId="171" fontId="40" fillId="0" borderId="13" xfId="15" applyNumberFormat="1" applyFont="1" applyFill="1" applyBorder="1" applyAlignment="1">
      <alignment horizontal="right" wrapText="1"/>
      <protection/>
    </xf>
    <xf numFmtId="171" fontId="7" fillId="0" borderId="0" xfId="121" applyNumberFormat="1" applyFont="1">
      <alignment/>
      <protection/>
    </xf>
    <xf numFmtId="0" fontId="13" fillId="0" borderId="0" xfId="121" applyFont="1" applyFill="1">
      <alignment/>
      <protection/>
    </xf>
    <xf numFmtId="0" fontId="7" fillId="0" borderId="16" xfId="121" applyFont="1" applyFill="1" applyBorder="1" applyAlignment="1">
      <alignment horizontal="center"/>
      <protection/>
    </xf>
    <xf numFmtId="0" fontId="44" fillId="0" borderId="13" xfId="121" applyFont="1" applyFill="1" applyBorder="1" applyAlignment="1">
      <alignment horizontal="left" wrapText="1"/>
      <protection/>
    </xf>
    <xf numFmtId="3" fontId="13" fillId="0" borderId="17" xfId="121" applyNumberFormat="1" applyFont="1" applyBorder="1" applyAlignment="1">
      <alignment/>
      <protection/>
    </xf>
    <xf numFmtId="3" fontId="13" fillId="0" borderId="13" xfId="121" applyNumberFormat="1" applyFont="1" applyFill="1" applyBorder="1">
      <alignment/>
      <protection/>
    </xf>
    <xf numFmtId="171" fontId="13" fillId="0" borderId="17" xfId="121" applyNumberFormat="1" applyFont="1" applyBorder="1" applyAlignment="1">
      <alignment/>
      <protection/>
    </xf>
    <xf numFmtId="3" fontId="13" fillId="0" borderId="13" xfId="121" applyNumberFormat="1" applyFont="1" applyBorder="1">
      <alignment/>
      <protection/>
    </xf>
    <xf numFmtId="0" fontId="13" fillId="0" borderId="13" xfId="121" applyFont="1" applyFill="1" applyBorder="1" applyAlignment="1">
      <alignment horizontal="left" wrapText="1"/>
      <protection/>
    </xf>
    <xf numFmtId="3" fontId="44" fillId="0" borderId="17" xfId="121" applyNumberFormat="1" applyFont="1" applyBorder="1" applyAlignment="1">
      <alignment/>
      <protection/>
    </xf>
    <xf numFmtId="3" fontId="44" fillId="0" borderId="17" xfId="121" applyNumberFormat="1" applyFont="1" applyFill="1" applyBorder="1" applyAlignment="1">
      <alignment/>
      <protection/>
    </xf>
    <xf numFmtId="171" fontId="44" fillId="0" borderId="17" xfId="121" applyNumberFormat="1" applyFont="1" applyBorder="1" applyAlignment="1">
      <alignment/>
      <protection/>
    </xf>
    <xf numFmtId="171" fontId="45" fillId="0" borderId="13" xfId="125" applyNumberFormat="1" applyFont="1" applyFill="1" applyBorder="1" applyAlignment="1">
      <alignment horizontal="right" wrapText="1"/>
      <protection/>
    </xf>
    <xf numFmtId="3" fontId="45" fillId="0" borderId="13" xfId="125" applyNumberFormat="1" applyFont="1" applyFill="1" applyBorder="1" applyAlignment="1">
      <alignment horizontal="right" wrapText="1"/>
      <protection/>
    </xf>
    <xf numFmtId="0" fontId="10" fillId="0" borderId="0" xfId="121" applyFont="1" applyFill="1" applyAlignment="1">
      <alignment horizontal="left"/>
      <protection/>
    </xf>
    <xf numFmtId="0" fontId="10" fillId="0" borderId="0" xfId="121" applyFont="1" applyFill="1">
      <alignment/>
      <protection/>
    </xf>
    <xf numFmtId="3" fontId="10" fillId="0" borderId="0" xfId="121" applyNumberFormat="1" applyFont="1" applyFill="1" applyAlignment="1">
      <alignment horizontal="right"/>
      <protection/>
    </xf>
    <xf numFmtId="3" fontId="10" fillId="0" borderId="0" xfId="121" applyNumberFormat="1" applyFont="1" applyFill="1" applyBorder="1" applyAlignment="1">
      <alignment horizontal="right" wrapText="1"/>
      <protection/>
    </xf>
    <xf numFmtId="0" fontId="4" fillId="0" borderId="0" xfId="121" applyFont="1">
      <alignment/>
      <protection/>
    </xf>
    <xf numFmtId="0" fontId="7" fillId="0" borderId="0" xfId="121" applyFont="1" applyFill="1" applyAlignment="1">
      <alignment horizontal="left"/>
      <protection/>
    </xf>
    <xf numFmtId="0" fontId="7" fillId="0" borderId="0" xfId="121" applyFont="1" applyFill="1" applyAlignment="1">
      <alignment horizontal="center"/>
      <protection/>
    </xf>
    <xf numFmtId="3" fontId="7" fillId="0" borderId="0" xfId="121" applyNumberFormat="1" applyFont="1" applyFill="1" applyAlignment="1">
      <alignment horizontal="right"/>
      <protection/>
    </xf>
    <xf numFmtId="0" fontId="0" fillId="0" borderId="0" xfId="121" applyFont="1" applyFill="1">
      <alignment/>
      <protection/>
    </xf>
    <xf numFmtId="0" fontId="7" fillId="0" borderId="0" xfId="121" applyFont="1" applyFill="1" applyAlignment="1">
      <alignment horizontal="right"/>
      <protection/>
    </xf>
    <xf numFmtId="0" fontId="7" fillId="0" borderId="18" xfId="122" applyNumberFormat="1" applyFont="1" applyFill="1" applyBorder="1" applyAlignment="1">
      <alignment horizontal="center" wrapText="1"/>
      <protection/>
    </xf>
    <xf numFmtId="0" fontId="0" fillId="0" borderId="18" xfId="122" applyFill="1" applyBorder="1" applyAlignment="1">
      <alignment/>
      <protection/>
    </xf>
    <xf numFmtId="0" fontId="7" fillId="0" borderId="0" xfId="122" applyFont="1" applyFill="1">
      <alignment/>
      <protection/>
    </xf>
    <xf numFmtId="0" fontId="0" fillId="0" borderId="0" xfId="122" applyFill="1" applyAlignment="1">
      <alignment horizontal="left"/>
      <protection/>
    </xf>
    <xf numFmtId="3" fontId="7" fillId="0" borderId="0" xfId="122" applyNumberFormat="1" applyFont="1" applyFill="1">
      <alignment/>
      <protection/>
    </xf>
    <xf numFmtId="2" fontId="7" fillId="0" borderId="0" xfId="122" applyNumberFormat="1" applyFont="1" applyFill="1">
      <alignment/>
      <protection/>
    </xf>
    <xf numFmtId="3" fontId="7" fillId="0" borderId="0" xfId="122" applyNumberFormat="1" applyFont="1" applyFill="1" applyAlignment="1">
      <alignment horizontal="right" wrapText="1"/>
      <protection/>
    </xf>
    <xf numFmtId="3" fontId="7" fillId="0" borderId="0" xfId="122" applyNumberFormat="1" applyFont="1" applyFill="1" applyAlignment="1">
      <alignment horizontal="right"/>
      <protection/>
    </xf>
    <xf numFmtId="0" fontId="0" fillId="0" borderId="0" xfId="122" applyFill="1" applyBorder="1">
      <alignment/>
      <protection/>
    </xf>
    <xf numFmtId="49" fontId="7" fillId="0" borderId="0" xfId="122" applyNumberFormat="1" applyFont="1" applyFill="1" applyBorder="1">
      <alignment/>
      <protection/>
    </xf>
    <xf numFmtId="3" fontId="8" fillId="0" borderId="0" xfId="122" applyNumberFormat="1" applyFont="1" applyFill="1" applyBorder="1" applyAlignment="1">
      <alignment horizontal="right"/>
      <protection/>
    </xf>
    <xf numFmtId="0" fontId="7" fillId="0" borderId="13" xfId="122" applyFont="1" applyBorder="1" applyAlignment="1">
      <alignment horizontal="center" vertical="center" wrapText="1"/>
      <protection/>
    </xf>
    <xf numFmtId="49" fontId="7" fillId="0" borderId="13" xfId="122" applyNumberFormat="1" applyFont="1" applyBorder="1" applyAlignment="1">
      <alignment horizontal="center" vertical="center" wrapText="1"/>
      <protection/>
    </xf>
    <xf numFmtId="3" fontId="33" fillId="0" borderId="13" xfId="122" applyNumberFormat="1" applyFont="1" applyFill="1" applyBorder="1" applyAlignment="1" quotePrefix="1">
      <alignment horizontal="center" vertical="center" wrapText="1"/>
      <protection/>
    </xf>
    <xf numFmtId="3" fontId="33" fillId="0" borderId="13" xfId="122" applyNumberFormat="1" applyFont="1" applyBorder="1" applyAlignment="1">
      <alignment horizontal="center" vertical="center" wrapText="1"/>
      <protection/>
    </xf>
    <xf numFmtId="3" fontId="33" fillId="0" borderId="13" xfId="122" applyNumberFormat="1" applyFont="1" applyBorder="1" applyAlignment="1" quotePrefix="1">
      <alignment horizontal="center" vertical="center" wrapText="1"/>
      <protection/>
    </xf>
    <xf numFmtId="2" fontId="33" fillId="0" borderId="13" xfId="122" applyNumberFormat="1" applyFont="1" applyBorder="1" applyAlignment="1" quotePrefix="1">
      <alignment horizontal="center" vertical="center" wrapText="1"/>
      <protection/>
    </xf>
    <xf numFmtId="49" fontId="7" fillId="0" borderId="13" xfId="122" applyNumberFormat="1" applyFont="1" applyFill="1" applyBorder="1" applyAlignment="1">
      <alignment horizontal="center" vertical="center" wrapText="1"/>
      <protection/>
    </xf>
    <xf numFmtId="0" fontId="8" fillId="0" borderId="13" xfId="122" applyFont="1" applyBorder="1" applyAlignment="1">
      <alignment horizontal="center" vertical="center"/>
      <protection/>
    </xf>
    <xf numFmtId="49" fontId="8" fillId="0" borderId="13" xfId="122" applyNumberFormat="1" applyFont="1" applyBorder="1" applyAlignment="1">
      <alignment horizontal="center" vertical="center"/>
      <protection/>
    </xf>
    <xf numFmtId="3" fontId="8" fillId="0" borderId="13" xfId="122" applyNumberFormat="1" applyFont="1" applyFill="1" applyBorder="1" applyAlignment="1">
      <alignment horizontal="center"/>
      <protection/>
    </xf>
    <xf numFmtId="3" fontId="8" fillId="0" borderId="13" xfId="122" applyNumberFormat="1" applyFont="1" applyBorder="1" applyAlignment="1">
      <alignment horizontal="center"/>
      <protection/>
    </xf>
    <xf numFmtId="1" fontId="8" fillId="0" borderId="13" xfId="122" applyNumberFormat="1" applyFont="1" applyBorder="1" applyAlignment="1">
      <alignment horizontal="center"/>
      <protection/>
    </xf>
    <xf numFmtId="49" fontId="8" fillId="0" borderId="13" xfId="122" applyNumberFormat="1" applyFont="1" applyFill="1" applyBorder="1" applyAlignment="1">
      <alignment horizontal="center" vertical="center"/>
      <protection/>
    </xf>
    <xf numFmtId="49" fontId="34" fillId="0" borderId="13" xfId="122" applyNumberFormat="1" applyFont="1" applyBorder="1" applyAlignment="1">
      <alignment wrapText="1"/>
      <protection/>
    </xf>
    <xf numFmtId="3" fontId="34" fillId="0" borderId="13" xfId="122" applyNumberFormat="1" applyFont="1" applyBorder="1">
      <alignment/>
      <protection/>
    </xf>
    <xf numFmtId="3" fontId="34" fillId="0" borderId="13" xfId="122" applyNumberFormat="1" applyFont="1" applyBorder="1" applyAlignment="1">
      <alignment horizontal="right"/>
      <protection/>
    </xf>
    <xf numFmtId="3" fontId="34" fillId="0" borderId="13" xfId="122" applyNumberFormat="1" applyFont="1" applyFill="1" applyBorder="1">
      <alignment/>
      <protection/>
    </xf>
    <xf numFmtId="172" fontId="34" fillId="0" borderId="13" xfId="122" applyNumberFormat="1" applyFont="1" applyBorder="1">
      <alignment/>
      <protection/>
    </xf>
    <xf numFmtId="49" fontId="34" fillId="0" borderId="13" xfId="122" applyNumberFormat="1" applyFont="1" applyFill="1" applyBorder="1" applyAlignment="1">
      <alignment wrapText="1"/>
      <protection/>
    </xf>
    <xf numFmtId="3" fontId="34" fillId="0" borderId="0" xfId="122" applyNumberFormat="1" applyFont="1" applyFill="1">
      <alignment/>
      <protection/>
    </xf>
    <xf numFmtId="0" fontId="34" fillId="0" borderId="0" xfId="122" applyFont="1" applyFill="1">
      <alignment/>
      <protection/>
    </xf>
    <xf numFmtId="49" fontId="7" fillId="0" borderId="13" xfId="122" applyNumberFormat="1" applyFont="1" applyBorder="1" applyAlignment="1">
      <alignment wrapText="1"/>
      <protection/>
    </xf>
    <xf numFmtId="3" fontId="7" fillId="0" borderId="13" xfId="122" applyNumberFormat="1" applyFont="1" applyBorder="1">
      <alignment/>
      <protection/>
    </xf>
    <xf numFmtId="172" fontId="7" fillId="0" borderId="13" xfId="122" applyNumberFormat="1" applyFont="1" applyBorder="1">
      <alignment/>
      <protection/>
    </xf>
    <xf numFmtId="49" fontId="7" fillId="0" borderId="13" xfId="122" applyNumberFormat="1" applyFont="1" applyFill="1" applyBorder="1" applyAlignment="1">
      <alignment wrapText="1"/>
      <protection/>
    </xf>
    <xf numFmtId="3" fontId="7" fillId="0" borderId="13" xfId="122" applyNumberFormat="1" applyFont="1" applyFill="1" applyBorder="1">
      <alignment/>
      <protection/>
    </xf>
    <xf numFmtId="49" fontId="7" fillId="0" borderId="13" xfId="122" applyNumberFormat="1" applyFont="1" applyBorder="1" applyAlignment="1">
      <alignment horizontal="left" wrapText="1" indent="1"/>
      <protection/>
    </xf>
    <xf numFmtId="49" fontId="7" fillId="0" borderId="13" xfId="122" applyNumberFormat="1" applyFont="1" applyBorder="1" applyAlignment="1">
      <alignment horizontal="left" wrapText="1" indent="2"/>
      <protection/>
    </xf>
    <xf numFmtId="49" fontId="7" fillId="0" borderId="13" xfId="122" applyNumberFormat="1" applyFont="1" applyFill="1" applyBorder="1" applyAlignment="1">
      <alignment horizontal="left" wrapText="1" indent="3"/>
      <protection/>
    </xf>
    <xf numFmtId="172" fontId="7" fillId="0" borderId="13" xfId="122" applyNumberFormat="1" applyFont="1" applyFill="1" applyBorder="1">
      <alignment/>
      <protection/>
    </xf>
    <xf numFmtId="49" fontId="7" fillId="0" borderId="13" xfId="122" applyNumberFormat="1" applyFont="1" applyFill="1" applyBorder="1" applyAlignment="1">
      <alignment horizontal="left" wrapText="1" indent="2"/>
      <protection/>
    </xf>
    <xf numFmtId="49" fontId="7" fillId="0" borderId="13" xfId="122" applyNumberFormat="1" applyFont="1" applyFill="1" applyBorder="1" applyAlignment="1">
      <alignment horizontal="left" wrapText="1" indent="4"/>
      <protection/>
    </xf>
    <xf numFmtId="49" fontId="7" fillId="0" borderId="13" xfId="122" applyNumberFormat="1" applyFont="1" applyFill="1" applyBorder="1" applyAlignment="1">
      <alignment horizontal="left" wrapText="1" indent="1"/>
      <protection/>
    </xf>
    <xf numFmtId="172" fontId="34" fillId="0" borderId="13" xfId="122" applyNumberFormat="1" applyFont="1" applyFill="1" applyBorder="1">
      <alignment/>
      <protection/>
    </xf>
    <xf numFmtId="3" fontId="7" fillId="0" borderId="13" xfId="122" applyNumberFormat="1" applyFont="1" applyFill="1" applyBorder="1" applyAlignment="1">
      <alignment horizontal="right"/>
      <protection/>
    </xf>
    <xf numFmtId="172" fontId="7" fillId="0" borderId="13" xfId="122" applyNumberFormat="1" applyFont="1" applyFill="1" applyBorder="1" applyAlignment="1">
      <alignment horizontal="right"/>
      <protection/>
    </xf>
    <xf numFmtId="3" fontId="34" fillId="0" borderId="13" xfId="122" applyNumberFormat="1" applyFont="1" applyFill="1" applyBorder="1" applyAlignment="1">
      <alignment horizontal="right"/>
      <protection/>
    </xf>
    <xf numFmtId="3" fontId="7" fillId="0" borderId="13" xfId="122" applyNumberFormat="1" applyFont="1" applyFill="1" applyBorder="1" applyAlignment="1">
      <alignment horizontal="right"/>
      <protection/>
    </xf>
    <xf numFmtId="49" fontId="7" fillId="0" borderId="13" xfId="122" applyNumberFormat="1" applyFont="1" applyFill="1" applyBorder="1" applyAlignment="1">
      <alignment horizontal="left" wrapText="1" indent="5"/>
      <protection/>
    </xf>
    <xf numFmtId="0" fontId="44" fillId="0" borderId="16" xfId="160" applyFont="1" applyFill="1" applyBorder="1" applyAlignment="1" quotePrefix="1">
      <alignment horizontal="left" vertical="center" wrapText="1"/>
    </xf>
    <xf numFmtId="3" fontId="49" fillId="0" borderId="13" xfId="177" applyNumberFormat="1" applyFont="1" applyFill="1" applyBorder="1">
      <alignment horizontal="right" vertical="center"/>
    </xf>
    <xf numFmtId="49" fontId="13" fillId="0" borderId="16" xfId="122" applyNumberFormat="1" applyFont="1" applyFill="1" applyBorder="1" applyAlignment="1">
      <alignment horizontal="left" wrapText="1"/>
      <protection/>
    </xf>
    <xf numFmtId="3" fontId="45" fillId="0" borderId="13" xfId="177" applyNumberFormat="1" applyFont="1" applyFill="1" applyBorder="1">
      <alignment horizontal="right" vertical="center"/>
    </xf>
    <xf numFmtId="3" fontId="13" fillId="0" borderId="16" xfId="122" applyNumberFormat="1" applyFont="1" applyFill="1" applyBorder="1" applyAlignment="1">
      <alignment horizontal="left" wrapText="1" indent="2"/>
      <protection/>
    </xf>
    <xf numFmtId="0" fontId="13" fillId="0" borderId="16" xfId="122" applyFont="1" applyFill="1" applyBorder="1" applyAlignment="1">
      <alignment horizontal="left" wrapText="1"/>
      <protection/>
    </xf>
    <xf numFmtId="0" fontId="13" fillId="0" borderId="16" xfId="163" applyFont="1" applyFill="1" applyBorder="1" applyAlignment="1">
      <alignment horizontal="left" vertical="center" indent="3"/>
    </xf>
    <xf numFmtId="0" fontId="13" fillId="0" borderId="16" xfId="15" applyFont="1" applyFill="1" applyBorder="1" applyAlignment="1">
      <alignment horizontal="left" vertical="top" wrapText="1" indent="1"/>
      <protection/>
    </xf>
    <xf numFmtId="0" fontId="13" fillId="0" borderId="16" xfId="122" applyFont="1" applyFill="1" applyBorder="1" applyAlignment="1">
      <alignment horizontal="left" wrapText="1" indent="2"/>
      <protection/>
    </xf>
    <xf numFmtId="0" fontId="13" fillId="0" borderId="16" xfId="122" applyFont="1" applyFill="1" applyBorder="1" applyAlignment="1">
      <alignment horizontal="left" wrapText="1" indent="1"/>
      <protection/>
    </xf>
    <xf numFmtId="0" fontId="33" fillId="0" borderId="0" xfId="122" applyFont="1" applyFill="1">
      <alignment/>
      <protection/>
    </xf>
    <xf numFmtId="0" fontId="33" fillId="0" borderId="0" xfId="122" applyFont="1" applyFill="1" applyAlignment="1">
      <alignment horizontal="right"/>
      <protection/>
    </xf>
    <xf numFmtId="0" fontId="7" fillId="0" borderId="0" xfId="122" applyFont="1" applyFill="1">
      <alignment/>
      <protection/>
    </xf>
    <xf numFmtId="49" fontId="33" fillId="0" borderId="0" xfId="122" applyNumberFormat="1" applyFont="1" applyFill="1" applyAlignment="1">
      <alignment wrapText="1"/>
      <protection/>
    </xf>
    <xf numFmtId="3" fontId="33" fillId="0" borderId="0" xfId="122" applyNumberFormat="1" applyFont="1" applyFill="1">
      <alignment/>
      <protection/>
    </xf>
    <xf numFmtId="49" fontId="7" fillId="0" borderId="0" xfId="122" applyNumberFormat="1" applyFont="1" applyFill="1" applyAlignment="1">
      <alignment wrapText="1"/>
      <protection/>
    </xf>
    <xf numFmtId="49" fontId="10" fillId="0" borderId="0" xfId="122" applyNumberFormat="1" applyFont="1" applyFill="1" applyAlignment="1">
      <alignment wrapText="1"/>
      <protection/>
    </xf>
    <xf numFmtId="3" fontId="10" fillId="0" borderId="0" xfId="122" applyNumberFormat="1" applyFont="1" applyFill="1">
      <alignment/>
      <protection/>
    </xf>
    <xf numFmtId="49" fontId="7" fillId="0" borderId="0" xfId="122" applyNumberFormat="1" applyFont="1" applyFill="1" applyBorder="1" applyAlignment="1">
      <alignment horizontal="left" wrapText="1" indent="1"/>
      <protection/>
    </xf>
    <xf numFmtId="49" fontId="7" fillId="0" borderId="0" xfId="122" applyNumberFormat="1" applyFont="1" applyFill="1" applyBorder="1" applyAlignment="1">
      <alignment wrapText="1"/>
      <protection/>
    </xf>
    <xf numFmtId="3" fontId="7" fillId="0" borderId="0" xfId="122" applyNumberFormat="1" applyFont="1" applyFill="1" applyBorder="1">
      <alignment/>
      <protection/>
    </xf>
    <xf numFmtId="172" fontId="7" fillId="0" borderId="0" xfId="122" applyNumberFormat="1" applyFont="1" applyFill="1" applyBorder="1">
      <alignment/>
      <protection/>
    </xf>
    <xf numFmtId="49" fontId="13" fillId="0" borderId="0" xfId="122" applyNumberFormat="1" applyFont="1" applyFill="1" applyBorder="1" applyAlignment="1">
      <alignment horizontal="left" wrapText="1"/>
      <protection/>
    </xf>
    <xf numFmtId="172" fontId="7" fillId="0" borderId="0" xfId="122" applyNumberFormat="1" applyFont="1" applyFill="1">
      <alignment/>
      <protection/>
    </xf>
    <xf numFmtId="3" fontId="33" fillId="0" borderId="13" xfId="160" applyNumberFormat="1" applyFill="1" applyBorder="1" applyAlignment="1" quotePrefix="1">
      <alignment horizontal="left" vertical="center" wrapText="1" indent="2"/>
    </xf>
    <xf numFmtId="0" fontId="44" fillId="0" borderId="13" xfId="160" applyFont="1" applyFill="1" applyBorder="1" applyAlignment="1" quotePrefix="1">
      <alignment horizontal="left" vertical="center" wrapText="1"/>
    </xf>
    <xf numFmtId="3" fontId="50" fillId="0" borderId="13" xfId="177" applyNumberFormat="1" applyFont="1" applyFill="1" applyBorder="1">
      <alignment horizontal="right" vertical="center"/>
    </xf>
    <xf numFmtId="172" fontId="50" fillId="0" borderId="13" xfId="177" applyNumberFormat="1" applyFont="1" applyFill="1" applyBorder="1">
      <alignment horizontal="right" vertical="center"/>
    </xf>
    <xf numFmtId="3" fontId="39" fillId="0" borderId="13" xfId="163" applyNumberFormat="1" applyFont="1" applyFill="1" applyBorder="1" applyAlignment="1" quotePrefix="1">
      <alignment horizontal="left" vertical="center" indent="3"/>
    </xf>
    <xf numFmtId="49" fontId="13" fillId="0" borderId="13" xfId="122" applyNumberFormat="1" applyFont="1" applyFill="1" applyBorder="1" applyAlignment="1">
      <alignment horizontal="left" wrapText="1"/>
      <protection/>
    </xf>
    <xf numFmtId="3" fontId="51" fillId="0" borderId="13" xfId="177" applyNumberFormat="1" applyFont="1" applyFill="1" applyBorder="1">
      <alignment horizontal="right" vertical="center"/>
    </xf>
    <xf numFmtId="172" fontId="51" fillId="0" borderId="13" xfId="177" applyNumberFormat="1" applyFont="1" applyFill="1" applyBorder="1">
      <alignment horizontal="right" vertical="center"/>
    </xf>
    <xf numFmtId="3" fontId="39" fillId="0" borderId="13" xfId="166" applyNumberFormat="1" applyFont="1" applyFill="1" applyBorder="1" applyAlignment="1" quotePrefix="1">
      <alignment horizontal="left" vertical="center" indent="4"/>
    </xf>
    <xf numFmtId="3" fontId="13" fillId="0" borderId="13" xfId="122" applyNumberFormat="1" applyFont="1" applyFill="1" applyBorder="1" applyAlignment="1">
      <alignment horizontal="left" wrapText="1" indent="2"/>
      <protection/>
    </xf>
    <xf numFmtId="0" fontId="13" fillId="0" borderId="13" xfId="122" applyFont="1" applyFill="1" applyBorder="1" applyAlignment="1">
      <alignment horizontal="left" wrapText="1"/>
      <protection/>
    </xf>
    <xf numFmtId="3" fontId="39" fillId="0" borderId="13" xfId="160" applyNumberFormat="1" applyFont="1" applyFill="1" applyBorder="1" applyAlignment="1" quotePrefix="1">
      <alignment horizontal="left" vertical="center" wrapText="1" indent="2"/>
    </xf>
    <xf numFmtId="0" fontId="13" fillId="0" borderId="13" xfId="163" applyFont="1" applyFill="1" applyBorder="1" applyAlignment="1">
      <alignment horizontal="left" vertical="center"/>
    </xf>
    <xf numFmtId="0" fontId="13" fillId="0" borderId="13" xfId="163" applyFont="1" applyFill="1" applyBorder="1" applyAlignment="1">
      <alignment horizontal="left" vertical="center" indent="3"/>
    </xf>
    <xf numFmtId="0" fontId="13" fillId="0" borderId="13" xfId="15" applyFont="1" applyFill="1" applyBorder="1" applyAlignment="1">
      <alignment horizontal="left" vertical="top" wrapText="1" indent="1"/>
      <protection/>
    </xf>
    <xf numFmtId="3" fontId="39" fillId="0" borderId="13" xfId="169" applyNumberFormat="1" applyFont="1" applyFill="1" applyBorder="1" applyAlignment="1" quotePrefix="1">
      <alignment horizontal="left" vertical="center" indent="5"/>
    </xf>
    <xf numFmtId="0" fontId="13" fillId="0" borderId="13" xfId="122" applyFont="1" applyFill="1" applyBorder="1" applyAlignment="1">
      <alignment horizontal="left" wrapText="1" indent="2"/>
      <protection/>
    </xf>
    <xf numFmtId="0" fontId="13" fillId="0" borderId="15" xfId="122" applyFont="1" applyFill="1" applyBorder="1" applyAlignment="1">
      <alignment horizontal="left" wrapText="1"/>
      <protection/>
    </xf>
    <xf numFmtId="1" fontId="39" fillId="0" borderId="16" xfId="166" applyNumberFormat="1" applyFont="1" applyFill="1" applyBorder="1" applyAlignment="1" quotePrefix="1">
      <alignment horizontal="left" vertical="center" indent="4"/>
    </xf>
    <xf numFmtId="0" fontId="13" fillId="0" borderId="13" xfId="129" applyFont="1" applyFill="1" applyBorder="1" applyAlignment="1">
      <alignment horizontal="left" wrapText="1" indent="1"/>
      <protection/>
    </xf>
    <xf numFmtId="3" fontId="51" fillId="0" borderId="17" xfId="177" applyNumberFormat="1" applyFont="1" applyFill="1" applyBorder="1">
      <alignment horizontal="right" vertical="center"/>
    </xf>
    <xf numFmtId="0" fontId="13" fillId="0" borderId="19" xfId="122" applyFont="1" applyFill="1" applyBorder="1" applyAlignment="1">
      <alignment horizontal="left" wrapText="1" indent="1"/>
      <protection/>
    </xf>
    <xf numFmtId="0" fontId="13" fillId="0" borderId="13" xfId="122" applyFont="1" applyFill="1" applyBorder="1" applyAlignment="1">
      <alignment horizontal="left" wrapText="1" indent="1"/>
      <protection/>
    </xf>
    <xf numFmtId="0" fontId="47" fillId="0" borderId="0" xfId="122" applyFont="1" applyFill="1">
      <alignment/>
      <protection/>
    </xf>
    <xf numFmtId="2" fontId="33" fillId="0" borderId="0" xfId="122" applyNumberFormat="1" applyFont="1" applyFill="1">
      <alignment/>
      <protection/>
    </xf>
    <xf numFmtId="2" fontId="10" fillId="0" borderId="0" xfId="122" applyNumberFormat="1" applyFont="1" applyFill="1">
      <alignment/>
      <protection/>
    </xf>
    <xf numFmtId="3" fontId="10" fillId="0" borderId="0" xfId="122" applyNumberFormat="1" applyFont="1" applyFill="1" applyAlignment="1">
      <alignment horizontal="right"/>
      <protection/>
    </xf>
    <xf numFmtId="0" fontId="7" fillId="0" borderId="0" xfId="123" applyFont="1">
      <alignment/>
      <protection/>
    </xf>
    <xf numFmtId="14" fontId="7" fillId="0" borderId="0" xfId="123" applyNumberFormat="1" applyFont="1" applyAlignment="1">
      <alignment horizontal="left"/>
      <protection/>
    </xf>
    <xf numFmtId="3" fontId="7" fillId="0" borderId="0" xfId="123" applyNumberFormat="1" applyFont="1">
      <alignment/>
      <protection/>
    </xf>
    <xf numFmtId="0" fontId="7" fillId="0" borderId="0" xfId="123" applyFont="1" applyAlignment="1">
      <alignment horizontal="right"/>
      <protection/>
    </xf>
    <xf numFmtId="0" fontId="7" fillId="0" borderId="0" xfId="134" applyFont="1" applyBorder="1" applyAlignment="1">
      <alignment horizontal="center"/>
      <protection/>
    </xf>
    <xf numFmtId="0" fontId="7" fillId="0" borderId="0" xfId="134" applyFont="1" applyBorder="1" applyAlignment="1">
      <alignment horizontal="centerContinuous"/>
      <protection/>
    </xf>
    <xf numFmtId="171" fontId="0" fillId="0" borderId="0" xfId="134" applyNumberFormat="1" applyFont="1" applyBorder="1">
      <alignment/>
      <protection/>
    </xf>
    <xf numFmtId="3" fontId="7" fillId="0" borderId="0" xfId="123" applyNumberFormat="1" applyFont="1" applyAlignment="1">
      <alignment horizontal="right" wrapText="1"/>
      <protection/>
    </xf>
    <xf numFmtId="0" fontId="7" fillId="0" borderId="0" xfId="123" applyFont="1" applyBorder="1" applyAlignment="1">
      <alignment/>
      <protection/>
    </xf>
    <xf numFmtId="49" fontId="7" fillId="0" borderId="0" xfId="134" applyNumberFormat="1" applyFont="1" applyBorder="1" applyAlignment="1">
      <alignment horizontal="left"/>
      <protection/>
    </xf>
    <xf numFmtId="0" fontId="33" fillId="0" borderId="0" xfId="123" applyFont="1" applyBorder="1" applyAlignment="1">
      <alignment horizontal="right"/>
      <protection/>
    </xf>
    <xf numFmtId="0" fontId="0" fillId="0" borderId="0" xfId="123" applyBorder="1">
      <alignment/>
      <protection/>
    </xf>
    <xf numFmtId="49" fontId="7" fillId="0" borderId="0" xfId="123" applyNumberFormat="1" applyFont="1" applyBorder="1">
      <alignment/>
      <protection/>
    </xf>
    <xf numFmtId="0" fontId="7" fillId="0" borderId="0" xfId="123" applyFont="1" applyBorder="1">
      <alignment/>
      <protection/>
    </xf>
    <xf numFmtId="0" fontId="7" fillId="0" borderId="0" xfId="123" applyFont="1" applyFill="1" applyBorder="1">
      <alignment/>
      <protection/>
    </xf>
    <xf numFmtId="171" fontId="7" fillId="0" borderId="0" xfId="123" applyNumberFormat="1" applyFont="1" applyBorder="1">
      <alignment/>
      <protection/>
    </xf>
    <xf numFmtId="0" fontId="8" fillId="0" borderId="0" xfId="123" applyFont="1" applyBorder="1" applyAlignment="1">
      <alignment horizontal="right"/>
      <protection/>
    </xf>
    <xf numFmtId="0" fontId="7" fillId="0" borderId="13" xfId="123" applyFont="1" applyBorder="1" applyAlignment="1">
      <alignment horizontal="center" vertical="center" wrapText="1"/>
      <protection/>
    </xf>
    <xf numFmtId="49" fontId="7" fillId="0" borderId="13" xfId="123" applyNumberFormat="1" applyFont="1" applyBorder="1" applyAlignment="1">
      <alignment horizontal="center" vertical="center" wrapText="1"/>
      <protection/>
    </xf>
    <xf numFmtId="0" fontId="33" fillId="0" borderId="13" xfId="123" applyFont="1" applyBorder="1" applyAlignment="1">
      <alignment horizontal="center" vertical="center" wrapText="1"/>
      <protection/>
    </xf>
    <xf numFmtId="0" fontId="33" fillId="0" borderId="13" xfId="123" applyFont="1" applyFill="1" applyBorder="1" applyAlignment="1">
      <alignment horizontal="center" vertical="center" wrapText="1"/>
      <protection/>
    </xf>
    <xf numFmtId="171" fontId="33" fillId="0" borderId="13" xfId="123" applyNumberFormat="1" applyFont="1" applyBorder="1" applyAlignment="1">
      <alignment horizontal="center" vertical="center" wrapText="1"/>
      <protection/>
    </xf>
    <xf numFmtId="0" fontId="8" fillId="0" borderId="13" xfId="123" applyFont="1" applyBorder="1" applyAlignment="1">
      <alignment horizontal="center" vertical="center"/>
      <protection/>
    </xf>
    <xf numFmtId="49" fontId="8" fillId="0" borderId="13" xfId="123" applyNumberFormat="1" applyFont="1" applyBorder="1" applyAlignment="1">
      <alignment horizontal="center" vertical="center"/>
      <protection/>
    </xf>
    <xf numFmtId="0" fontId="8" fillId="0" borderId="13" xfId="123" applyFont="1" applyBorder="1" applyAlignment="1">
      <alignment horizontal="center"/>
      <protection/>
    </xf>
    <xf numFmtId="0" fontId="8" fillId="0" borderId="13" xfId="123" applyFont="1" applyFill="1" applyBorder="1" applyAlignment="1">
      <alignment horizontal="center"/>
      <protection/>
    </xf>
    <xf numFmtId="3" fontId="8" fillId="0" borderId="13" xfId="123" applyNumberFormat="1" applyFont="1" applyBorder="1" applyAlignment="1">
      <alignment horizontal="center"/>
      <protection/>
    </xf>
    <xf numFmtId="49" fontId="34" fillId="0" borderId="13" xfId="123" applyNumberFormat="1" applyFont="1" applyBorder="1" applyAlignment="1">
      <alignment wrapText="1"/>
      <protection/>
    </xf>
    <xf numFmtId="3" fontId="34" fillId="0" borderId="13" xfId="123" applyNumberFormat="1" applyFont="1" applyBorder="1" applyAlignment="1">
      <alignment wrapText="1"/>
      <protection/>
    </xf>
    <xf numFmtId="171" fontId="34" fillId="0" borderId="13" xfId="123" applyNumberFormat="1" applyFont="1" applyBorder="1" applyAlignment="1">
      <alignment wrapText="1"/>
      <protection/>
    </xf>
    <xf numFmtId="0" fontId="34" fillId="0" borderId="0" xfId="123" applyFont="1">
      <alignment/>
      <protection/>
    </xf>
    <xf numFmtId="49" fontId="7" fillId="0" borderId="13" xfId="123" applyNumberFormat="1" applyFont="1" applyBorder="1" applyAlignment="1">
      <alignment horizontal="left" wrapText="1" indent="1"/>
      <protection/>
    </xf>
    <xf numFmtId="49" fontId="7" fillId="0" borderId="13" xfId="123" applyNumberFormat="1" applyFont="1" applyBorder="1" applyAlignment="1">
      <alignment wrapText="1"/>
      <protection/>
    </xf>
    <xf numFmtId="3" fontId="7" fillId="0" borderId="13" xfId="123" applyNumberFormat="1" applyFont="1" applyBorder="1" applyAlignment="1">
      <alignment wrapText="1"/>
      <protection/>
    </xf>
    <xf numFmtId="171" fontId="7" fillId="0" borderId="13" xfId="123" applyNumberFormat="1" applyFont="1" applyBorder="1" applyAlignment="1">
      <alignment wrapText="1"/>
      <protection/>
    </xf>
    <xf numFmtId="49" fontId="7" fillId="0" borderId="13" xfId="123" applyNumberFormat="1" applyFont="1" applyBorder="1" applyAlignment="1">
      <alignment horizontal="left" wrapText="1" indent="2"/>
      <protection/>
    </xf>
    <xf numFmtId="49" fontId="7" fillId="0" borderId="13" xfId="123" applyNumberFormat="1" applyFont="1" applyBorder="1" applyAlignment="1">
      <alignment horizontal="left" wrapText="1" indent="3"/>
      <protection/>
    </xf>
    <xf numFmtId="49" fontId="7" fillId="0" borderId="13" xfId="123" applyNumberFormat="1" applyFont="1" applyBorder="1" applyAlignment="1">
      <alignment horizontal="left" wrapText="1" indent="4"/>
      <protection/>
    </xf>
    <xf numFmtId="49" fontId="7" fillId="0" borderId="13" xfId="123" applyNumberFormat="1" applyFont="1" applyBorder="1" applyAlignment="1">
      <alignment horizontal="left" wrapText="1" indent="5"/>
      <protection/>
    </xf>
    <xf numFmtId="49" fontId="34" fillId="0" borderId="13" xfId="123" applyNumberFormat="1" applyFont="1" applyBorder="1" applyAlignment="1">
      <alignment horizontal="center" wrapText="1"/>
      <protection/>
    </xf>
    <xf numFmtId="49" fontId="7" fillId="0" borderId="0" xfId="123" applyNumberFormat="1" applyFont="1" applyAlignment="1">
      <alignment wrapText="1"/>
      <protection/>
    </xf>
    <xf numFmtId="3" fontId="7" fillId="0" borderId="0" xfId="123" applyNumberFormat="1" applyFont="1" applyAlignment="1">
      <alignment wrapText="1"/>
      <protection/>
    </xf>
    <xf numFmtId="171" fontId="7" fillId="0" borderId="0" xfId="123" applyNumberFormat="1" applyFont="1" applyAlignment="1">
      <alignment wrapText="1"/>
      <protection/>
    </xf>
    <xf numFmtId="0" fontId="36" fillId="0" borderId="0" xfId="123" applyFont="1">
      <alignment/>
      <protection/>
    </xf>
    <xf numFmtId="0" fontId="7" fillId="0" borderId="0" xfId="124" applyFont="1">
      <alignment/>
      <protection/>
    </xf>
    <xf numFmtId="0" fontId="7" fillId="0" borderId="0" xfId="124" applyFont="1" applyBorder="1" applyAlignment="1">
      <alignment horizontal="center"/>
      <protection/>
    </xf>
    <xf numFmtId="0" fontId="7" fillId="0" borderId="0" xfId="124" applyFont="1" applyAlignment="1">
      <alignment horizontal="right"/>
      <protection/>
    </xf>
    <xf numFmtId="0" fontId="7" fillId="0" borderId="0" xfId="134" applyFont="1" applyBorder="1" applyAlignment="1">
      <alignment horizontal="right"/>
      <protection/>
    </xf>
    <xf numFmtId="3" fontId="8" fillId="0" borderId="0" xfId="124" applyNumberFormat="1" applyFont="1" applyBorder="1" applyAlignment="1">
      <alignment horizontal="right"/>
      <protection/>
    </xf>
    <xf numFmtId="0" fontId="7" fillId="0" borderId="0" xfId="124" applyFont="1" applyBorder="1" applyAlignment="1">
      <alignment/>
      <protection/>
    </xf>
    <xf numFmtId="49" fontId="7" fillId="0" borderId="0" xfId="134" applyNumberFormat="1" applyFont="1" applyBorder="1" applyAlignment="1">
      <alignment horizontal="left"/>
      <protection/>
    </xf>
    <xf numFmtId="3" fontId="33" fillId="0" borderId="0" xfId="124" applyNumberFormat="1" applyFont="1" applyBorder="1" applyAlignment="1">
      <alignment horizontal="right"/>
      <protection/>
    </xf>
    <xf numFmtId="3" fontId="7" fillId="0" borderId="0" xfId="124" applyNumberFormat="1" applyFont="1">
      <alignment/>
      <protection/>
    </xf>
    <xf numFmtId="0" fontId="7" fillId="0" borderId="0" xfId="124" applyFont="1" applyBorder="1">
      <alignment/>
      <protection/>
    </xf>
    <xf numFmtId="49" fontId="7" fillId="0" borderId="0" xfId="124" applyNumberFormat="1" applyFont="1" applyBorder="1">
      <alignment/>
      <protection/>
    </xf>
    <xf numFmtId="2" fontId="7" fillId="0" borderId="13" xfId="124" applyNumberFormat="1" applyFont="1" applyBorder="1" applyAlignment="1">
      <alignment horizontal="center" vertical="center" wrapText="1"/>
      <protection/>
    </xf>
    <xf numFmtId="2" fontId="33" fillId="0" borderId="13" xfId="124" applyNumberFormat="1" applyFont="1" applyFill="1" applyBorder="1" applyAlignment="1">
      <alignment horizontal="center" vertical="center" wrapText="1"/>
      <protection/>
    </xf>
    <xf numFmtId="2" fontId="33" fillId="0" borderId="13" xfId="124" applyNumberFormat="1" applyFont="1" applyBorder="1" applyAlignment="1">
      <alignment horizontal="center" vertical="center" wrapText="1"/>
      <protection/>
    </xf>
    <xf numFmtId="1" fontId="8" fillId="0" borderId="13" xfId="124" applyNumberFormat="1" applyFont="1" applyBorder="1" applyAlignment="1">
      <alignment horizontal="center" vertical="center"/>
      <protection/>
    </xf>
    <xf numFmtId="1" fontId="8" fillId="0" borderId="13" xfId="124" applyNumberFormat="1" applyFont="1" applyFill="1" applyBorder="1" applyAlignment="1">
      <alignment horizontal="center"/>
      <protection/>
    </xf>
    <xf numFmtId="1" fontId="8" fillId="0" borderId="13" xfId="124" applyNumberFormat="1" applyFont="1" applyBorder="1" applyAlignment="1">
      <alignment horizontal="center"/>
      <protection/>
    </xf>
    <xf numFmtId="49" fontId="34" fillId="0" borderId="13" xfId="124" applyNumberFormat="1" applyFont="1" applyBorder="1" applyAlignment="1">
      <alignment wrapText="1"/>
      <protection/>
    </xf>
    <xf numFmtId="3" fontId="34" fillId="0" borderId="13" xfId="124" applyNumberFormat="1" applyFont="1" applyBorder="1">
      <alignment/>
      <protection/>
    </xf>
    <xf numFmtId="0" fontId="34" fillId="0" borderId="0" xfId="124" applyFont="1">
      <alignment/>
      <protection/>
    </xf>
    <xf numFmtId="49" fontId="7" fillId="0" borderId="13" xfId="124" applyNumberFormat="1" applyFont="1" applyBorder="1" applyAlignment="1">
      <alignment horizontal="left" wrapText="1" indent="1"/>
      <protection/>
    </xf>
    <xf numFmtId="49" fontId="7" fillId="0" borderId="13" xfId="124" applyNumberFormat="1" applyFont="1" applyBorder="1" applyAlignment="1">
      <alignment wrapText="1"/>
      <protection/>
    </xf>
    <xf numFmtId="3" fontId="7" fillId="0" borderId="13" xfId="124" applyNumberFormat="1" applyFont="1" applyBorder="1">
      <alignment/>
      <protection/>
    </xf>
    <xf numFmtId="49" fontId="7" fillId="0" borderId="13" xfId="124" applyNumberFormat="1" applyFont="1" applyBorder="1" applyAlignment="1">
      <alignment horizontal="left" wrapText="1" indent="2"/>
      <protection/>
    </xf>
    <xf numFmtId="49" fontId="7" fillId="0" borderId="13" xfId="124" applyNumberFormat="1" applyFont="1" applyBorder="1" applyAlignment="1">
      <alignment horizontal="left" wrapText="1" indent="3"/>
      <protection/>
    </xf>
    <xf numFmtId="49" fontId="7" fillId="0" borderId="13" xfId="124" applyNumberFormat="1" applyFont="1" applyBorder="1" applyAlignment="1">
      <alignment horizontal="left" wrapText="1" indent="4"/>
      <protection/>
    </xf>
    <xf numFmtId="3" fontId="7" fillId="0" borderId="13" xfId="124" applyNumberFormat="1" applyFont="1" applyFill="1" applyBorder="1">
      <alignment/>
      <protection/>
    </xf>
    <xf numFmtId="0" fontId="13" fillId="0" borderId="0" xfId="124" applyFont="1">
      <alignment/>
      <protection/>
    </xf>
    <xf numFmtId="49" fontId="7" fillId="0" borderId="0" xfId="124" applyNumberFormat="1" applyFont="1" applyAlignment="1">
      <alignment horizontal="left" wrapText="1"/>
      <protection/>
    </xf>
    <xf numFmtId="49" fontId="7" fillId="0" borderId="0" xfId="124" applyNumberFormat="1" applyFont="1" applyAlignment="1">
      <alignment wrapText="1"/>
      <protection/>
    </xf>
    <xf numFmtId="3" fontId="7" fillId="0" borderId="0" xfId="124" applyNumberFormat="1" applyFont="1" applyAlignment="1">
      <alignment horizontal="right"/>
      <protection/>
    </xf>
    <xf numFmtId="0" fontId="36" fillId="0" borderId="0" xfId="124" applyFont="1">
      <alignment/>
      <protection/>
    </xf>
    <xf numFmtId="0" fontId="7" fillId="0" borderId="0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 wrapText="1"/>
    </xf>
    <xf numFmtId="0" fontId="34" fillId="0" borderId="13" xfId="0" applyFont="1" applyFill="1" applyBorder="1" applyAlignment="1">
      <alignment wrapText="1"/>
    </xf>
    <xf numFmtId="3" fontId="53" fillId="0" borderId="13" xfId="0" applyNumberFormat="1" applyFont="1" applyFill="1" applyBorder="1" applyAlignment="1">
      <alignment/>
    </xf>
    <xf numFmtId="171" fontId="53" fillId="0" borderId="13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34" fillId="0" borderId="13" xfId="0" applyFont="1" applyFill="1" applyBorder="1" applyAlignment="1">
      <alignment/>
    </xf>
    <xf numFmtId="0" fontId="34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indent="1"/>
    </xf>
    <xf numFmtId="3" fontId="33" fillId="0" borderId="13" xfId="0" applyNumberFormat="1" applyFont="1" applyFill="1" applyBorder="1" applyAlignment="1">
      <alignment/>
    </xf>
    <xf numFmtId="171" fontId="33" fillId="0" borderId="13" xfId="0" applyNumberFormat="1" applyFont="1" applyFill="1" applyBorder="1" applyAlignment="1">
      <alignment/>
    </xf>
    <xf numFmtId="3" fontId="33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right" wrapText="1"/>
    </xf>
    <xf numFmtId="3" fontId="39" fillId="0" borderId="13" xfId="0" applyNumberFormat="1" applyFont="1" applyFill="1" applyBorder="1" applyAlignment="1">
      <alignment/>
    </xf>
    <xf numFmtId="171" fontId="39" fillId="0" borderId="13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13" fillId="0" borderId="13" xfId="0" applyFont="1" applyFill="1" applyBorder="1" applyAlignment="1">
      <alignment horizontal="right" wrapText="1"/>
    </xf>
    <xf numFmtId="3" fontId="39" fillId="0" borderId="13" xfId="0" applyNumberFormat="1" applyFont="1" applyFill="1" applyBorder="1" applyAlignment="1">
      <alignment/>
    </xf>
    <xf numFmtId="171" fontId="39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left" wrapText="1" indent="1"/>
    </xf>
    <xf numFmtId="0" fontId="55" fillId="0" borderId="0" xfId="0" applyFont="1" applyFill="1" applyAlignment="1">
      <alignment/>
    </xf>
    <xf numFmtId="0" fontId="56" fillId="0" borderId="13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57" fillId="0" borderId="13" xfId="0" applyFont="1" applyFill="1" applyBorder="1" applyAlignment="1">
      <alignment/>
    </xf>
    <xf numFmtId="3" fontId="33" fillId="0" borderId="13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33" fillId="0" borderId="2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3" fontId="53" fillId="0" borderId="13" xfId="0" applyNumberFormat="1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171" fontId="53" fillId="0" borderId="13" xfId="0" applyNumberFormat="1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horizontal="left" vertical="center" indent="1"/>
    </xf>
    <xf numFmtId="171" fontId="33" fillId="0" borderId="13" xfId="0" applyNumberFormat="1" applyFont="1" applyFill="1" applyBorder="1" applyAlignment="1">
      <alignment/>
    </xf>
    <xf numFmtId="0" fontId="54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173" fontId="33" fillId="0" borderId="14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3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3" fontId="33" fillId="0" borderId="0" xfId="0" applyNumberFormat="1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17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7" fillId="0" borderId="0" xfId="0" applyNumberFormat="1" applyFont="1" applyFill="1" applyBorder="1" applyAlignment="1">
      <alignment/>
    </xf>
    <xf numFmtId="3" fontId="33" fillId="0" borderId="0" xfId="0" applyNumberFormat="1" applyFont="1" applyFill="1" applyBorder="1" applyAlignment="1">
      <alignment horizontal="center"/>
    </xf>
    <xf numFmtId="0" fontId="54" fillId="0" borderId="0" xfId="0" applyFont="1" applyFill="1" applyAlignment="1">
      <alignment horizontal="left"/>
    </xf>
    <xf numFmtId="173" fontId="54" fillId="0" borderId="0" xfId="0" applyNumberFormat="1" applyFont="1" applyFill="1" applyAlignment="1">
      <alignment/>
    </xf>
    <xf numFmtId="0" fontId="54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 wrapText="1"/>
    </xf>
    <xf numFmtId="0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center" wrapText="1"/>
    </xf>
    <xf numFmtId="3" fontId="34" fillId="0" borderId="13" xfId="0" applyNumberFormat="1" applyFont="1" applyFill="1" applyBorder="1" applyAlignment="1">
      <alignment horizontal="right" vertical="center"/>
    </xf>
    <xf numFmtId="171" fontId="34" fillId="0" borderId="13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171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13" fillId="0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left" vertical="center" wrapText="1" indent="2"/>
    </xf>
    <xf numFmtId="3" fontId="13" fillId="0" borderId="13" xfId="0" applyNumberFormat="1" applyFont="1" applyFill="1" applyBorder="1" applyAlignment="1">
      <alignment horizontal="right" vertical="center"/>
    </xf>
    <xf numFmtId="171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13" fillId="0" borderId="13" xfId="0" applyNumberFormat="1" applyFont="1" applyFill="1" applyBorder="1" applyAlignment="1">
      <alignment horizontal="right" vertical="center" wrapText="1"/>
    </xf>
    <xf numFmtId="49" fontId="7" fillId="0" borderId="13" xfId="0" applyNumberFormat="1" applyFont="1" applyFill="1" applyBorder="1" applyAlignment="1">
      <alignment horizontal="left" vertical="center" wrapText="1" indent="1"/>
    </xf>
    <xf numFmtId="0" fontId="34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 wrapText="1" indent="1"/>
    </xf>
    <xf numFmtId="0" fontId="4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13" fillId="0" borderId="13" xfId="0" applyNumberFormat="1" applyFont="1" applyFill="1" applyBorder="1" applyAlignment="1">
      <alignment horizontal="right" vertical="center"/>
    </xf>
    <xf numFmtId="49" fontId="13" fillId="0" borderId="13" xfId="0" applyNumberFormat="1" applyFont="1" applyFill="1" applyBorder="1" applyAlignment="1">
      <alignment horizontal="left" vertical="center" wrapText="1" indent="1"/>
    </xf>
    <xf numFmtId="3" fontId="7" fillId="0" borderId="13" xfId="0" applyNumberFormat="1" applyFont="1" applyFill="1" applyBorder="1" applyAlignment="1">
      <alignment horizontal="right" vertical="center"/>
    </xf>
    <xf numFmtId="0" fontId="34" fillId="0" borderId="13" xfId="0" applyNumberFormat="1" applyFont="1" applyFill="1" applyBorder="1" applyAlignment="1">
      <alignment horizontal="right" vertical="center"/>
    </xf>
    <xf numFmtId="49" fontId="34" fillId="0" borderId="13" xfId="0" applyNumberFormat="1" applyFont="1" applyFill="1" applyBorder="1" applyAlignment="1">
      <alignment horizontal="left" vertical="center" wrapText="1" indent="1"/>
    </xf>
    <xf numFmtId="3" fontId="34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0" fontId="7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vertical="center"/>
    </xf>
    <xf numFmtId="0" fontId="34" fillId="0" borderId="13" xfId="0" applyFont="1" applyFill="1" applyBorder="1" applyAlignment="1">
      <alignment/>
    </xf>
    <xf numFmtId="3" fontId="34" fillId="0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indent="1"/>
    </xf>
    <xf numFmtId="0" fontId="34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3" fontId="34" fillId="0" borderId="13" xfId="0" applyNumberFormat="1" applyFont="1" applyFill="1" applyBorder="1" applyAlignment="1">
      <alignment horizontal="right"/>
    </xf>
    <xf numFmtId="14" fontId="34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/>
    </xf>
    <xf numFmtId="0" fontId="34" fillId="0" borderId="13" xfId="0" applyNumberFormat="1" applyFont="1" applyFill="1" applyBorder="1" applyAlignment="1">
      <alignment horizontal="right" vertical="center"/>
    </xf>
    <xf numFmtId="0" fontId="34" fillId="0" borderId="15" xfId="0" applyNumberFormat="1" applyFont="1" applyFill="1" applyBorder="1" applyAlignment="1">
      <alignment horizontal="left" vertical="center"/>
    </xf>
    <xf numFmtId="1" fontId="34" fillId="0" borderId="15" xfId="0" applyNumberFormat="1" applyFont="1" applyFill="1" applyBorder="1" applyAlignment="1">
      <alignment horizontal="left" vertical="center"/>
    </xf>
    <xf numFmtId="3" fontId="34" fillId="0" borderId="15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1" fontId="34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vertical="center" wrapText="1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33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vertical="center" wrapText="1"/>
    </xf>
    <xf numFmtId="171" fontId="7" fillId="0" borderId="13" xfId="0" applyNumberFormat="1" applyFont="1" applyFill="1" applyBorder="1" applyAlignment="1">
      <alignment horizontal="right" vertical="center"/>
    </xf>
    <xf numFmtId="171" fontId="34" fillId="0" borderId="13" xfId="0" applyNumberFormat="1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left" vertical="center" wrapText="1" indent="2"/>
    </xf>
    <xf numFmtId="3" fontId="13" fillId="0" borderId="13" xfId="0" applyNumberFormat="1" applyFont="1" applyFill="1" applyBorder="1" applyAlignment="1">
      <alignment horizontal="right" vertical="center"/>
    </xf>
    <xf numFmtId="171" fontId="13" fillId="0" borderId="13" xfId="0" applyNumberFormat="1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horizontal="center" vertical="center" wrapText="1"/>
    </xf>
    <xf numFmtId="49" fontId="7" fillId="0" borderId="13" xfId="131" applyNumberFormat="1" applyFont="1" applyFill="1" applyBorder="1" applyAlignment="1">
      <alignment horizontal="center" vertical="center"/>
      <protection/>
    </xf>
    <xf numFmtId="0" fontId="7" fillId="0" borderId="13" xfId="131" applyNumberFormat="1" applyFont="1" applyFill="1" applyBorder="1" applyAlignment="1">
      <alignment horizontal="left" vertical="center" wrapText="1"/>
      <protection/>
    </xf>
    <xf numFmtId="49" fontId="7" fillId="0" borderId="13" xfId="131" applyNumberFormat="1" applyFont="1" applyFill="1" applyBorder="1" applyAlignment="1">
      <alignment horizontal="left" vertical="center"/>
      <protection/>
    </xf>
    <xf numFmtId="0" fontId="7" fillId="0" borderId="13" xfId="131" applyNumberFormat="1" applyFont="1" applyFill="1" applyBorder="1" applyAlignment="1">
      <alignment vertical="center" wrapText="1"/>
      <protection/>
    </xf>
    <xf numFmtId="0" fontId="13" fillId="5" borderId="13" xfId="0" applyFont="1" applyFill="1" applyBorder="1" applyAlignment="1">
      <alignment horizontal="center" vertical="center" wrapText="1"/>
    </xf>
    <xf numFmtId="49" fontId="13" fillId="5" borderId="13" xfId="0" applyNumberFormat="1" applyFont="1" applyFill="1" applyBorder="1" applyAlignment="1">
      <alignment horizontal="left" vertical="center" wrapText="1" indent="2"/>
    </xf>
    <xf numFmtId="3" fontId="13" fillId="5" borderId="13" xfId="0" applyNumberFormat="1" applyFont="1" applyFill="1" applyBorder="1" applyAlignment="1">
      <alignment horizontal="right" vertical="center"/>
    </xf>
    <xf numFmtId="3" fontId="7" fillId="5" borderId="13" xfId="0" applyNumberFormat="1" applyFont="1" applyFill="1" applyBorder="1" applyAlignment="1">
      <alignment horizontal="right" vertical="center"/>
    </xf>
    <xf numFmtId="0" fontId="7" fillId="5" borderId="13" xfId="0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left" vertical="center" wrapText="1" indent="1"/>
    </xf>
    <xf numFmtId="49" fontId="7" fillId="0" borderId="13" xfId="0" applyNumberFormat="1" applyFont="1" applyFill="1" applyBorder="1" applyAlignment="1">
      <alignment horizontal="center" vertical="center" wrapText="1"/>
    </xf>
    <xf numFmtId="3" fontId="34" fillId="5" borderId="1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left" vertical="center" wrapText="1" indent="2"/>
    </xf>
    <xf numFmtId="3" fontId="34" fillId="5" borderId="13" xfId="0" applyNumberFormat="1" applyFont="1" applyFill="1" applyBorder="1" applyAlignment="1">
      <alignment horizontal="right"/>
    </xf>
    <xf numFmtId="3" fontId="7" fillId="0" borderId="13" xfId="101" applyNumberFormat="1" applyFont="1" applyFill="1" applyBorder="1" applyAlignment="1">
      <alignment horizontal="right" vertical="center"/>
      <protection/>
    </xf>
    <xf numFmtId="0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horizontal="left" vertical="center" wrapText="1"/>
    </xf>
    <xf numFmtId="1" fontId="7" fillId="0" borderId="13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134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13" fillId="0" borderId="13" xfId="0" applyNumberFormat="1" applyFont="1" applyFill="1" applyBorder="1" applyAlignment="1">
      <alignment horizontal="right" vertical="center" wrapText="1"/>
    </xf>
    <xf numFmtId="0" fontId="34" fillId="0" borderId="13" xfId="0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0" fontId="0" fillId="0" borderId="0" xfId="113">
      <alignment/>
      <protection/>
    </xf>
    <xf numFmtId="0" fontId="7" fillId="0" borderId="0" xfId="113" applyFont="1">
      <alignment/>
      <protection/>
    </xf>
    <xf numFmtId="0" fontId="7" fillId="0" borderId="0" xfId="113" applyFont="1" applyFill="1" applyAlignment="1">
      <alignment/>
      <protection/>
    </xf>
    <xf numFmtId="0" fontId="10" fillId="0" borderId="0" xfId="113" applyFont="1" applyFill="1" applyBorder="1">
      <alignment/>
      <protection/>
    </xf>
    <xf numFmtId="0" fontId="10" fillId="0" borderId="0" xfId="113" applyFont="1" applyFill="1">
      <alignment/>
      <protection/>
    </xf>
    <xf numFmtId="0" fontId="7" fillId="0" borderId="0" xfId="113" applyFont="1" applyFill="1">
      <alignment/>
      <protection/>
    </xf>
    <xf numFmtId="169" fontId="7" fillId="0" borderId="0" xfId="113" applyNumberFormat="1" applyFont="1" applyFill="1">
      <alignment/>
      <protection/>
    </xf>
    <xf numFmtId="0" fontId="7" fillId="0" borderId="0" xfId="113" applyFont="1" applyFill="1" applyAlignment="1">
      <alignment horizontal="right"/>
      <protection/>
    </xf>
    <xf numFmtId="0" fontId="8" fillId="0" borderId="0" xfId="113" applyFont="1" applyFill="1" applyAlignment="1">
      <alignment horizontal="right"/>
      <protection/>
    </xf>
    <xf numFmtId="14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 wrapText="1"/>
      <protection/>
    </xf>
    <xf numFmtId="0" fontId="34" fillId="0" borderId="0" xfId="113" applyFont="1" applyFill="1" applyAlignment="1">
      <alignment vertical="center"/>
      <protection/>
    </xf>
    <xf numFmtId="1" fontId="7" fillId="0" borderId="13" xfId="113" applyNumberFormat="1" applyFont="1" applyFill="1" applyBorder="1" applyAlignment="1">
      <alignment horizontal="center" vertical="center"/>
      <protection/>
    </xf>
    <xf numFmtId="0" fontId="7" fillId="0" borderId="13" xfId="113" applyFont="1" applyFill="1" applyBorder="1" applyAlignment="1">
      <alignment horizontal="center" vertical="center"/>
      <protection/>
    </xf>
    <xf numFmtId="0" fontId="7" fillId="0" borderId="0" xfId="113" applyFont="1" applyFill="1" applyAlignment="1">
      <alignment horizontal="center" vertical="center"/>
      <protection/>
    </xf>
    <xf numFmtId="0" fontId="34" fillId="0" borderId="19" xfId="113" applyFont="1" applyFill="1" applyBorder="1" applyAlignment="1">
      <alignment horizontal="center"/>
      <protection/>
    </xf>
    <xf numFmtId="3" fontId="34" fillId="0" borderId="19" xfId="113" applyNumberFormat="1" applyFont="1" applyFill="1" applyBorder="1">
      <alignment/>
      <protection/>
    </xf>
    <xf numFmtId="3" fontId="34" fillId="0" borderId="0" xfId="113" applyNumberFormat="1" applyFont="1" applyFill="1">
      <alignment/>
      <protection/>
    </xf>
    <xf numFmtId="0" fontId="34" fillId="0" borderId="0" xfId="113" applyFont="1" applyFill="1">
      <alignment/>
      <protection/>
    </xf>
    <xf numFmtId="0" fontId="34" fillId="0" borderId="13" xfId="113" applyFont="1" applyFill="1" applyBorder="1" applyAlignment="1">
      <alignment horizontal="center"/>
      <protection/>
    </xf>
    <xf numFmtId="3" fontId="34" fillId="0" borderId="13" xfId="113" applyNumberFormat="1" applyFont="1" applyFill="1" applyBorder="1">
      <alignment/>
      <protection/>
    </xf>
    <xf numFmtId="0" fontId="34" fillId="0" borderId="13" xfId="113" applyFont="1" applyFill="1" applyBorder="1">
      <alignment/>
      <protection/>
    </xf>
    <xf numFmtId="0" fontId="7" fillId="0" borderId="13" xfId="113" applyFont="1" applyFill="1" applyBorder="1">
      <alignment/>
      <protection/>
    </xf>
    <xf numFmtId="3" fontId="7" fillId="0" borderId="13" xfId="113" applyNumberFormat="1" applyFont="1" applyFill="1" applyBorder="1">
      <alignment/>
      <protection/>
    </xf>
    <xf numFmtId="0" fontId="7" fillId="0" borderId="0" xfId="113" applyFont="1" applyFill="1" applyBorder="1">
      <alignment/>
      <protection/>
    </xf>
    <xf numFmtId="3" fontId="7" fillId="0" borderId="0" xfId="113" applyNumberFormat="1" applyFont="1" applyFill="1" applyBorder="1">
      <alignment/>
      <protection/>
    </xf>
    <xf numFmtId="3" fontId="7" fillId="0" borderId="14" xfId="113" applyNumberFormat="1" applyFont="1" applyFill="1" applyBorder="1">
      <alignment/>
      <protection/>
    </xf>
    <xf numFmtId="0" fontId="11" fillId="0" borderId="0" xfId="120" applyFont="1" applyFill="1">
      <alignment/>
      <protection/>
    </xf>
    <xf numFmtId="0" fontId="15" fillId="0" borderId="0" xfId="113" applyFont="1">
      <alignment/>
      <protection/>
    </xf>
    <xf numFmtId="0" fontId="11" fillId="0" borderId="0" xfId="113" applyFont="1" applyFill="1" applyAlignment="1">
      <alignment horizontal="center"/>
      <protection/>
    </xf>
    <xf numFmtId="0" fontId="11" fillId="0" borderId="0" xfId="120" applyFont="1" applyFill="1" applyAlignment="1">
      <alignment horizontal="right"/>
      <protection/>
    </xf>
    <xf numFmtId="0" fontId="7" fillId="0" borderId="0" xfId="113" applyFont="1" applyFill="1">
      <alignment/>
      <protection/>
    </xf>
    <xf numFmtId="0" fontId="10" fillId="0" borderId="0" xfId="113" applyFont="1" applyFill="1" applyBorder="1" applyAlignment="1">
      <alignment horizontal="right"/>
      <protection/>
    </xf>
    <xf numFmtId="0" fontId="10" fillId="0" borderId="0" xfId="113" applyFont="1" applyFill="1" applyAlignment="1">
      <alignment horizontal="center" vertical="center"/>
      <protection/>
    </xf>
    <xf numFmtId="0" fontId="10" fillId="0" borderId="0" xfId="120" applyFont="1" applyFill="1" applyAlignment="1">
      <alignment horizontal="left" wrapText="1"/>
      <protection/>
    </xf>
    <xf numFmtId="0" fontId="15" fillId="0" borderId="0" xfId="113" applyFont="1" applyBorder="1">
      <alignment/>
      <protection/>
    </xf>
    <xf numFmtId="0" fontId="11" fillId="0" borderId="0" xfId="113" applyFont="1" applyFill="1" applyBorder="1" applyAlignment="1">
      <alignment horizontal="right"/>
      <protection/>
    </xf>
    <xf numFmtId="0" fontId="0" fillId="0" borderId="0" xfId="113" applyBorder="1">
      <alignment/>
      <protection/>
    </xf>
    <xf numFmtId="0" fontId="10" fillId="0" borderId="0" xfId="113" applyFont="1" applyFill="1" applyAlignment="1">
      <alignment horizontal="right"/>
      <protection/>
    </xf>
    <xf numFmtId="0" fontId="33" fillId="0" borderId="0" xfId="113" applyFont="1" applyFill="1">
      <alignment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0" fontId="7" fillId="0" borderId="0" xfId="133" applyNumberFormat="1" applyFont="1" applyFill="1" applyBorder="1" applyAlignment="1">
      <alignment horizontal="right" wrapText="1"/>
      <protection/>
    </xf>
    <xf numFmtId="0" fontId="8" fillId="0" borderId="0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center" vertical="center" wrapText="1"/>
    </xf>
    <xf numFmtId="171" fontId="33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wrapText="1"/>
    </xf>
    <xf numFmtId="3" fontId="12" fillId="0" borderId="13" xfId="0" applyNumberFormat="1" applyFont="1" applyFill="1" applyBorder="1" applyAlignment="1">
      <alignment wrapText="1"/>
    </xf>
    <xf numFmtId="171" fontId="12" fillId="0" borderId="13" xfId="0" applyNumberFormat="1" applyFont="1" applyFill="1" applyBorder="1" applyAlignment="1">
      <alignment wrapText="1"/>
    </xf>
    <xf numFmtId="3" fontId="34" fillId="0" borderId="13" xfId="0" applyNumberFormat="1" applyFont="1" applyFill="1" applyBorder="1" applyAlignment="1">
      <alignment wrapText="1"/>
    </xf>
    <xf numFmtId="171" fontId="34" fillId="0" borderId="13" xfId="0" applyNumberFormat="1" applyFont="1" applyFill="1" applyBorder="1" applyAlignment="1">
      <alignment wrapText="1"/>
    </xf>
    <xf numFmtId="171" fontId="34" fillId="0" borderId="13" xfId="0" applyNumberFormat="1" applyFont="1" applyFill="1" applyBorder="1" applyAlignment="1">
      <alignment horizontal="center" wrapText="1"/>
    </xf>
    <xf numFmtId="3" fontId="34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wrapText="1"/>
    </xf>
    <xf numFmtId="171" fontId="7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/>
    </xf>
    <xf numFmtId="0" fontId="7" fillId="0" borderId="0" xfId="116" applyFont="1" applyFill="1" applyBorder="1">
      <alignment/>
      <protection/>
    </xf>
    <xf numFmtId="172" fontId="7" fillId="0" borderId="13" xfId="0" applyNumberFormat="1" applyFont="1" applyFill="1" applyBorder="1" applyAlignment="1">
      <alignment wrapText="1"/>
    </xf>
    <xf numFmtId="1" fontId="7" fillId="0" borderId="0" xfId="0" applyNumberFormat="1" applyFont="1" applyFill="1" applyAlignment="1">
      <alignment wrapText="1"/>
    </xf>
    <xf numFmtId="49" fontId="7" fillId="0" borderId="0" xfId="0" applyNumberFormat="1" applyFont="1" applyFill="1" applyBorder="1" applyAlignment="1">
      <alignment horizontal="left" wrapText="1"/>
    </xf>
    <xf numFmtId="2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49" fontId="13" fillId="0" borderId="0" xfId="0" applyNumberFormat="1" applyFont="1" applyBorder="1" applyAlignment="1">
      <alignment wrapText="1"/>
    </xf>
    <xf numFmtId="0" fontId="7" fillId="0" borderId="0" xfId="114" applyFont="1" applyFill="1" applyAlignment="1">
      <alignment vertical="center"/>
      <protection/>
    </xf>
    <xf numFmtId="0" fontId="7" fillId="0" borderId="0" xfId="114" applyFont="1" applyFill="1">
      <alignment/>
      <protection/>
    </xf>
    <xf numFmtId="0" fontId="7" fillId="0" borderId="0" xfId="114" applyFont="1" applyFill="1" applyBorder="1">
      <alignment/>
      <protection/>
    </xf>
    <xf numFmtId="0" fontId="33" fillId="0" borderId="22" xfId="114" applyFont="1" applyFill="1" applyBorder="1" applyAlignment="1">
      <alignment vertical="center"/>
      <protection/>
    </xf>
    <xf numFmtId="0" fontId="7" fillId="0" borderId="0" xfId="114" applyFont="1" applyFill="1" applyBorder="1" applyAlignment="1">
      <alignment vertical="center"/>
      <protection/>
    </xf>
    <xf numFmtId="0" fontId="8" fillId="0" borderId="0" xfId="114" applyFont="1" applyFill="1" applyBorder="1" applyAlignment="1">
      <alignment horizontal="center" vertical="center"/>
      <protection/>
    </xf>
    <xf numFmtId="0" fontId="7" fillId="0" borderId="0" xfId="134" applyFont="1" applyFill="1" applyAlignment="1">
      <alignment vertical="center"/>
      <protection/>
    </xf>
    <xf numFmtId="0" fontId="7" fillId="0" borderId="0" xfId="134" applyFont="1" applyFill="1">
      <alignment/>
      <protection/>
    </xf>
    <xf numFmtId="0" fontId="7" fillId="0" borderId="0" xfId="114" applyFont="1" applyFill="1" applyAlignment="1">
      <alignment/>
      <protection/>
    </xf>
    <xf numFmtId="0" fontId="7" fillId="0" borderId="0" xfId="134" applyFont="1" applyFill="1" applyAlignment="1">
      <alignment horizontal="left"/>
      <protection/>
    </xf>
    <xf numFmtId="0" fontId="7" fillId="0" borderId="0" xfId="134" applyFont="1" applyFill="1" applyAlignment="1">
      <alignment horizontal="centerContinuous"/>
      <protection/>
    </xf>
    <xf numFmtId="0" fontId="7" fillId="0" borderId="0" xfId="114" applyFont="1" applyFill="1" applyAlignment="1">
      <alignment/>
      <protection/>
    </xf>
    <xf numFmtId="3" fontId="7" fillId="0" borderId="0" xfId="114" applyNumberFormat="1" applyFont="1">
      <alignment/>
      <protection/>
    </xf>
    <xf numFmtId="0" fontId="10" fillId="0" borderId="0" xfId="114" applyFont="1" applyFill="1">
      <alignment/>
      <protection/>
    </xf>
    <xf numFmtId="0" fontId="9" fillId="0" borderId="0" xfId="114" applyFont="1" applyFill="1" applyAlignment="1">
      <alignment vertical="center"/>
      <protection/>
    </xf>
    <xf numFmtId="0" fontId="10" fillId="0" borderId="0" xfId="114" applyFont="1" applyFill="1" applyBorder="1" applyAlignment="1">
      <alignment vertical="center"/>
      <protection/>
    </xf>
    <xf numFmtId="3" fontId="10" fillId="0" borderId="0" xfId="127" applyNumberFormat="1" applyFont="1" applyFill="1" applyBorder="1">
      <alignment/>
      <protection/>
    </xf>
    <xf numFmtId="3" fontId="7" fillId="0" borderId="0" xfId="114" applyNumberFormat="1" applyFont="1" applyFill="1">
      <alignment/>
      <protection/>
    </xf>
    <xf numFmtId="0" fontId="10" fillId="0" borderId="0" xfId="114" applyFont="1" applyFill="1">
      <alignment/>
      <protection/>
    </xf>
    <xf numFmtId="0" fontId="7" fillId="0" borderId="0" xfId="127" applyFont="1" applyFill="1" applyBorder="1" applyAlignment="1">
      <alignment horizontal="right"/>
      <protection/>
    </xf>
    <xf numFmtId="0" fontId="34" fillId="0" borderId="0" xfId="114" applyFont="1" applyFill="1">
      <alignment/>
      <protection/>
    </xf>
    <xf numFmtId="0" fontId="7" fillId="0" borderId="0" xfId="114" applyFont="1" applyFill="1">
      <alignment/>
      <protection/>
    </xf>
    <xf numFmtId="0" fontId="7" fillId="0" borderId="0" xfId="114" applyFont="1" applyFill="1" applyAlignment="1">
      <alignment horizontal="right"/>
      <protection/>
    </xf>
    <xf numFmtId="0" fontId="7" fillId="0" borderId="10" xfId="114" applyFont="1" applyFill="1" applyBorder="1" applyAlignment="1">
      <alignment horizontal="center" vertical="center" wrapText="1"/>
      <protection/>
    </xf>
    <xf numFmtId="0" fontId="7" fillId="0" borderId="23" xfId="114" applyFont="1" applyFill="1" applyBorder="1" applyAlignment="1">
      <alignment horizontal="center" vertical="center" wrapText="1"/>
      <protection/>
    </xf>
    <xf numFmtId="0" fontId="7" fillId="0" borderId="10" xfId="114" applyFont="1" applyBorder="1" applyAlignment="1">
      <alignment horizontal="center" vertical="center" wrapText="1"/>
      <protection/>
    </xf>
    <xf numFmtId="0" fontId="34" fillId="0" borderId="24" xfId="114" applyFont="1" applyFill="1" applyBorder="1" applyAlignment="1">
      <alignment vertical="center"/>
      <protection/>
    </xf>
    <xf numFmtId="0" fontId="34" fillId="0" borderId="25" xfId="114" applyFont="1" applyFill="1" applyBorder="1" applyAlignment="1">
      <alignment vertical="center"/>
      <protection/>
    </xf>
    <xf numFmtId="0" fontId="44" fillId="0" borderId="26" xfId="114" applyFont="1" applyFill="1" applyBorder="1" applyAlignment="1">
      <alignment horizontal="center" vertical="center"/>
      <protection/>
    </xf>
    <xf numFmtId="0" fontId="9" fillId="0" borderId="24" xfId="114" applyFont="1" applyFill="1" applyBorder="1" applyAlignment="1">
      <alignment vertical="center"/>
      <protection/>
    </xf>
    <xf numFmtId="3" fontId="34" fillId="0" borderId="25" xfId="114" applyNumberFormat="1" applyFont="1" applyFill="1" applyBorder="1" applyAlignment="1">
      <alignment vertical="center"/>
      <protection/>
    </xf>
    <xf numFmtId="3" fontId="34" fillId="0" borderId="27" xfId="114" applyNumberFormat="1" applyFont="1" applyFill="1" applyBorder="1" applyAlignment="1">
      <alignment vertical="center"/>
      <protection/>
    </xf>
    <xf numFmtId="0" fontId="7" fillId="0" borderId="28" xfId="114" applyFont="1" applyFill="1" applyBorder="1" applyAlignment="1">
      <alignment vertical="center"/>
      <protection/>
    </xf>
    <xf numFmtId="0" fontId="13" fillId="0" borderId="29" xfId="114" applyFont="1" applyFill="1" applyBorder="1" applyAlignment="1">
      <alignment horizontal="center" vertical="center"/>
      <protection/>
    </xf>
    <xf numFmtId="0" fontId="7" fillId="0" borderId="30" xfId="114" applyFont="1" applyFill="1" applyBorder="1" applyAlignment="1">
      <alignment vertical="center"/>
      <protection/>
    </xf>
    <xf numFmtId="3" fontId="7" fillId="0" borderId="28" xfId="114" applyNumberFormat="1" applyFont="1" applyFill="1" applyBorder="1" applyAlignment="1">
      <alignment vertical="center"/>
      <protection/>
    </xf>
    <xf numFmtId="4" fontId="7" fillId="0" borderId="28" xfId="114" applyNumberFormat="1" applyFont="1" applyFill="1" applyBorder="1" applyAlignment="1">
      <alignment vertical="center"/>
      <protection/>
    </xf>
    <xf numFmtId="4" fontId="7" fillId="0" borderId="31" xfId="114" applyNumberFormat="1" applyFont="1" applyFill="1" applyBorder="1" applyAlignment="1">
      <alignment vertical="center"/>
      <protection/>
    </xf>
    <xf numFmtId="0" fontId="34" fillId="0" borderId="32" xfId="114" applyFont="1" applyFill="1" applyBorder="1" applyAlignment="1">
      <alignment vertical="center"/>
      <protection/>
    </xf>
    <xf numFmtId="0" fontId="34" fillId="0" borderId="33" xfId="114" applyFont="1" applyFill="1" applyBorder="1" applyAlignment="1">
      <alignment horizontal="center" vertical="center"/>
      <protection/>
    </xf>
    <xf numFmtId="0" fontId="34" fillId="0" borderId="33" xfId="114" applyFont="1" applyFill="1" applyBorder="1" applyAlignment="1">
      <alignment vertical="center"/>
      <protection/>
    </xf>
    <xf numFmtId="0" fontId="44" fillId="0" borderId="34" xfId="114" applyFont="1" applyFill="1" applyBorder="1" applyAlignment="1">
      <alignment horizontal="center" vertical="center"/>
      <protection/>
    </xf>
    <xf numFmtId="0" fontId="34" fillId="0" borderId="32" xfId="114" applyFont="1" applyBorder="1" applyAlignment="1">
      <alignment vertical="center"/>
      <protection/>
    </xf>
    <xf numFmtId="3" fontId="34" fillId="0" borderId="33" xfId="114" applyNumberFormat="1" applyFont="1" applyBorder="1" applyAlignment="1">
      <alignment vertical="center"/>
      <protection/>
    </xf>
    <xf numFmtId="3" fontId="34" fillId="0" borderId="35" xfId="114" applyNumberFormat="1" applyFont="1" applyBorder="1" applyAlignment="1">
      <alignment vertical="center"/>
      <protection/>
    </xf>
    <xf numFmtId="0" fontId="34" fillId="0" borderId="20" xfId="114" applyFont="1" applyFill="1" applyBorder="1" applyAlignment="1">
      <alignment vertical="center"/>
      <protection/>
    </xf>
    <xf numFmtId="0" fontId="34" fillId="0" borderId="13" xfId="114" applyFont="1" applyFill="1" applyBorder="1" applyAlignment="1">
      <alignment horizontal="center" vertical="center"/>
      <protection/>
    </xf>
    <xf numFmtId="0" fontId="34" fillId="0" borderId="13" xfId="114" applyFont="1" applyFill="1" applyBorder="1" applyAlignment="1">
      <alignment horizontal="left" vertical="center" indent="1"/>
      <protection/>
    </xf>
    <xf numFmtId="0" fontId="44" fillId="0" borderId="16" xfId="114" applyFont="1" applyFill="1" applyBorder="1" applyAlignment="1">
      <alignment horizontal="center" vertical="center"/>
      <protection/>
    </xf>
    <xf numFmtId="0" fontId="34" fillId="0" borderId="20" xfId="114" applyFont="1" applyBorder="1" applyAlignment="1">
      <alignment vertical="center"/>
      <protection/>
    </xf>
    <xf numFmtId="3" fontId="34" fillId="0" borderId="13" xfId="114" applyNumberFormat="1" applyFont="1" applyBorder="1" applyAlignment="1">
      <alignment vertical="center"/>
      <protection/>
    </xf>
    <xf numFmtId="3" fontId="34" fillId="0" borderId="36" xfId="114" applyNumberFormat="1" applyFont="1" applyBorder="1" applyAlignment="1">
      <alignment vertical="center"/>
      <protection/>
    </xf>
    <xf numFmtId="0" fontId="7" fillId="0" borderId="20" xfId="114" applyFont="1" applyBorder="1" applyAlignment="1">
      <alignment horizontal="left" vertical="center" indent="1"/>
      <protection/>
    </xf>
    <xf numFmtId="3" fontId="7" fillId="0" borderId="13" xfId="114" applyNumberFormat="1" applyFont="1" applyBorder="1" applyAlignment="1">
      <alignment vertical="center"/>
      <protection/>
    </xf>
    <xf numFmtId="3" fontId="7" fillId="0" borderId="36" xfId="114" applyNumberFormat="1" applyFont="1" applyBorder="1" applyAlignment="1">
      <alignment vertical="center"/>
      <protection/>
    </xf>
    <xf numFmtId="0" fontId="7" fillId="0" borderId="20" xfId="114" applyFont="1" applyFill="1" applyBorder="1" applyAlignment="1">
      <alignment vertical="center"/>
      <protection/>
    </xf>
    <xf numFmtId="0" fontId="7" fillId="0" borderId="13" xfId="114" applyFont="1" applyFill="1" applyBorder="1" applyAlignment="1">
      <alignment horizontal="center" vertical="center"/>
      <protection/>
    </xf>
    <xf numFmtId="0" fontId="7" fillId="0" borderId="13" xfId="114" applyFont="1" applyFill="1" applyBorder="1" applyAlignment="1">
      <alignment horizontal="left" vertical="center" indent="2"/>
      <protection/>
    </xf>
    <xf numFmtId="0" fontId="13" fillId="0" borderId="16" xfId="114" applyFont="1" applyFill="1" applyBorder="1" applyAlignment="1">
      <alignment horizontal="center" vertical="center"/>
      <protection/>
    </xf>
    <xf numFmtId="0" fontId="7" fillId="0" borderId="20" xfId="114" applyFont="1" applyBorder="1" applyAlignment="1">
      <alignment horizontal="left" vertical="center" indent="2"/>
      <protection/>
    </xf>
    <xf numFmtId="0" fontId="7" fillId="0" borderId="13" xfId="114" applyFont="1" applyFill="1" applyBorder="1" applyAlignment="1">
      <alignment vertical="center"/>
      <protection/>
    </xf>
    <xf numFmtId="0" fontId="7" fillId="0" borderId="20" xfId="114" applyFont="1" applyBorder="1" applyAlignment="1">
      <alignment vertical="center"/>
      <protection/>
    </xf>
    <xf numFmtId="3" fontId="7" fillId="0" borderId="13" xfId="114" applyNumberFormat="1" applyFont="1" applyFill="1" applyBorder="1" applyAlignment="1">
      <alignment vertical="center"/>
      <protection/>
    </xf>
    <xf numFmtId="3" fontId="13" fillId="0" borderId="36" xfId="114" applyNumberFormat="1" applyFont="1" applyFill="1" applyBorder="1" applyAlignment="1">
      <alignment vertical="center"/>
      <protection/>
    </xf>
    <xf numFmtId="0" fontId="13" fillId="0" borderId="20" xfId="114" applyFont="1" applyFill="1" applyBorder="1" applyAlignment="1">
      <alignment horizontal="left" vertical="center" indent="3"/>
      <protection/>
    </xf>
    <xf numFmtId="3" fontId="13" fillId="0" borderId="13" xfId="114" applyNumberFormat="1" applyFont="1" applyFill="1" applyBorder="1" applyAlignment="1">
      <alignment vertical="center"/>
      <protection/>
    </xf>
    <xf numFmtId="0" fontId="7" fillId="0" borderId="20" xfId="114" applyFont="1" applyFill="1" applyBorder="1" applyAlignment="1">
      <alignment horizontal="left" vertical="center" indent="1"/>
      <protection/>
    </xf>
    <xf numFmtId="3" fontId="7" fillId="0" borderId="36" xfId="114" applyNumberFormat="1" applyFont="1" applyFill="1" applyBorder="1" applyAlignment="1">
      <alignment vertical="center"/>
      <protection/>
    </xf>
    <xf numFmtId="0" fontId="34" fillId="0" borderId="13" xfId="114" applyFont="1" applyFill="1" applyBorder="1" applyAlignment="1">
      <alignment vertical="center"/>
      <protection/>
    </xf>
    <xf numFmtId="3" fontId="34" fillId="0" borderId="13" xfId="114" applyNumberFormat="1" applyFont="1" applyFill="1" applyBorder="1" applyAlignment="1">
      <alignment vertical="center"/>
      <protection/>
    </xf>
    <xf numFmtId="3" fontId="34" fillId="0" borderId="36" xfId="114" applyNumberFormat="1" applyFont="1" applyFill="1" applyBorder="1" applyAlignment="1">
      <alignment vertical="center"/>
      <protection/>
    </xf>
    <xf numFmtId="0" fontId="7" fillId="0" borderId="37" xfId="114" applyFont="1" applyFill="1" applyBorder="1" applyAlignment="1">
      <alignment vertical="center"/>
      <protection/>
    </xf>
    <xf numFmtId="0" fontId="7" fillId="0" borderId="38" xfId="114" applyFont="1" applyFill="1" applyBorder="1" applyAlignment="1">
      <alignment horizontal="center" vertical="center"/>
      <protection/>
    </xf>
    <xf numFmtId="0" fontId="7" fillId="0" borderId="38" xfId="114" applyFont="1" applyFill="1" applyBorder="1" applyAlignment="1">
      <alignment vertical="center"/>
      <protection/>
    </xf>
    <xf numFmtId="0" fontId="13" fillId="0" borderId="39" xfId="114" applyFont="1" applyFill="1" applyBorder="1" applyAlignment="1">
      <alignment horizontal="center" vertical="center"/>
      <protection/>
    </xf>
    <xf numFmtId="3" fontId="7" fillId="0" borderId="38" xfId="114" applyNumberFormat="1" applyFont="1" applyFill="1" applyBorder="1" applyAlignment="1">
      <alignment vertical="center"/>
      <protection/>
    </xf>
    <xf numFmtId="3" fontId="7" fillId="0" borderId="40" xfId="114" applyNumberFormat="1" applyFont="1" applyFill="1" applyBorder="1" applyAlignment="1">
      <alignment vertical="center"/>
      <protection/>
    </xf>
    <xf numFmtId="3" fontId="34" fillId="0" borderId="33" xfId="114" applyNumberFormat="1" applyFont="1" applyFill="1" applyBorder="1" applyAlignment="1">
      <alignment vertical="center"/>
      <protection/>
    </xf>
    <xf numFmtId="3" fontId="34" fillId="0" borderId="35" xfId="114" applyNumberFormat="1" applyFont="1" applyFill="1" applyBorder="1" applyAlignment="1">
      <alignment vertical="center"/>
      <protection/>
    </xf>
    <xf numFmtId="0" fontId="7" fillId="0" borderId="41" xfId="114" applyFont="1" applyFill="1" applyBorder="1" applyAlignment="1">
      <alignment vertical="center"/>
      <protection/>
    </xf>
    <xf numFmtId="0" fontId="7" fillId="0" borderId="15" xfId="114" applyFont="1" applyFill="1" applyBorder="1" applyAlignment="1">
      <alignment horizontal="center" vertical="center"/>
      <protection/>
    </xf>
    <xf numFmtId="0" fontId="7" fillId="0" borderId="15" xfId="114" applyFont="1" applyFill="1" applyBorder="1" applyAlignment="1">
      <alignment vertical="center"/>
      <protection/>
    </xf>
    <xf numFmtId="0" fontId="13" fillId="0" borderId="42" xfId="114" applyFont="1" applyFill="1" applyBorder="1" applyAlignment="1">
      <alignment horizontal="center" vertical="center"/>
      <protection/>
    </xf>
    <xf numFmtId="0" fontId="34" fillId="0" borderId="37" xfId="114" applyFont="1" applyFill="1" applyBorder="1" applyAlignment="1">
      <alignment vertical="center"/>
      <protection/>
    </xf>
    <xf numFmtId="3" fontId="34" fillId="0" borderId="38" xfId="114" applyNumberFormat="1" applyFont="1" applyFill="1" applyBorder="1" applyAlignment="1">
      <alignment vertical="center"/>
      <protection/>
    </xf>
    <xf numFmtId="3" fontId="34" fillId="0" borderId="43" xfId="114" applyNumberFormat="1" applyFont="1" applyFill="1" applyBorder="1" applyAlignment="1">
      <alignment vertical="center"/>
      <protection/>
    </xf>
    <xf numFmtId="0" fontId="7" fillId="0" borderId="0" xfId="114" applyFont="1" applyFill="1" applyAlignment="1">
      <alignment horizontal="left" wrapText="1"/>
      <protection/>
    </xf>
    <xf numFmtId="0" fontId="7" fillId="0" borderId="0" xfId="114" applyFont="1" applyFill="1" applyAlignment="1">
      <alignment horizontal="right"/>
      <protection/>
    </xf>
    <xf numFmtId="0" fontId="0" fillId="0" borderId="0" xfId="114">
      <alignment/>
      <protection/>
    </xf>
    <xf numFmtId="0" fontId="33" fillId="0" borderId="0" xfId="114" applyFont="1" applyFill="1">
      <alignment/>
      <protection/>
    </xf>
    <xf numFmtId="0" fontId="7" fillId="0" borderId="13" xfId="0" applyFont="1" applyFill="1" applyBorder="1" applyAlignment="1">
      <alignment horizontal="right" vertical="center" indent="2"/>
    </xf>
    <xf numFmtId="0" fontId="7" fillId="0" borderId="13" xfId="0" applyFont="1" applyFill="1" applyBorder="1" applyAlignment="1">
      <alignment horizontal="left" vertical="center" indent="2"/>
    </xf>
    <xf numFmtId="0" fontId="34" fillId="0" borderId="13" xfId="131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horizontal="right" vertical="center"/>
    </xf>
    <xf numFmtId="0" fontId="3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3" fontId="3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7" fillId="0" borderId="0" xfId="115" applyFont="1">
      <alignment/>
      <protection/>
    </xf>
    <xf numFmtId="0" fontId="7" fillId="0" borderId="0" xfId="115" applyFont="1" applyBorder="1" applyAlignment="1">
      <alignment horizontal="left"/>
      <protection/>
    </xf>
    <xf numFmtId="0" fontId="7" fillId="0" borderId="0" xfId="115" applyFont="1" applyBorder="1" applyAlignment="1">
      <alignment horizontal="center"/>
      <protection/>
    </xf>
    <xf numFmtId="0" fontId="7" fillId="0" borderId="0" xfId="115" applyFont="1" applyAlignment="1">
      <alignment horizontal="right"/>
      <protection/>
    </xf>
    <xf numFmtId="0" fontId="7" fillId="0" borderId="0" xfId="115" applyFont="1" applyBorder="1">
      <alignment/>
      <protection/>
    </xf>
    <xf numFmtId="0" fontId="7" fillId="0" borderId="0" xfId="115" applyFont="1" applyFill="1" applyBorder="1">
      <alignment/>
      <protection/>
    </xf>
    <xf numFmtId="0" fontId="7" fillId="0" borderId="0" xfId="115" applyFont="1" applyFill="1">
      <alignment/>
      <protection/>
    </xf>
    <xf numFmtId="3" fontId="7" fillId="0" borderId="0" xfId="115" applyNumberFormat="1" applyFont="1" applyFill="1" applyBorder="1" applyAlignment="1">
      <alignment horizontal="right"/>
      <protection/>
    </xf>
    <xf numFmtId="4" fontId="7" fillId="0" borderId="0" xfId="115" applyNumberFormat="1" applyFont="1" applyFill="1" applyAlignment="1">
      <alignment horizontal="right"/>
      <protection/>
    </xf>
    <xf numFmtId="0" fontId="33" fillId="0" borderId="0" xfId="115" applyFont="1" applyFill="1" applyAlignment="1">
      <alignment horizontal="right"/>
      <protection/>
    </xf>
    <xf numFmtId="49" fontId="10" fillId="0" borderId="0" xfId="115" applyNumberFormat="1" applyFont="1" applyFill="1" applyAlignment="1">
      <alignment horizontal="center"/>
      <protection/>
    </xf>
    <xf numFmtId="0" fontId="10" fillId="0" borderId="0" xfId="115" applyFont="1" applyFill="1">
      <alignment/>
      <protection/>
    </xf>
    <xf numFmtId="0" fontId="7" fillId="0" borderId="0" xfId="115" applyFont="1" applyFill="1" applyAlignment="1">
      <alignment horizontal="right"/>
      <protection/>
    </xf>
    <xf numFmtId="0" fontId="33" fillId="0" borderId="13" xfId="115" applyFont="1" applyFill="1" applyBorder="1" applyAlignment="1">
      <alignment horizontal="center" vertical="center" wrapText="1"/>
      <protection/>
    </xf>
    <xf numFmtId="0" fontId="7" fillId="0" borderId="13" xfId="115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center" wrapText="1"/>
      <protection/>
    </xf>
    <xf numFmtId="0" fontId="7" fillId="0" borderId="13" xfId="115" applyNumberFormat="1" applyFont="1" applyFill="1" applyBorder="1" applyAlignment="1">
      <alignment horizontal="center" vertical="center" wrapText="1"/>
      <protection/>
    </xf>
    <xf numFmtId="49" fontId="7" fillId="0" borderId="13" xfId="115" applyNumberFormat="1" applyFont="1" applyFill="1" applyBorder="1" applyAlignment="1">
      <alignment horizontal="center" vertical="top" wrapText="1"/>
      <protection/>
    </xf>
    <xf numFmtId="0" fontId="7" fillId="0" borderId="13" xfId="115" applyNumberFormat="1" applyFont="1" applyFill="1" applyBorder="1" applyAlignment="1">
      <alignment horizontal="center" vertical="center"/>
      <protection/>
    </xf>
    <xf numFmtId="49" fontId="7" fillId="0" borderId="13" xfId="115" applyNumberFormat="1" applyFont="1" applyFill="1" applyBorder="1" applyAlignment="1">
      <alignment horizontal="center" vertical="center"/>
      <protection/>
    </xf>
    <xf numFmtId="49" fontId="34" fillId="0" borderId="13" xfId="115" applyNumberFormat="1" applyFont="1" applyFill="1" applyBorder="1" applyAlignment="1">
      <alignment horizontal="left" vertical="center" wrapText="1"/>
      <protection/>
    </xf>
    <xf numFmtId="3" fontId="34" fillId="0" borderId="13" xfId="96" applyNumberFormat="1" applyFont="1" applyFill="1" applyBorder="1" applyAlignment="1">
      <alignment horizontal="right" vertical="center"/>
      <protection/>
    </xf>
    <xf numFmtId="0" fontId="34" fillId="0" borderId="13" xfId="96" applyNumberFormat="1" applyFont="1" applyFill="1" applyBorder="1" applyAlignment="1">
      <alignment horizontal="left" vertical="center"/>
      <protection/>
    </xf>
    <xf numFmtId="49" fontId="34" fillId="0" borderId="13" xfId="96" applyNumberFormat="1" applyFont="1" applyFill="1" applyBorder="1" applyAlignment="1">
      <alignment vertical="center" wrapText="1"/>
      <protection/>
    </xf>
    <xf numFmtId="0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horizontal="left" vertical="center" wrapText="1"/>
      <protection/>
    </xf>
    <xf numFmtId="3" fontId="7" fillId="0" borderId="13" xfId="96" applyNumberFormat="1" applyFont="1" applyFill="1" applyBorder="1" applyAlignment="1">
      <alignment horizontal="right" vertical="center"/>
      <protection/>
    </xf>
    <xf numFmtId="3" fontId="7" fillId="0" borderId="0" xfId="96" applyNumberFormat="1" applyFont="1" applyFill="1" applyBorder="1" applyAlignment="1">
      <alignment horizontal="right" vertical="center"/>
      <protection/>
    </xf>
    <xf numFmtId="0" fontId="7" fillId="0" borderId="13" xfId="96" applyNumberFormat="1" applyFont="1" applyFill="1" applyBorder="1" applyAlignment="1">
      <alignment horizontal="center" vertical="center"/>
      <protection/>
    </xf>
    <xf numFmtId="3" fontId="7" fillId="0" borderId="13" xfId="115" applyNumberFormat="1" applyFont="1" applyFill="1" applyBorder="1" applyAlignment="1">
      <alignment horizontal="right" vertical="center"/>
      <protection/>
    </xf>
    <xf numFmtId="3" fontId="7" fillId="0" borderId="0" xfId="115" applyNumberFormat="1" applyFont="1" applyFill="1">
      <alignment/>
      <protection/>
    </xf>
    <xf numFmtId="49" fontId="7" fillId="0" borderId="13" xfId="115" applyNumberFormat="1" applyFont="1" applyFill="1" applyBorder="1" applyAlignment="1">
      <alignment horizontal="left" vertical="center" wrapText="1"/>
      <protection/>
    </xf>
    <xf numFmtId="49" fontId="7" fillId="0" borderId="13" xfId="96" applyNumberFormat="1" applyFont="1" applyFill="1" applyBorder="1" applyAlignment="1">
      <alignment horizontal="center" vertical="center" wrapText="1"/>
      <protection/>
    </xf>
    <xf numFmtId="49" fontId="7" fillId="0" borderId="13" xfId="96" applyNumberFormat="1" applyFont="1" applyFill="1" applyBorder="1" applyAlignment="1">
      <alignment vertical="center" wrapText="1"/>
      <protection/>
    </xf>
    <xf numFmtId="0" fontId="34" fillId="0" borderId="13" xfId="115" applyFont="1" applyFill="1" applyBorder="1" applyAlignment="1">
      <alignment horizontal="left"/>
      <protection/>
    </xf>
    <xf numFmtId="3" fontId="34" fillId="0" borderId="13" xfId="115" applyNumberFormat="1" applyFont="1" applyFill="1" applyBorder="1" applyAlignment="1">
      <alignment horizontal="right" vertical="center"/>
      <protection/>
    </xf>
    <xf numFmtId="0" fontId="7" fillId="0" borderId="13" xfId="115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 wrapText="1" indent="1"/>
      <protection/>
    </xf>
    <xf numFmtId="0" fontId="34" fillId="0" borderId="13" xfId="129" applyFont="1" applyFill="1" applyBorder="1" applyAlignment="1">
      <alignment horizontal="left" wrapText="1"/>
      <protection/>
    </xf>
    <xf numFmtId="0" fontId="34" fillId="0" borderId="13" xfId="129" applyFont="1" applyFill="1" applyBorder="1" applyAlignment="1">
      <alignment wrapText="1"/>
      <protection/>
    </xf>
    <xf numFmtId="49" fontId="34" fillId="0" borderId="13" xfId="115" applyNumberFormat="1" applyFont="1" applyFill="1" applyBorder="1" applyAlignment="1">
      <alignment vertical="center" wrapText="1"/>
      <protection/>
    </xf>
    <xf numFmtId="0" fontId="7" fillId="0" borderId="13" xfId="129" applyFont="1" applyFill="1" applyBorder="1" applyAlignment="1">
      <alignment horizontal="left" wrapText="1" indent="1"/>
      <protection/>
    </xf>
    <xf numFmtId="0" fontId="34" fillId="0" borderId="0" xfId="115" applyFont="1">
      <alignment/>
      <protection/>
    </xf>
    <xf numFmtId="49" fontId="34" fillId="0" borderId="13" xfId="115" applyNumberFormat="1" applyFont="1" applyFill="1" applyBorder="1" applyAlignment="1">
      <alignment horizontal="left"/>
      <protection/>
    </xf>
    <xf numFmtId="49" fontId="7" fillId="0" borderId="13" xfId="115" applyNumberFormat="1" applyFont="1" applyFill="1" applyBorder="1" applyAlignment="1">
      <alignment horizontal="center"/>
      <protection/>
    </xf>
    <xf numFmtId="49" fontId="7" fillId="0" borderId="13" xfId="115" applyNumberFormat="1" applyFont="1" applyFill="1" applyBorder="1" applyAlignment="1">
      <alignment horizontal="left" vertical="center"/>
      <protection/>
    </xf>
    <xf numFmtId="49" fontId="34" fillId="0" borderId="13" xfId="115" applyNumberFormat="1" applyFont="1" applyFill="1" applyBorder="1" applyAlignment="1">
      <alignment vertical="center"/>
      <protection/>
    </xf>
    <xf numFmtId="49" fontId="34" fillId="0" borderId="13" xfId="115" applyNumberFormat="1" applyFont="1" applyFill="1" applyBorder="1" applyAlignment="1">
      <alignment horizontal="center" vertical="center"/>
      <protection/>
    </xf>
    <xf numFmtId="0" fontId="34" fillId="0" borderId="13" xfId="101" applyFont="1" applyFill="1" applyBorder="1" applyAlignment="1">
      <alignment horizontal="left" vertical="center"/>
      <protection/>
    </xf>
    <xf numFmtId="0" fontId="7" fillId="0" borderId="13" xfId="101" applyNumberFormat="1" applyFont="1" applyFill="1" applyBorder="1" applyAlignment="1">
      <alignment horizontal="center" vertical="center"/>
      <protection/>
    </xf>
    <xf numFmtId="49" fontId="34" fillId="0" borderId="13" xfId="115" applyNumberFormat="1" applyFont="1" applyFill="1" applyBorder="1" applyAlignment="1">
      <alignment horizontal="left" vertical="center" wrapText="1" indent="1"/>
      <protection/>
    </xf>
    <xf numFmtId="0" fontId="7" fillId="0" borderId="13" xfId="101" applyFont="1" applyFill="1" applyBorder="1" applyAlignment="1">
      <alignment horizontal="center" vertical="center"/>
      <protection/>
    </xf>
    <xf numFmtId="0" fontId="34" fillId="0" borderId="0" xfId="101" applyFont="1" applyFill="1" applyBorder="1" applyAlignment="1">
      <alignment horizontal="left" vertical="center"/>
      <protection/>
    </xf>
    <xf numFmtId="49" fontId="34" fillId="0" borderId="0" xfId="115" applyNumberFormat="1" applyFont="1" applyFill="1" applyBorder="1" applyAlignment="1">
      <alignment horizontal="left" vertical="center" wrapText="1" indent="1"/>
      <protection/>
    </xf>
    <xf numFmtId="3" fontId="34" fillId="0" borderId="0" xfId="115" applyNumberFormat="1" applyFont="1" applyFill="1" applyBorder="1" applyAlignment="1">
      <alignment horizontal="right" vertical="center"/>
      <protection/>
    </xf>
    <xf numFmtId="3" fontId="34" fillId="0" borderId="0" xfId="96" applyNumberFormat="1" applyFont="1" applyFill="1" applyBorder="1" applyAlignment="1">
      <alignment horizontal="right" vertical="center"/>
      <protection/>
    </xf>
    <xf numFmtId="0" fontId="11" fillId="0" borderId="0" xfId="115" applyFont="1" applyFill="1" applyAlignment="1">
      <alignment/>
      <protection/>
    </xf>
    <xf numFmtId="3" fontId="11" fillId="0" borderId="0" xfId="115" applyNumberFormat="1" applyFont="1" applyFill="1">
      <alignment/>
      <protection/>
    </xf>
    <xf numFmtId="3" fontId="7" fillId="0" borderId="0" xfId="115" applyNumberFormat="1" applyFont="1">
      <alignment/>
      <protection/>
    </xf>
    <xf numFmtId="0" fontId="7" fillId="0" borderId="0" xfId="115" applyFont="1" applyFill="1" applyAlignment="1">
      <alignment horizontal="left"/>
      <protection/>
    </xf>
    <xf numFmtId="3" fontId="7" fillId="0" borderId="0" xfId="115" applyNumberFormat="1" applyFont="1" applyFill="1" applyAlignment="1">
      <alignment horizontal="right"/>
      <protection/>
    </xf>
    <xf numFmtId="3" fontId="7" fillId="0" borderId="0" xfId="115" applyNumberFormat="1" applyFont="1" applyFill="1" applyAlignment="1">
      <alignment horizontal="center"/>
      <protection/>
    </xf>
    <xf numFmtId="0" fontId="33" fillId="0" borderId="0" xfId="134" applyFont="1" applyFill="1" applyAlignment="1">
      <alignment horizontal="left"/>
      <protection/>
    </xf>
    <xf numFmtId="3" fontId="11" fillId="0" borderId="0" xfId="115" applyNumberFormat="1" applyFont="1" applyFill="1" applyAlignment="1">
      <alignment horizontal="right"/>
      <protection/>
    </xf>
    <xf numFmtId="14" fontId="7" fillId="0" borderId="0" xfId="122" applyNumberFormat="1" applyFont="1" applyFill="1" applyBorder="1" applyAlignment="1">
      <alignment horizontal="left"/>
      <protection/>
    </xf>
    <xf numFmtId="0" fontId="0" fillId="0" borderId="0" xfId="122" applyFill="1" applyAlignment="1">
      <alignment horizontal="left"/>
      <protection/>
    </xf>
    <xf numFmtId="0" fontId="8" fillId="0" borderId="0" xfId="122" applyNumberFormat="1" applyFont="1" applyFill="1" applyBorder="1" applyAlignment="1">
      <alignment horizontal="center" vertical="center" wrapText="1"/>
      <protection/>
    </xf>
    <xf numFmtId="0" fontId="9" fillId="0" borderId="0" xfId="117" applyNumberFormat="1" applyFont="1" applyFill="1" applyBorder="1" applyAlignment="1">
      <alignment horizontal="center" vertical="center" wrapText="1"/>
      <protection/>
    </xf>
    <xf numFmtId="0" fontId="7" fillId="0" borderId="0" xfId="122" applyFont="1" applyFill="1" applyAlignment="1">
      <alignment horizontal="center"/>
      <protection/>
    </xf>
    <xf numFmtId="0" fontId="9" fillId="0" borderId="0" xfId="122" applyFont="1" applyFill="1" applyBorder="1" applyAlignment="1">
      <alignment horizontal="center"/>
      <protection/>
    </xf>
    <xf numFmtId="0" fontId="7" fillId="0" borderId="0" xfId="122" applyFont="1" applyFill="1" applyAlignment="1">
      <alignment horizontal="left"/>
      <protection/>
    </xf>
    <xf numFmtId="0" fontId="8" fillId="0" borderId="22" xfId="121" applyNumberFormat="1" applyFont="1" applyBorder="1" applyAlignment="1">
      <alignment horizontal="center" vertical="center" wrapText="1"/>
      <protection/>
    </xf>
    <xf numFmtId="0" fontId="7" fillId="0" borderId="0" xfId="121" applyFont="1" applyAlignment="1">
      <alignment horizontal="center"/>
      <protection/>
    </xf>
    <xf numFmtId="0" fontId="10" fillId="0" borderId="0" xfId="121" applyFont="1" applyBorder="1" applyAlignment="1">
      <alignment horizontal="center"/>
      <protection/>
    </xf>
    <xf numFmtId="0" fontId="9" fillId="0" borderId="0" xfId="121" applyFont="1" applyAlignment="1">
      <alignment horizontal="center" wrapText="1"/>
      <protection/>
    </xf>
    <xf numFmtId="0" fontId="9" fillId="0" borderId="0" xfId="118" applyFont="1" applyFill="1" applyBorder="1" applyAlignment="1">
      <alignment horizontal="center"/>
      <protection/>
    </xf>
    <xf numFmtId="0" fontId="7" fillId="0" borderId="0" xfId="117" applyFont="1" applyAlignment="1">
      <alignment horizontal="center"/>
      <protection/>
    </xf>
    <xf numFmtId="0" fontId="7" fillId="0" borderId="18" xfId="121" applyNumberFormat="1" applyFont="1" applyBorder="1" applyAlignment="1">
      <alignment horizontal="center" wrapText="1"/>
      <protection/>
    </xf>
    <xf numFmtId="0" fontId="8" fillId="0" borderId="2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117" applyNumberFormat="1" applyFont="1" applyBorder="1" applyAlignment="1">
      <alignment horizontal="center" vertical="center" wrapText="1"/>
      <protection/>
    </xf>
    <xf numFmtId="0" fontId="7" fillId="0" borderId="0" xfId="117" applyFont="1" applyAlignment="1">
      <alignment horizontal="center"/>
      <protection/>
    </xf>
    <xf numFmtId="0" fontId="11" fillId="0" borderId="0" xfId="0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118" applyFont="1" applyFill="1" applyAlignment="1">
      <alignment horizontal="left" wrapText="1"/>
      <protection/>
    </xf>
    <xf numFmtId="0" fontId="33" fillId="0" borderId="0" xfId="134" applyFont="1" applyFill="1" applyBorder="1" applyAlignment="1">
      <alignment horizontal="left"/>
      <protection/>
    </xf>
    <xf numFmtId="0" fontId="7" fillId="0" borderId="0" xfId="134" applyFont="1" applyFill="1" applyBorder="1" applyAlignment="1">
      <alignment horizontal="left"/>
      <protection/>
    </xf>
    <xf numFmtId="0" fontId="10" fillId="0" borderId="0" xfId="118" applyFont="1" applyFill="1" applyBorder="1" applyAlignment="1">
      <alignment horizontal="center"/>
      <protection/>
    </xf>
    <xf numFmtId="0" fontId="33" fillId="0" borderId="14" xfId="118" applyFont="1" applyFill="1" applyBorder="1" applyAlignment="1">
      <alignment horizontal="left" wrapText="1"/>
      <protection/>
    </xf>
    <xf numFmtId="0" fontId="7" fillId="0" borderId="18" xfId="118" applyNumberFormat="1" applyFont="1" applyFill="1" applyBorder="1" applyAlignment="1">
      <alignment horizontal="center" wrapText="1"/>
      <protection/>
    </xf>
    <xf numFmtId="0" fontId="8" fillId="0" borderId="22" xfId="118" applyNumberFormat="1" applyFont="1" applyFill="1" applyBorder="1" applyAlignment="1">
      <alignment horizontal="center" vertical="center" wrapText="1"/>
      <protection/>
    </xf>
    <xf numFmtId="0" fontId="7" fillId="0" borderId="0" xfId="118" applyFont="1" applyFill="1" applyAlignment="1">
      <alignment horizontal="center"/>
      <protection/>
    </xf>
    <xf numFmtId="0" fontId="7" fillId="0" borderId="0" xfId="122" applyFont="1" applyFill="1" applyBorder="1" applyAlignment="1">
      <alignment horizontal="center"/>
      <protection/>
    </xf>
    <xf numFmtId="49" fontId="13" fillId="0" borderId="0" xfId="122" applyNumberFormat="1" applyFont="1" applyFill="1" applyBorder="1" applyAlignment="1">
      <alignment horizontal="left" wrapText="1"/>
      <protection/>
    </xf>
    <xf numFmtId="49" fontId="10" fillId="0" borderId="0" xfId="122" applyNumberFormat="1" applyFont="1" applyFill="1" applyAlignment="1">
      <alignment horizontal="left" wrapText="1"/>
      <protection/>
    </xf>
    <xf numFmtId="49" fontId="39" fillId="0" borderId="0" xfId="122" applyNumberFormat="1" applyFont="1" applyFill="1" applyBorder="1" applyAlignment="1">
      <alignment horizontal="left" wrapText="1"/>
      <protection/>
    </xf>
    <xf numFmtId="1" fontId="47" fillId="0" borderId="0" xfId="122" applyNumberFormat="1" applyFont="1" applyFill="1" applyAlignment="1">
      <alignment horizontal="left" wrapText="1"/>
      <protection/>
    </xf>
    <xf numFmtId="1" fontId="33" fillId="0" borderId="0" xfId="122" applyNumberFormat="1" applyFont="1" applyFill="1" applyAlignment="1">
      <alignment horizontal="left" wrapText="1"/>
      <protection/>
    </xf>
    <xf numFmtId="0" fontId="7" fillId="0" borderId="0" xfId="123" applyFont="1" applyBorder="1" applyAlignment="1">
      <alignment horizontal="center"/>
      <protection/>
    </xf>
    <xf numFmtId="0" fontId="0" fillId="0" borderId="0" xfId="123" applyAlignment="1">
      <alignment/>
      <protection/>
    </xf>
    <xf numFmtId="14" fontId="7" fillId="0" borderId="0" xfId="123" applyNumberFormat="1" applyFont="1" applyBorder="1" applyAlignment="1">
      <alignment horizontal="left"/>
      <protection/>
    </xf>
    <xf numFmtId="0" fontId="0" fillId="0" borderId="0" xfId="123" applyAlignment="1">
      <alignment horizontal="left"/>
      <protection/>
    </xf>
    <xf numFmtId="0" fontId="8" fillId="0" borderId="0" xfId="123" applyNumberFormat="1" applyFont="1" applyBorder="1" applyAlignment="1">
      <alignment horizontal="center" vertical="center" wrapText="1"/>
      <protection/>
    </xf>
    <xf numFmtId="0" fontId="7" fillId="0" borderId="18" xfId="123" applyNumberFormat="1" applyFont="1" applyBorder="1" applyAlignment="1">
      <alignment horizontal="center" wrapText="1"/>
      <protection/>
    </xf>
    <xf numFmtId="0" fontId="0" fillId="0" borderId="18" xfId="123" applyBorder="1" applyAlignment="1">
      <alignment/>
      <protection/>
    </xf>
    <xf numFmtId="0" fontId="7" fillId="0" borderId="0" xfId="123" applyFont="1" applyAlignment="1">
      <alignment horizontal="center"/>
      <protection/>
    </xf>
    <xf numFmtId="0" fontId="9" fillId="0" borderId="0" xfId="123" applyFont="1" applyBorder="1" applyAlignment="1">
      <alignment horizontal="center"/>
      <protection/>
    </xf>
    <xf numFmtId="0" fontId="7" fillId="0" borderId="0" xfId="123" applyFont="1" applyAlignment="1">
      <alignment horizontal="center"/>
      <protection/>
    </xf>
    <xf numFmtId="0" fontId="9" fillId="0" borderId="0" xfId="123" applyNumberFormat="1" applyFont="1" applyBorder="1" applyAlignment="1">
      <alignment horizontal="center" vertical="center" wrapText="1"/>
      <protection/>
    </xf>
    <xf numFmtId="0" fontId="9" fillId="0" borderId="0" xfId="124" applyFont="1" applyBorder="1" applyAlignment="1">
      <alignment horizontal="center"/>
      <protection/>
    </xf>
    <xf numFmtId="0" fontId="7" fillId="0" borderId="18" xfId="124" applyNumberFormat="1" applyFont="1" applyBorder="1" applyAlignment="1">
      <alignment horizontal="center" wrapText="1"/>
      <protection/>
    </xf>
    <xf numFmtId="0" fontId="7" fillId="0" borderId="18" xfId="124" applyFont="1" applyBorder="1" applyAlignment="1">
      <alignment/>
      <protection/>
    </xf>
    <xf numFmtId="0" fontId="8" fillId="0" borderId="0" xfId="124" applyNumberFormat="1" applyFont="1" applyBorder="1" applyAlignment="1">
      <alignment horizontal="center" vertical="center" wrapText="1"/>
      <protection/>
    </xf>
    <xf numFmtId="0" fontId="7" fillId="0" borderId="0" xfId="124" applyFont="1" applyAlignment="1">
      <alignment/>
      <protection/>
    </xf>
    <xf numFmtId="0" fontId="7" fillId="0" borderId="0" xfId="124" applyFont="1" applyBorder="1" applyAlignment="1">
      <alignment horizontal="center"/>
      <protection/>
    </xf>
    <xf numFmtId="0" fontId="9" fillId="0" borderId="0" xfId="124" applyNumberFormat="1" applyFont="1" applyBorder="1" applyAlignment="1">
      <alignment horizontal="center" vertical="center" wrapText="1"/>
      <protection/>
    </xf>
    <xf numFmtId="0" fontId="7" fillId="0" borderId="0" xfId="124" applyFont="1" applyAlignment="1">
      <alignment horizontal="center"/>
      <protection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7" fillId="0" borderId="0" xfId="134" applyFont="1" applyFill="1" applyAlignment="1">
      <alignment horizontal="center"/>
      <protection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113" applyFont="1" applyFill="1" applyAlignment="1">
      <alignment horizontal="center"/>
      <protection/>
    </xf>
    <xf numFmtId="0" fontId="10" fillId="0" borderId="0" xfId="113" applyFont="1" applyFill="1" applyBorder="1" applyAlignment="1">
      <alignment horizontal="center"/>
      <protection/>
    </xf>
    <xf numFmtId="0" fontId="7" fillId="0" borderId="18" xfId="113" applyNumberFormat="1" applyFont="1" applyBorder="1" applyAlignment="1">
      <alignment horizontal="left" wrapText="1"/>
      <protection/>
    </xf>
    <xf numFmtId="0" fontId="8" fillId="0" borderId="22" xfId="113" applyNumberFormat="1" applyFont="1" applyBorder="1" applyAlignment="1">
      <alignment horizontal="center" vertical="center" wrapText="1"/>
      <protection/>
    </xf>
    <xf numFmtId="0" fontId="7" fillId="0" borderId="0" xfId="113" applyFont="1" applyAlignment="1">
      <alignment horizontal="center"/>
      <protection/>
    </xf>
    <xf numFmtId="0" fontId="0" fillId="0" borderId="0" xfId="113" applyAlignment="1">
      <alignment/>
      <protection/>
    </xf>
    <xf numFmtId="0" fontId="9" fillId="0" borderId="0" xfId="113" applyNumberFormat="1" applyFont="1" applyBorder="1" applyAlignment="1">
      <alignment horizontal="center" vertical="center" wrapText="1"/>
      <protection/>
    </xf>
    <xf numFmtId="0" fontId="7" fillId="0" borderId="18" xfId="116" applyNumberFormat="1" applyFont="1" applyFill="1" applyBorder="1" applyAlignment="1">
      <alignment wrapText="1"/>
      <protection/>
    </xf>
    <xf numFmtId="0" fontId="8" fillId="0" borderId="0" xfId="116" applyNumberFormat="1" applyFont="1" applyFill="1" applyBorder="1" applyAlignment="1">
      <alignment horizontal="center" vertical="center" wrapText="1"/>
      <protection/>
    </xf>
    <xf numFmtId="0" fontId="9" fillId="0" borderId="0" xfId="116" applyNumberFormat="1" applyFont="1" applyFill="1" applyBorder="1" applyAlignment="1">
      <alignment horizontal="center" vertical="center" wrapText="1"/>
      <protection/>
    </xf>
    <xf numFmtId="0" fontId="7" fillId="0" borderId="0" xfId="116" applyNumberFormat="1" applyFont="1" applyFill="1" applyBorder="1" applyAlignment="1">
      <alignment horizontal="center" vertical="center"/>
      <protection/>
    </xf>
    <xf numFmtId="1" fontId="7" fillId="0" borderId="0" xfId="0" applyNumberFormat="1" applyFont="1" applyFill="1" applyAlignment="1">
      <alignment horizontal="center" wrapText="1"/>
    </xf>
    <xf numFmtId="3" fontId="7" fillId="0" borderId="0" xfId="133" applyNumberFormat="1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/>
    </xf>
    <xf numFmtId="0" fontId="8" fillId="0" borderId="22" xfId="114" applyFont="1" applyFill="1" applyBorder="1" applyAlignment="1">
      <alignment horizontal="left" wrapText="1"/>
      <protection/>
    </xf>
    <xf numFmtId="0" fontId="7" fillId="0" borderId="44" xfId="114" applyFont="1" applyBorder="1" applyAlignment="1">
      <alignment horizontal="center" vertical="center" wrapText="1"/>
      <protection/>
    </xf>
    <xf numFmtId="0" fontId="7" fillId="0" borderId="45" xfId="114" applyFont="1" applyBorder="1" applyAlignment="1">
      <alignment horizontal="center" vertical="center" wrapText="1"/>
      <protection/>
    </xf>
    <xf numFmtId="0" fontId="7" fillId="0" borderId="0" xfId="119" applyFont="1" applyFill="1" applyAlignment="1">
      <alignment horizontal="center" vertical="center"/>
      <protection/>
    </xf>
    <xf numFmtId="0" fontId="33" fillId="0" borderId="22" xfId="119" applyFont="1" applyFill="1" applyBorder="1" applyAlignment="1">
      <alignment horizontal="center" vertical="center"/>
      <protection/>
    </xf>
    <xf numFmtId="0" fontId="9" fillId="0" borderId="0" xfId="114" applyNumberFormat="1" applyFont="1" applyBorder="1" applyAlignment="1">
      <alignment horizontal="center" vertical="center" wrapText="1"/>
      <protection/>
    </xf>
    <xf numFmtId="0" fontId="0" fillId="0" borderId="0" xfId="114" applyAlignment="1">
      <alignment/>
      <protection/>
    </xf>
    <xf numFmtId="0" fontId="7" fillId="0" borderId="0" xfId="134" applyFont="1" applyFill="1" applyAlignment="1">
      <alignment horizontal="center" vertical="center"/>
      <protection/>
    </xf>
    <xf numFmtId="0" fontId="7" fillId="0" borderId="10" xfId="114" applyFont="1" applyFill="1" applyBorder="1" applyAlignment="1">
      <alignment horizontal="center" vertical="center" wrapText="1"/>
      <protection/>
    </xf>
    <xf numFmtId="0" fontId="7" fillId="0" borderId="23" xfId="114" applyFont="1" applyFill="1" applyBorder="1" applyAlignment="1">
      <alignment horizontal="center" vertical="center" wrapText="1"/>
      <protection/>
    </xf>
    <xf numFmtId="0" fontId="9" fillId="0" borderId="0" xfId="119" applyFont="1" applyFill="1" applyAlignment="1">
      <alignment horizontal="center" vertical="center"/>
      <protection/>
    </xf>
    <xf numFmtId="0" fontId="10" fillId="0" borderId="0" xfId="1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0" xfId="115" applyNumberFormat="1" applyFont="1" applyFill="1" applyBorder="1" applyAlignment="1">
      <alignment horizontal="center" wrapText="1"/>
      <protection/>
    </xf>
    <xf numFmtId="3" fontId="9" fillId="0" borderId="0" xfId="115" applyNumberFormat="1" applyFont="1" applyFill="1" applyBorder="1" applyAlignment="1">
      <alignment horizontal="center"/>
      <protection/>
    </xf>
    <xf numFmtId="0" fontId="10" fillId="0" borderId="0" xfId="115" applyFont="1" applyFill="1" applyBorder="1" applyAlignment="1">
      <alignment horizontal="center"/>
      <protection/>
    </xf>
    <xf numFmtId="0" fontId="7" fillId="0" borderId="0" xfId="115" applyFont="1" applyAlignment="1">
      <alignment horizontal="center"/>
      <protection/>
    </xf>
    <xf numFmtId="0" fontId="7" fillId="0" borderId="0" xfId="115" applyFont="1" applyAlignment="1">
      <alignment/>
      <protection/>
    </xf>
    <xf numFmtId="0" fontId="7" fillId="0" borderId="18" xfId="115" applyNumberFormat="1" applyFont="1" applyBorder="1" applyAlignment="1">
      <alignment horizontal="center" wrapText="1"/>
      <protection/>
    </xf>
    <xf numFmtId="0" fontId="7" fillId="0" borderId="18" xfId="115" applyFont="1" applyBorder="1" applyAlignment="1">
      <alignment/>
      <protection/>
    </xf>
    <xf numFmtId="0" fontId="8" fillId="0" borderId="0" xfId="115" applyNumberFormat="1" applyFont="1" applyBorder="1" applyAlignment="1">
      <alignment horizontal="center" vertical="center" wrapText="1"/>
      <protection/>
    </xf>
    <xf numFmtId="0" fontId="9" fillId="0" borderId="0" xfId="115" applyNumberFormat="1" applyFont="1" applyBorder="1" applyAlignment="1">
      <alignment horizontal="center" vertical="center" wrapText="1"/>
      <protection/>
    </xf>
  </cellXfs>
  <cellStyles count="174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- 20%" xfId="35"/>
    <cellStyle name="Accent1 - 40%" xfId="36"/>
    <cellStyle name="Accent1 - 60%" xfId="37"/>
    <cellStyle name="Accent1_10.tab-pasv.zied." xfId="38"/>
    <cellStyle name="Accent2" xfId="39"/>
    <cellStyle name="Accent2 - 20%" xfId="40"/>
    <cellStyle name="Accent2 - 40%" xfId="41"/>
    <cellStyle name="Accent2 - 60%" xfId="42"/>
    <cellStyle name="Accent2_10.tab-pasv.zied." xfId="43"/>
    <cellStyle name="Accent3" xfId="44"/>
    <cellStyle name="Accent3 - 20%" xfId="45"/>
    <cellStyle name="Accent3 - 40%" xfId="46"/>
    <cellStyle name="Accent3 - 60%" xfId="47"/>
    <cellStyle name="Accent3_10.tab-pasv.zied." xfId="48"/>
    <cellStyle name="Accent4" xfId="49"/>
    <cellStyle name="Accent4 - 20%" xfId="50"/>
    <cellStyle name="Accent4 - 40%" xfId="51"/>
    <cellStyle name="Accent4 - 60%" xfId="52"/>
    <cellStyle name="Accent4_10.tab-pasv.zied." xfId="53"/>
    <cellStyle name="Accent5" xfId="54"/>
    <cellStyle name="Accent5 - 20%" xfId="55"/>
    <cellStyle name="Accent5 - 40%" xfId="56"/>
    <cellStyle name="Accent5 - 60%" xfId="57"/>
    <cellStyle name="Accent5_10.tab-pasv.zied." xfId="58"/>
    <cellStyle name="Accent6" xfId="59"/>
    <cellStyle name="Accent6 - 20%" xfId="60"/>
    <cellStyle name="Accent6 - 40%" xfId="61"/>
    <cellStyle name="Accent6 - 60%" xfId="62"/>
    <cellStyle name="Accent6_10.tab-pasv.zied." xfId="63"/>
    <cellStyle name="Bad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Emphasis 1" xfId="71"/>
    <cellStyle name="Emphasis 2" xfId="72"/>
    <cellStyle name="Emphasis 3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_2.tab.pamb.ienemumi" xfId="82"/>
    <cellStyle name="Input" xfId="83"/>
    <cellStyle name="Linked Cell" xfId="84"/>
    <cellStyle name="Neutral" xfId="85"/>
    <cellStyle name="Normal 10" xfId="86"/>
    <cellStyle name="Normal 10 2" xfId="87"/>
    <cellStyle name="Normal 11" xfId="88"/>
    <cellStyle name="Normal 11 2" xfId="89"/>
    <cellStyle name="Normal 12" xfId="90"/>
    <cellStyle name="Normal 12 2" xfId="91"/>
    <cellStyle name="Normal 13" xfId="92"/>
    <cellStyle name="Normal 13 2" xfId="93"/>
    <cellStyle name="Normal 14" xfId="94"/>
    <cellStyle name="Normal 14 2" xfId="95"/>
    <cellStyle name="Normal 15" xfId="96"/>
    <cellStyle name="Normal 15 2" xfId="97"/>
    <cellStyle name="Normal 16" xfId="98"/>
    <cellStyle name="Normal 16 2" xfId="99"/>
    <cellStyle name="Normal 18" xfId="100"/>
    <cellStyle name="Normal 2" xfId="101"/>
    <cellStyle name="Normal 2 2" xfId="102"/>
    <cellStyle name="Normal 20" xfId="103"/>
    <cellStyle name="Normal 20 2" xfId="104"/>
    <cellStyle name="Normal 21" xfId="105"/>
    <cellStyle name="Normal 21 2" xfId="106"/>
    <cellStyle name="Normal 5" xfId="107"/>
    <cellStyle name="Normal 5 2" xfId="108"/>
    <cellStyle name="Normal 8" xfId="109"/>
    <cellStyle name="Normal 8 2" xfId="110"/>
    <cellStyle name="Normal 9" xfId="111"/>
    <cellStyle name="Normal 9 2" xfId="112"/>
    <cellStyle name="Normal_11.-nauda" xfId="113"/>
    <cellStyle name="Normal_13.tab_aizd_atm" xfId="114"/>
    <cellStyle name="Normal_15.tab.dal.no budzeta atv._ziedoj" xfId="115"/>
    <cellStyle name="Normal_2.12-2 Valsts ilgt. saistību limiti investīcijām - upgraded" xfId="116"/>
    <cellStyle name="Normal_2.17_Valsts_budzeta_izpilde" xfId="117"/>
    <cellStyle name="Normal_2.tab.pamb.ienemumi" xfId="118"/>
    <cellStyle name="Normal_2008_13.tab_aizd_atm_darba" xfId="119"/>
    <cellStyle name="Normal_2010_4.piel_galvojumi_men_WORK" xfId="120"/>
    <cellStyle name="Normal_3.tab.-nodevas" xfId="121"/>
    <cellStyle name="Normal_4.tabula_pb.min" xfId="122"/>
    <cellStyle name="Normal_5.tab.- spec.budz" xfId="123"/>
    <cellStyle name="Normal_6.tab._zied.davin" xfId="124"/>
    <cellStyle name="Normal_96_97pr_23aug" xfId="125"/>
    <cellStyle name="Normal_Aprilis" xfId="126"/>
    <cellStyle name="Normal_Budzaizd99" xfId="127"/>
    <cellStyle name="Normal_Diena!" xfId="128"/>
    <cellStyle name="Normal_ekk" xfId="129"/>
    <cellStyle name="Normal_Februaris" xfId="130"/>
    <cellStyle name="Normal_Janvaris" xfId="131"/>
    <cellStyle name="Normal_Marts" xfId="132"/>
    <cellStyle name="Normal_Sheet1" xfId="133"/>
    <cellStyle name="Normal_Soc-m" xfId="134"/>
    <cellStyle name="Note" xfId="135"/>
    <cellStyle name="Output" xfId="136"/>
    <cellStyle name="Parastais_04_uz17_11_2006" xfId="137"/>
    <cellStyle name="Percent" xfId="138"/>
    <cellStyle name="SAPBEXaggData" xfId="139"/>
    <cellStyle name="SAPBEXaggDataEmph" xfId="140"/>
    <cellStyle name="SAPBEXaggItem" xfId="141"/>
    <cellStyle name="SAPBEXaggItemX" xfId="142"/>
    <cellStyle name="SAPBEXchaText" xfId="143"/>
    <cellStyle name="SAPBEXexcBad7" xfId="144"/>
    <cellStyle name="SAPBEXexcBad8" xfId="145"/>
    <cellStyle name="SAPBEXexcBad9" xfId="146"/>
    <cellStyle name="SAPBEXexcCritical4" xfId="147"/>
    <cellStyle name="SAPBEXexcCritical5" xfId="148"/>
    <cellStyle name="SAPBEXexcCritical6" xfId="149"/>
    <cellStyle name="SAPBEXexcGood1" xfId="150"/>
    <cellStyle name="SAPBEXexcGood2" xfId="151"/>
    <cellStyle name="SAPBEXexcGood3" xfId="152"/>
    <cellStyle name="SAPBEXfilterDrill" xfId="153"/>
    <cellStyle name="SAPBEXfilterItem" xfId="154"/>
    <cellStyle name="SAPBEXfilterText" xfId="155"/>
    <cellStyle name="SAPBEXformats" xfId="156"/>
    <cellStyle name="SAPBEXheaderItem" xfId="157"/>
    <cellStyle name="SAPBEXheaderText" xfId="158"/>
    <cellStyle name="SAPBEXHLevel0" xfId="159"/>
    <cellStyle name="SAPBEXHLevel0_4.tabula_pb.min" xfId="160"/>
    <cellStyle name="SAPBEXHLevel0X" xfId="161"/>
    <cellStyle name="SAPBEXHLevel1" xfId="162"/>
    <cellStyle name="SAPBEXHLevel1_4.tabula_pb.min" xfId="163"/>
    <cellStyle name="SAPBEXHLevel1X" xfId="164"/>
    <cellStyle name="SAPBEXHLevel2" xfId="165"/>
    <cellStyle name="SAPBEXHLevel2_4.tabula_pb.min" xfId="166"/>
    <cellStyle name="SAPBEXHLevel2X" xfId="167"/>
    <cellStyle name="SAPBEXHLevel3" xfId="168"/>
    <cellStyle name="SAPBEXHLevel3_4.tabula_pb.min" xfId="169"/>
    <cellStyle name="SAPBEXHLevel3X" xfId="170"/>
    <cellStyle name="SAPBEXinputData" xfId="171"/>
    <cellStyle name="SAPBEXresData" xfId="172"/>
    <cellStyle name="SAPBEXresDataEmph" xfId="173"/>
    <cellStyle name="SAPBEXresItem" xfId="174"/>
    <cellStyle name="SAPBEXresItemX" xfId="175"/>
    <cellStyle name="SAPBEXstdData" xfId="176"/>
    <cellStyle name="SAPBEXstdData_4.tabula_pb.min" xfId="177"/>
    <cellStyle name="SAPBEXstdDataEmph" xfId="178"/>
    <cellStyle name="SAPBEXstdItem" xfId="179"/>
    <cellStyle name="SAPBEXstdItemX" xfId="180"/>
    <cellStyle name="SAPBEXtitle" xfId="181"/>
    <cellStyle name="SAPBEXundefined" xfId="182"/>
    <cellStyle name="Sheet Title" xfId="183"/>
    <cellStyle name="Style 1" xfId="184"/>
    <cellStyle name="Title" xfId="185"/>
    <cellStyle name="Total" xfId="186"/>
    <cellStyle name="V?st." xfId="187"/>
    <cellStyle name="Warning Text" xfId="188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6</xdr:col>
      <xdr:colOff>190500</xdr:colOff>
      <xdr:row>13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2105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1714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0</xdr:row>
      <xdr:rowOff>47625</xdr:rowOff>
    </xdr:from>
    <xdr:to>
      <xdr:col>2</xdr:col>
      <xdr:colOff>504825</xdr:colOff>
      <xdr:row>0</xdr:row>
      <xdr:rowOff>762000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47625"/>
          <a:ext cx="1781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0</xdr:row>
      <xdr:rowOff>76200</xdr:rowOff>
    </xdr:from>
    <xdr:to>
      <xdr:col>1</xdr:col>
      <xdr:colOff>3095625</xdr:colOff>
      <xdr:row>0</xdr:row>
      <xdr:rowOff>704850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1275" y="76200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0</xdr:row>
      <xdr:rowOff>123825</xdr:rowOff>
    </xdr:from>
    <xdr:to>
      <xdr:col>2</xdr:col>
      <xdr:colOff>0</xdr:colOff>
      <xdr:row>0</xdr:row>
      <xdr:rowOff>581025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28850" y="123825"/>
          <a:ext cx="1295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2562225</xdr:colOff>
      <xdr:row>0</xdr:row>
      <xdr:rowOff>133350</xdr:rowOff>
    </xdr:from>
    <xdr:to>
      <xdr:col>2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2225" y="13335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3114675</xdr:colOff>
      <xdr:row>0</xdr:row>
      <xdr:rowOff>95250</xdr:rowOff>
    </xdr:from>
    <xdr:to>
      <xdr:col>4</xdr:col>
      <xdr:colOff>4610100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95250"/>
          <a:ext cx="14954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1</xdr:row>
      <xdr:rowOff>47625</xdr:rowOff>
    </xdr:from>
    <xdr:to>
      <xdr:col>2</xdr:col>
      <xdr:colOff>361950</xdr:colOff>
      <xdr:row>4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0" y="257175"/>
          <a:ext cx="1609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0</xdr:row>
      <xdr:rowOff>209550</xdr:rowOff>
    </xdr:from>
    <xdr:to>
      <xdr:col>1</xdr:col>
      <xdr:colOff>3133725</xdr:colOff>
      <xdr:row>0</xdr:row>
      <xdr:rowOff>942975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24100" y="20955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2733675</xdr:colOff>
      <xdr:row>0</xdr:row>
      <xdr:rowOff>76200</xdr:rowOff>
    </xdr:from>
    <xdr:to>
      <xdr:col>2</xdr:col>
      <xdr:colOff>123825</xdr:colOff>
      <xdr:row>0</xdr:row>
      <xdr:rowOff>647700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33675" y="76200"/>
          <a:ext cx="1447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0</xdr:row>
      <xdr:rowOff>66675</xdr:rowOff>
    </xdr:from>
    <xdr:to>
      <xdr:col>12</xdr:col>
      <xdr:colOff>47625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876300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76475" y="0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2286000</xdr:colOff>
      <xdr:row>0</xdr:row>
      <xdr:rowOff>95250</xdr:rowOff>
    </xdr:from>
    <xdr:to>
      <xdr:col>3</xdr:col>
      <xdr:colOff>9525</xdr:colOff>
      <xdr:row>0</xdr:row>
      <xdr:rowOff>828675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24150" y="9525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0</xdr:row>
      <xdr:rowOff>28575</xdr:rowOff>
    </xdr:from>
    <xdr:to>
      <xdr:col>2</xdr:col>
      <xdr:colOff>809625</xdr:colOff>
      <xdr:row>0</xdr:row>
      <xdr:rowOff>666750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1876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1828800</xdr:colOff>
      <xdr:row>0</xdr:row>
      <xdr:rowOff>57150</xdr:rowOff>
    </xdr:from>
    <xdr:to>
      <xdr:col>2</xdr:col>
      <xdr:colOff>333375</xdr:colOff>
      <xdr:row>0</xdr:row>
      <xdr:rowOff>609600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1733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09900" y="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4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5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2705100</xdr:colOff>
      <xdr:row>0</xdr:row>
      <xdr:rowOff>171450</xdr:rowOff>
    </xdr:from>
    <xdr:to>
      <xdr:col>3</xdr:col>
      <xdr:colOff>381000</xdr:colOff>
      <xdr:row>0</xdr:row>
      <xdr:rowOff>904875</xdr:rowOff>
    </xdr:to>
    <xdr:pic>
      <xdr:nvPicPr>
        <xdr:cNvPr id="6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76675" y="171450"/>
          <a:ext cx="1809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1838325</xdr:colOff>
      <xdr:row>0</xdr:row>
      <xdr:rowOff>0</xdr:rowOff>
    </xdr:from>
    <xdr:to>
      <xdr:col>8</xdr:col>
      <xdr:colOff>0</xdr:colOff>
      <xdr:row>0</xdr:row>
      <xdr:rowOff>0</xdr:rowOff>
    </xdr:to>
    <xdr:pic>
      <xdr:nvPicPr>
        <xdr:cNvPr id="7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20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914400</xdr:colOff>
      <xdr:row>0</xdr:row>
      <xdr:rowOff>66675</xdr:rowOff>
    </xdr:from>
    <xdr:to>
      <xdr:col>15</xdr:col>
      <xdr:colOff>838200</xdr:colOff>
      <xdr:row>0</xdr:row>
      <xdr:rowOff>390525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82975" y="66675"/>
          <a:ext cx="9525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1838325</xdr:colOff>
      <xdr:row>0</xdr:row>
      <xdr:rowOff>0</xdr:rowOff>
    </xdr:from>
    <xdr:to>
      <xdr:col>2</xdr:col>
      <xdr:colOff>857250</xdr:colOff>
      <xdr:row>0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1990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2266950</xdr:colOff>
      <xdr:row>0</xdr:row>
      <xdr:rowOff>133350</xdr:rowOff>
    </xdr:from>
    <xdr:to>
      <xdr:col>3</xdr:col>
      <xdr:colOff>152400</xdr:colOff>
      <xdr:row>0</xdr:row>
      <xdr:rowOff>857250</xdr:rowOff>
    </xdr:to>
    <xdr:pic>
      <xdr:nvPicPr>
        <xdr:cNvPr id="3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314700" y="133350"/>
          <a:ext cx="1714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1266825</xdr:colOff>
      <xdr:row>0</xdr:row>
      <xdr:rowOff>152400</xdr:rowOff>
    </xdr:from>
    <xdr:to>
      <xdr:col>1</xdr:col>
      <xdr:colOff>2743200</xdr:colOff>
      <xdr:row>0</xdr:row>
      <xdr:rowOff>685800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43150" y="152400"/>
          <a:ext cx="1476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2114550</xdr:colOff>
      <xdr:row>0</xdr:row>
      <xdr:rowOff>47625</xdr:rowOff>
    </xdr:from>
    <xdr:to>
      <xdr:col>2</xdr:col>
      <xdr:colOff>400050</xdr:colOff>
      <xdr:row>0</xdr:row>
      <xdr:rowOff>742950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19350" y="47625"/>
          <a:ext cx="1628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63"/>
  <sheetViews>
    <sheetView showGridLines="0" zoomScale="120" zoomScaleNormal="120" zoomScaleSheetLayoutView="100" workbookViewId="0" topLeftCell="A1">
      <selection activeCell="A7" sqref="A7:F7"/>
    </sheetView>
  </sheetViews>
  <sheetFormatPr defaultColWidth="9.140625" defaultRowHeight="12.75"/>
  <cols>
    <col min="1" max="1" width="13.140625" style="531" customWidth="1"/>
    <col min="2" max="2" width="48.00390625" style="532" customWidth="1"/>
    <col min="3" max="3" width="12.57421875" style="534" customWidth="1"/>
    <col min="4" max="4" width="14.140625" style="534" customWidth="1"/>
    <col min="5" max="5" width="10.140625" style="534" customWidth="1"/>
    <col min="6" max="6" width="12.8515625" style="534" customWidth="1"/>
    <col min="7" max="16384" width="9.140625" style="64" customWidth="1"/>
  </cols>
  <sheetData>
    <row r="1" spans="1:6" s="50" customFormat="1" ht="66" customHeight="1">
      <c r="A1" s="941"/>
      <c r="B1" s="941"/>
      <c r="C1" s="941"/>
      <c r="D1" s="941"/>
      <c r="E1" s="941"/>
      <c r="F1" s="941"/>
    </row>
    <row r="2" spans="1:6" s="50" customFormat="1" ht="12.75" customHeight="1">
      <c r="A2" s="980" t="s">
        <v>1077</v>
      </c>
      <c r="B2" s="980"/>
      <c r="C2" s="980"/>
      <c r="D2" s="980"/>
      <c r="E2" s="980"/>
      <c r="F2" s="980"/>
    </row>
    <row r="3" spans="1:6" s="50" customFormat="1" ht="18.75" customHeight="1">
      <c r="A3" s="455"/>
      <c r="B3" s="988" t="s">
        <v>1078</v>
      </c>
      <c r="C3" s="988"/>
      <c r="D3" s="988"/>
      <c r="E3" s="988"/>
      <c r="F3" s="455"/>
    </row>
    <row r="4" spans="1:6" s="50" customFormat="1" ht="12.75" customHeight="1">
      <c r="A4" s="455"/>
      <c r="B4" s="984" t="s">
        <v>1079</v>
      </c>
      <c r="C4" s="984"/>
      <c r="D4" s="984"/>
      <c r="E4" s="984"/>
      <c r="F4" s="527"/>
    </row>
    <row r="5" spans="1:6" s="50" customFormat="1" ht="12.75" customHeight="1">
      <c r="A5" s="53" t="s">
        <v>1080</v>
      </c>
      <c r="B5" s="42"/>
      <c r="C5" s="55"/>
      <c r="D5" s="56"/>
      <c r="E5" s="458"/>
      <c r="F5" s="57" t="s">
        <v>611</v>
      </c>
    </row>
    <row r="6" spans="1:26" s="458" customFormat="1" ht="15.75" customHeight="1">
      <c r="A6" s="986" t="s">
        <v>1082</v>
      </c>
      <c r="B6" s="986"/>
      <c r="C6" s="986"/>
      <c r="D6" s="986"/>
      <c r="E6" s="986"/>
      <c r="F6" s="98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6" s="458" customFormat="1" ht="17.25" customHeight="1">
      <c r="A7" s="987" t="s">
        <v>612</v>
      </c>
      <c r="B7" s="987"/>
      <c r="C7" s="987"/>
      <c r="D7" s="987"/>
      <c r="E7" s="987"/>
      <c r="F7" s="98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s="458" customFormat="1" ht="17.25" customHeight="1">
      <c r="A8" s="986" t="s">
        <v>1196</v>
      </c>
      <c r="B8" s="986"/>
      <c r="C8" s="986"/>
      <c r="D8" s="986"/>
      <c r="E8" s="986"/>
      <c r="F8" s="98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spans="2:26" s="458" customFormat="1" ht="12.75">
      <c r="B9" s="528"/>
      <c r="C9" s="529"/>
      <c r="D9" s="530"/>
      <c r="F9" s="70" t="s">
        <v>613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spans="3:6" ht="12.75" customHeight="1">
      <c r="C10" s="533"/>
      <c r="D10" s="533"/>
      <c r="F10" s="535" t="s">
        <v>1114</v>
      </c>
    </row>
    <row r="11" spans="1:6" ht="46.5" customHeight="1">
      <c r="A11" s="73" t="s">
        <v>1198</v>
      </c>
      <c r="B11" s="73" t="s">
        <v>1115</v>
      </c>
      <c r="C11" s="536" t="s">
        <v>558</v>
      </c>
      <c r="D11" s="536" t="s">
        <v>1117</v>
      </c>
      <c r="E11" s="536" t="s">
        <v>614</v>
      </c>
      <c r="F11" s="536" t="s">
        <v>1089</v>
      </c>
    </row>
    <row r="12" spans="1:6" s="67" customFormat="1" ht="12.75">
      <c r="A12" s="537">
        <v>1</v>
      </c>
      <c r="B12" s="536">
        <v>2</v>
      </c>
      <c r="C12" s="537">
        <v>3</v>
      </c>
      <c r="D12" s="537">
        <v>4</v>
      </c>
      <c r="E12" s="537">
        <v>5</v>
      </c>
      <c r="F12" s="537">
        <v>6</v>
      </c>
    </row>
    <row r="13" spans="1:6" s="542" customFormat="1" ht="12.75">
      <c r="A13" s="538" t="s">
        <v>615</v>
      </c>
      <c r="B13" s="539" t="s">
        <v>616</v>
      </c>
      <c r="C13" s="540">
        <v>1180656140</v>
      </c>
      <c r="D13" s="540">
        <v>640893424</v>
      </c>
      <c r="E13" s="541">
        <v>54.28281802693205</v>
      </c>
      <c r="F13" s="540">
        <v>120085153</v>
      </c>
    </row>
    <row r="14" spans="1:6" s="542" customFormat="1" ht="12.75">
      <c r="A14" s="538" t="s">
        <v>617</v>
      </c>
      <c r="B14" s="539" t="s">
        <v>1123</v>
      </c>
      <c r="C14" s="540">
        <v>702689293</v>
      </c>
      <c r="D14" s="540">
        <v>357566225</v>
      </c>
      <c r="E14" s="541">
        <v>50.88539537488015</v>
      </c>
      <c r="F14" s="540">
        <v>52289524</v>
      </c>
    </row>
    <row r="15" spans="1:6" s="542" customFormat="1" ht="12.75">
      <c r="A15" s="538" t="s">
        <v>1202</v>
      </c>
      <c r="B15" s="539" t="s">
        <v>618</v>
      </c>
      <c r="C15" s="540">
        <v>623444294</v>
      </c>
      <c r="D15" s="540">
        <v>315103718</v>
      </c>
      <c r="E15" s="541">
        <v>50.54240146754796</v>
      </c>
      <c r="F15" s="540">
        <v>49100618</v>
      </c>
    </row>
    <row r="16" spans="1:6" s="542" customFormat="1" ht="12.75">
      <c r="A16" s="538" t="s">
        <v>619</v>
      </c>
      <c r="B16" s="539" t="s">
        <v>1125</v>
      </c>
      <c r="C16" s="540">
        <v>617400207</v>
      </c>
      <c r="D16" s="540">
        <v>315103718</v>
      </c>
      <c r="E16" s="541">
        <v>51.03719020942926</v>
      </c>
      <c r="F16" s="540">
        <v>49100618</v>
      </c>
    </row>
    <row r="17" spans="1:6" s="67" customFormat="1" ht="12.75">
      <c r="A17" s="543" t="s">
        <v>1204</v>
      </c>
      <c r="B17" s="544" t="s">
        <v>1125</v>
      </c>
      <c r="C17" s="545">
        <v>611840668</v>
      </c>
      <c r="D17" s="545">
        <v>315103718</v>
      </c>
      <c r="E17" s="546">
        <v>51.5009437064749</v>
      </c>
      <c r="F17" s="545">
        <v>49100618</v>
      </c>
    </row>
    <row r="18" spans="1:6" s="542" customFormat="1" ht="12.75">
      <c r="A18" s="543" t="s">
        <v>620</v>
      </c>
      <c r="B18" s="547" t="s">
        <v>621</v>
      </c>
      <c r="C18" s="545">
        <v>345515367</v>
      </c>
      <c r="D18" s="545">
        <v>315103718</v>
      </c>
      <c r="E18" s="546">
        <v>91.19817759075242</v>
      </c>
      <c r="F18" s="545">
        <v>49100618</v>
      </c>
    </row>
    <row r="19" spans="1:6" s="552" customFormat="1" ht="26.25" customHeight="1">
      <c r="A19" s="548" t="s">
        <v>622</v>
      </c>
      <c r="B19" s="549" t="s">
        <v>623</v>
      </c>
      <c r="C19" s="550">
        <v>3422365</v>
      </c>
      <c r="D19" s="550">
        <v>5295818</v>
      </c>
      <c r="E19" s="551">
        <v>154.7414726366124</v>
      </c>
      <c r="F19" s="550">
        <v>0</v>
      </c>
    </row>
    <row r="20" spans="1:6" s="552" customFormat="1" ht="25.5">
      <c r="A20" s="553" t="s">
        <v>624</v>
      </c>
      <c r="B20" s="549" t="s">
        <v>625</v>
      </c>
      <c r="C20" s="550">
        <v>294383490</v>
      </c>
      <c r="D20" s="550">
        <v>189272010</v>
      </c>
      <c r="E20" s="551">
        <v>64.2943699050514</v>
      </c>
      <c r="F20" s="550">
        <v>30513870</v>
      </c>
    </row>
    <row r="21" spans="1:6" s="552" customFormat="1" ht="12.75">
      <c r="A21" s="548" t="s">
        <v>626</v>
      </c>
      <c r="B21" s="549" t="s">
        <v>627</v>
      </c>
      <c r="C21" s="550">
        <v>8104472</v>
      </c>
      <c r="D21" s="550">
        <v>120535890</v>
      </c>
      <c r="E21" s="551">
        <v>1487.2762840071505</v>
      </c>
      <c r="F21" s="550">
        <v>18586748</v>
      </c>
    </row>
    <row r="22" spans="1:6" s="552" customFormat="1" ht="12.75" hidden="1">
      <c r="A22" s="537" t="s">
        <v>628</v>
      </c>
      <c r="B22" s="554" t="s">
        <v>629</v>
      </c>
      <c r="C22" s="545"/>
      <c r="D22" s="545"/>
      <c r="E22" s="541" t="e">
        <v>#DIV/0!</v>
      </c>
      <c r="F22" s="540">
        <v>0</v>
      </c>
    </row>
    <row r="23" spans="1:6" s="557" customFormat="1" ht="13.5">
      <c r="A23" s="555" t="s">
        <v>630</v>
      </c>
      <c r="B23" s="556" t="s">
        <v>1139</v>
      </c>
      <c r="C23" s="540">
        <v>74832477</v>
      </c>
      <c r="D23" s="540">
        <v>40458989</v>
      </c>
      <c r="E23" s="541">
        <v>54.06608283192337</v>
      </c>
      <c r="F23" s="540">
        <v>2876322</v>
      </c>
    </row>
    <row r="24" spans="1:6" s="542" customFormat="1" ht="18" customHeight="1">
      <c r="A24" s="555" t="s">
        <v>1233</v>
      </c>
      <c r="B24" s="558" t="s">
        <v>631</v>
      </c>
      <c r="C24" s="540">
        <v>74289428</v>
      </c>
      <c r="D24" s="540">
        <v>40458989</v>
      </c>
      <c r="E24" s="541">
        <v>54.461301007728856</v>
      </c>
      <c r="F24" s="540">
        <v>2876322</v>
      </c>
    </row>
    <row r="25" spans="1:6" s="67" customFormat="1" ht="12.75">
      <c r="A25" s="543" t="s">
        <v>632</v>
      </c>
      <c r="B25" s="544" t="s">
        <v>633</v>
      </c>
      <c r="C25" s="545">
        <v>72818385</v>
      </c>
      <c r="D25" s="545">
        <v>40453694</v>
      </c>
      <c r="E25" s="546">
        <v>55.55423125629606</v>
      </c>
      <c r="F25" s="545">
        <v>2876173</v>
      </c>
    </row>
    <row r="26" spans="1:6" s="67" customFormat="1" ht="12.75">
      <c r="A26" s="548" t="s">
        <v>634</v>
      </c>
      <c r="B26" s="559" t="s">
        <v>635</v>
      </c>
      <c r="C26" s="550">
        <v>22461855</v>
      </c>
      <c r="D26" s="550">
        <v>25867378</v>
      </c>
      <c r="E26" s="551">
        <v>115.16136133903456</v>
      </c>
      <c r="F26" s="550">
        <v>1804779</v>
      </c>
    </row>
    <row r="27" spans="1:6" s="67" customFormat="1" ht="12.75">
      <c r="A27" s="548" t="s">
        <v>636</v>
      </c>
      <c r="B27" s="559" t="s">
        <v>637</v>
      </c>
      <c r="C27" s="550">
        <v>8090668</v>
      </c>
      <c r="D27" s="550">
        <v>14586316</v>
      </c>
      <c r="E27" s="551">
        <v>180.28568222055335</v>
      </c>
      <c r="F27" s="550">
        <v>1071394</v>
      </c>
    </row>
    <row r="28" spans="1:6" s="67" customFormat="1" ht="12.75">
      <c r="A28" s="543" t="s">
        <v>638</v>
      </c>
      <c r="B28" s="544" t="s">
        <v>639</v>
      </c>
      <c r="C28" s="545">
        <v>200</v>
      </c>
      <c r="D28" s="545">
        <v>1941</v>
      </c>
      <c r="E28" s="546">
        <v>970.5</v>
      </c>
      <c r="F28" s="545">
        <v>40</v>
      </c>
    </row>
    <row r="29" spans="1:6" s="67" customFormat="1" ht="12.75">
      <c r="A29" s="543" t="s">
        <v>640</v>
      </c>
      <c r="B29" s="544" t="s">
        <v>641</v>
      </c>
      <c r="C29" s="545">
        <v>21219</v>
      </c>
      <c r="D29" s="545">
        <v>3354</v>
      </c>
      <c r="E29" s="546">
        <v>15.806588434893257</v>
      </c>
      <c r="F29" s="545">
        <v>109</v>
      </c>
    </row>
    <row r="30" spans="1:6" s="67" customFormat="1" ht="12.75">
      <c r="A30" s="555" t="s">
        <v>1210</v>
      </c>
      <c r="B30" s="558" t="s">
        <v>642</v>
      </c>
      <c r="C30" s="540">
        <v>4412522</v>
      </c>
      <c r="D30" s="540">
        <v>2003518</v>
      </c>
      <c r="E30" s="541">
        <v>45.405280698883765</v>
      </c>
      <c r="F30" s="540">
        <v>312584</v>
      </c>
    </row>
    <row r="31" spans="1:6" s="67" customFormat="1" ht="12.75">
      <c r="A31" s="538" t="s">
        <v>643</v>
      </c>
      <c r="B31" s="539" t="s">
        <v>1131</v>
      </c>
      <c r="C31" s="540">
        <v>4112522</v>
      </c>
      <c r="D31" s="540">
        <v>1838041</v>
      </c>
      <c r="E31" s="541">
        <v>44.69376698775107</v>
      </c>
      <c r="F31" s="540">
        <v>270372</v>
      </c>
    </row>
    <row r="32" spans="1:6" s="67" customFormat="1" ht="12.75">
      <c r="A32" s="543" t="s">
        <v>1216</v>
      </c>
      <c r="B32" s="544" t="s">
        <v>1131</v>
      </c>
      <c r="C32" s="545">
        <v>3976280</v>
      </c>
      <c r="D32" s="545">
        <v>1838041</v>
      </c>
      <c r="E32" s="546">
        <v>46.22514008067842</v>
      </c>
      <c r="F32" s="545">
        <v>270372</v>
      </c>
    </row>
    <row r="33" spans="1:6" s="67" customFormat="1" ht="12.75">
      <c r="A33" s="548" t="s">
        <v>644</v>
      </c>
      <c r="B33" s="559" t="s">
        <v>1132</v>
      </c>
      <c r="C33" s="550">
        <v>1384280</v>
      </c>
      <c r="D33" s="550">
        <v>1838041</v>
      </c>
      <c r="E33" s="551">
        <v>132.7795677175138</v>
      </c>
      <c r="F33" s="550">
        <v>270372</v>
      </c>
    </row>
    <row r="34" spans="1:6" s="67" customFormat="1" ht="12.75" hidden="1">
      <c r="A34" s="560" t="s">
        <v>645</v>
      </c>
      <c r="B34" s="561" t="s">
        <v>1133</v>
      </c>
      <c r="C34" s="562"/>
      <c r="D34" s="562">
        <v>0</v>
      </c>
      <c r="E34" s="541" t="e">
        <v>#DIV/0!</v>
      </c>
      <c r="F34" s="540">
        <v>0</v>
      </c>
    </row>
    <row r="35" spans="1:6" s="67" customFormat="1" ht="25.5">
      <c r="A35" s="563" t="s">
        <v>646</v>
      </c>
      <c r="B35" s="564" t="s">
        <v>1136</v>
      </c>
      <c r="C35" s="540">
        <v>260000</v>
      </c>
      <c r="D35" s="540">
        <v>165477</v>
      </c>
      <c r="E35" s="541">
        <v>63.645</v>
      </c>
      <c r="F35" s="540">
        <v>42212</v>
      </c>
    </row>
    <row r="36" spans="1:6" s="67" customFormat="1" ht="12.75">
      <c r="A36" s="548" t="s">
        <v>647</v>
      </c>
      <c r="B36" s="559" t="s">
        <v>1137</v>
      </c>
      <c r="C36" s="550">
        <v>0</v>
      </c>
      <c r="D36" s="550">
        <v>165477</v>
      </c>
      <c r="E36" s="551">
        <v>0</v>
      </c>
      <c r="F36" s="550">
        <v>42212</v>
      </c>
    </row>
    <row r="37" spans="1:6" s="542" customFormat="1" ht="12.75">
      <c r="A37" s="555" t="s">
        <v>648</v>
      </c>
      <c r="B37" s="558" t="s">
        <v>649</v>
      </c>
      <c r="C37" s="565">
        <v>25270713</v>
      </c>
      <c r="D37" s="565">
        <v>12989843</v>
      </c>
      <c r="E37" s="541">
        <v>51.40275622615002</v>
      </c>
      <c r="F37" s="540">
        <v>2688134</v>
      </c>
    </row>
    <row r="38" spans="1:6" s="67" customFormat="1" ht="12.75">
      <c r="A38" s="543" t="s">
        <v>1237</v>
      </c>
      <c r="B38" s="544" t="s">
        <v>650</v>
      </c>
      <c r="C38" s="545">
        <v>5617912</v>
      </c>
      <c r="D38" s="545">
        <v>1981262</v>
      </c>
      <c r="E38" s="546">
        <v>35.266874952829454</v>
      </c>
      <c r="F38" s="545">
        <v>439795</v>
      </c>
    </row>
    <row r="39" spans="1:6" s="67" customFormat="1" ht="12.75" hidden="1">
      <c r="A39" s="543" t="s">
        <v>651</v>
      </c>
      <c r="B39" s="547" t="s">
        <v>652</v>
      </c>
      <c r="C39" s="545"/>
      <c r="D39" s="545"/>
      <c r="E39" s="546" t="e">
        <v>#DIV/0!</v>
      </c>
      <c r="F39" s="545">
        <v>0</v>
      </c>
    </row>
    <row r="40" spans="1:6" s="67" customFormat="1" ht="31.5" customHeight="1" hidden="1">
      <c r="A40" s="543" t="s">
        <v>1241</v>
      </c>
      <c r="B40" s="547" t="s">
        <v>653</v>
      </c>
      <c r="C40" s="545"/>
      <c r="D40" s="545"/>
      <c r="E40" s="546" t="e">
        <v>#DIV/0!</v>
      </c>
      <c r="F40" s="545">
        <v>0</v>
      </c>
    </row>
    <row r="41" spans="1:6" s="67" customFormat="1" ht="31.5" customHeight="1" hidden="1">
      <c r="A41" s="543" t="s">
        <v>1244</v>
      </c>
      <c r="B41" s="547" t="s">
        <v>654</v>
      </c>
      <c r="C41" s="545"/>
      <c r="D41" s="545"/>
      <c r="E41" s="546" t="e">
        <v>#DIV/0!</v>
      </c>
      <c r="F41" s="545">
        <v>0</v>
      </c>
    </row>
    <row r="42" spans="1:6" s="67" customFormat="1" ht="25.5" hidden="1">
      <c r="A42" s="543" t="s">
        <v>655</v>
      </c>
      <c r="B42" s="566" t="s">
        <v>656</v>
      </c>
      <c r="C42" s="545"/>
      <c r="D42" s="545"/>
      <c r="E42" s="546" t="e">
        <v>#DIV/0!</v>
      </c>
      <c r="F42" s="545">
        <v>0</v>
      </c>
    </row>
    <row r="43" spans="1:6" s="67" customFormat="1" ht="12.75" hidden="1">
      <c r="A43" s="543" t="s">
        <v>1246</v>
      </c>
      <c r="B43" s="547" t="s">
        <v>657</v>
      </c>
      <c r="C43" s="545"/>
      <c r="D43" s="545"/>
      <c r="E43" s="546" t="e">
        <v>#DIV/0!</v>
      </c>
      <c r="F43" s="545">
        <v>0</v>
      </c>
    </row>
    <row r="44" spans="1:6" s="67" customFormat="1" ht="25.5" hidden="1">
      <c r="A44" s="543" t="s">
        <v>658</v>
      </c>
      <c r="B44" s="566" t="s">
        <v>659</v>
      </c>
      <c r="C44" s="545"/>
      <c r="D44" s="545"/>
      <c r="E44" s="546" t="e">
        <v>#DIV/0!</v>
      </c>
      <c r="F44" s="545">
        <v>0</v>
      </c>
    </row>
    <row r="45" spans="1:6" s="67" customFormat="1" ht="15.75" customHeight="1" hidden="1">
      <c r="A45" s="543" t="s">
        <v>1248</v>
      </c>
      <c r="B45" s="547" t="s">
        <v>660</v>
      </c>
      <c r="C45" s="545"/>
      <c r="D45" s="545"/>
      <c r="E45" s="546" t="e">
        <v>#DIV/0!</v>
      </c>
      <c r="F45" s="545">
        <v>0</v>
      </c>
    </row>
    <row r="46" spans="1:6" s="67" customFormat="1" ht="25.5" hidden="1">
      <c r="A46" s="543" t="s">
        <v>1250</v>
      </c>
      <c r="B46" s="547" t="s">
        <v>661</v>
      </c>
      <c r="C46" s="545"/>
      <c r="D46" s="545"/>
      <c r="E46" s="546" t="e">
        <v>#DIV/0!</v>
      </c>
      <c r="F46" s="545">
        <v>0</v>
      </c>
    </row>
    <row r="47" spans="1:6" s="67" customFormat="1" ht="12.75" hidden="1">
      <c r="A47" s="543" t="s">
        <v>662</v>
      </c>
      <c r="B47" s="547" t="s">
        <v>663</v>
      </c>
      <c r="C47" s="545"/>
      <c r="D47" s="545"/>
      <c r="E47" s="546" t="e">
        <v>#DIV/0!</v>
      </c>
      <c r="F47" s="545">
        <v>0</v>
      </c>
    </row>
    <row r="48" spans="1:6" s="67" customFormat="1" ht="15" customHeight="1">
      <c r="A48" s="543" t="s">
        <v>1254</v>
      </c>
      <c r="B48" s="544" t="s">
        <v>664</v>
      </c>
      <c r="C48" s="545">
        <v>3244502</v>
      </c>
      <c r="D48" s="545">
        <v>1949418</v>
      </c>
      <c r="E48" s="546">
        <v>60.08373550085653</v>
      </c>
      <c r="F48" s="545">
        <v>517488</v>
      </c>
    </row>
    <row r="49" spans="1:6" s="67" customFormat="1" ht="12.75" hidden="1">
      <c r="A49" s="543" t="s">
        <v>665</v>
      </c>
      <c r="B49" s="547" t="s">
        <v>666</v>
      </c>
      <c r="C49" s="545"/>
      <c r="D49" s="545"/>
      <c r="E49" s="546" t="e">
        <v>#DIV/0!</v>
      </c>
      <c r="F49" s="545">
        <v>0</v>
      </c>
    </row>
    <row r="50" spans="1:6" s="67" customFormat="1" ht="12.75" hidden="1">
      <c r="A50" s="543" t="s">
        <v>667</v>
      </c>
      <c r="B50" s="547" t="s">
        <v>668</v>
      </c>
      <c r="C50" s="545"/>
      <c r="D50" s="545"/>
      <c r="E50" s="546" t="e">
        <v>#DIV/0!</v>
      </c>
      <c r="F50" s="545">
        <v>0</v>
      </c>
    </row>
    <row r="51" spans="1:6" s="67" customFormat="1" ht="12.75" hidden="1">
      <c r="A51" s="543" t="s">
        <v>9</v>
      </c>
      <c r="B51" s="547" t="s">
        <v>669</v>
      </c>
      <c r="C51" s="545"/>
      <c r="D51" s="545"/>
      <c r="E51" s="546" t="e">
        <v>#DIV/0!</v>
      </c>
      <c r="F51" s="545">
        <v>0</v>
      </c>
    </row>
    <row r="52" spans="1:6" s="67" customFormat="1" ht="12.75">
      <c r="A52" s="543" t="s">
        <v>11</v>
      </c>
      <c r="B52" s="544" t="s">
        <v>670</v>
      </c>
      <c r="C52" s="545">
        <v>2654955</v>
      </c>
      <c r="D52" s="545">
        <v>1092778</v>
      </c>
      <c r="E52" s="546">
        <v>41.15994433050654</v>
      </c>
      <c r="F52" s="545">
        <v>184197</v>
      </c>
    </row>
    <row r="53" spans="1:6" s="67" customFormat="1" ht="12.75">
      <c r="A53" s="543" t="s">
        <v>671</v>
      </c>
      <c r="B53" s="544" t="s">
        <v>672</v>
      </c>
      <c r="C53" s="545">
        <v>10039514</v>
      </c>
      <c r="D53" s="545">
        <v>5107545</v>
      </c>
      <c r="E53" s="546">
        <v>50.874424797853756</v>
      </c>
      <c r="F53" s="545">
        <v>1225602</v>
      </c>
    </row>
    <row r="54" spans="1:6" s="67" customFormat="1" ht="12.75">
      <c r="A54" s="567" t="s">
        <v>673</v>
      </c>
      <c r="B54" s="544" t="s">
        <v>674</v>
      </c>
      <c r="C54" s="545">
        <v>168057</v>
      </c>
      <c r="D54" s="545">
        <v>1934428</v>
      </c>
      <c r="E54" s="546">
        <v>1151.054701678597</v>
      </c>
      <c r="F54" s="545">
        <v>840006</v>
      </c>
    </row>
    <row r="55" spans="1:6" s="67" customFormat="1" ht="25.5">
      <c r="A55" s="543" t="s">
        <v>675</v>
      </c>
      <c r="B55" s="544" t="s">
        <v>676</v>
      </c>
      <c r="C55" s="545">
        <v>3713760</v>
      </c>
      <c r="D55" s="545">
        <v>2858840</v>
      </c>
      <c r="E55" s="546">
        <v>76.97966481409676</v>
      </c>
      <c r="F55" s="545">
        <v>321052</v>
      </c>
    </row>
    <row r="56" spans="1:6" s="67" customFormat="1" ht="12.75" customHeight="1" hidden="1">
      <c r="A56" s="537" t="s">
        <v>677</v>
      </c>
      <c r="B56" s="554" t="s">
        <v>678</v>
      </c>
      <c r="C56" s="562"/>
      <c r="D56" s="562">
        <v>0</v>
      </c>
      <c r="E56" s="541" t="e">
        <v>#DIV/0!</v>
      </c>
      <c r="F56" s="540">
        <v>0</v>
      </c>
    </row>
    <row r="57" spans="1:6" s="67" customFormat="1" ht="12.75" customHeight="1" hidden="1">
      <c r="A57" s="537" t="s">
        <v>679</v>
      </c>
      <c r="B57" s="554" t="s">
        <v>680</v>
      </c>
      <c r="C57" s="562"/>
      <c r="D57" s="562">
        <v>0</v>
      </c>
      <c r="E57" s="541" t="e">
        <v>#DIV/0!</v>
      </c>
      <c r="F57" s="540">
        <v>0</v>
      </c>
    </row>
    <row r="58" spans="1:6" s="67" customFormat="1" ht="25.5" customHeight="1" hidden="1">
      <c r="A58" s="537" t="s">
        <v>681</v>
      </c>
      <c r="B58" s="554" t="s">
        <v>682</v>
      </c>
      <c r="C58" s="562"/>
      <c r="D58" s="562">
        <v>0</v>
      </c>
      <c r="E58" s="541" t="e">
        <v>#DIV/0!</v>
      </c>
      <c r="F58" s="540">
        <v>0</v>
      </c>
    </row>
    <row r="59" spans="1:6" s="67" customFormat="1" ht="27.75" customHeight="1" hidden="1">
      <c r="A59" s="537" t="s">
        <v>683</v>
      </c>
      <c r="B59" s="554" t="s">
        <v>684</v>
      </c>
      <c r="C59" s="562"/>
      <c r="D59" s="562">
        <v>0</v>
      </c>
      <c r="E59" s="541" t="e">
        <v>#DIV/0!</v>
      </c>
      <c r="F59" s="540">
        <v>0</v>
      </c>
    </row>
    <row r="60" spans="1:6" s="542" customFormat="1" ht="17.25" customHeight="1">
      <c r="A60" s="555" t="s">
        <v>685</v>
      </c>
      <c r="B60" s="556" t="s">
        <v>563</v>
      </c>
      <c r="C60" s="565">
        <v>88756623</v>
      </c>
      <c r="D60" s="565">
        <v>44745903</v>
      </c>
      <c r="E60" s="541">
        <v>50.41415669904431</v>
      </c>
      <c r="F60" s="540">
        <v>6666740</v>
      </c>
    </row>
    <row r="61" spans="1:6" s="542" customFormat="1" ht="17.25" customHeight="1">
      <c r="A61" s="555" t="s">
        <v>686</v>
      </c>
      <c r="B61" s="556" t="s">
        <v>1142</v>
      </c>
      <c r="C61" s="565">
        <v>941469</v>
      </c>
      <c r="D61" s="565">
        <v>334833</v>
      </c>
      <c r="E61" s="541">
        <v>35.56495221828865</v>
      </c>
      <c r="F61" s="540">
        <v>50863</v>
      </c>
    </row>
    <row r="62" spans="1:6" s="542" customFormat="1" ht="12.75">
      <c r="A62" s="555" t="s">
        <v>687</v>
      </c>
      <c r="B62" s="558" t="s">
        <v>1143</v>
      </c>
      <c r="C62" s="565">
        <v>362998042</v>
      </c>
      <c r="D62" s="565">
        <v>225256620</v>
      </c>
      <c r="E62" s="541">
        <v>62.05450000746836</v>
      </c>
      <c r="F62" s="540">
        <v>58389892</v>
      </c>
    </row>
    <row r="63" spans="1:6" s="542" customFormat="1" ht="18" customHeight="1">
      <c r="A63" s="555" t="s">
        <v>21</v>
      </c>
      <c r="B63" s="558" t="s">
        <v>875</v>
      </c>
      <c r="C63" s="565">
        <v>348066823</v>
      </c>
      <c r="D63" s="565">
        <v>218753058</v>
      </c>
      <c r="E63" s="541">
        <v>62.84800605658414</v>
      </c>
      <c r="F63" s="540">
        <v>56843930</v>
      </c>
    </row>
    <row r="64" spans="1:6" s="67" customFormat="1" ht="25.5">
      <c r="A64" s="543" t="s">
        <v>688</v>
      </c>
      <c r="B64" s="544" t="s">
        <v>689</v>
      </c>
      <c r="C64" s="545">
        <v>259785551</v>
      </c>
      <c r="D64" s="545">
        <v>189050021</v>
      </c>
      <c r="E64" s="546">
        <v>72.77156880830528</v>
      </c>
      <c r="F64" s="545">
        <v>52840912</v>
      </c>
    </row>
    <row r="65" spans="1:6" s="542" customFormat="1" ht="12.75">
      <c r="A65" s="73" t="s">
        <v>690</v>
      </c>
      <c r="B65" s="547" t="s">
        <v>691</v>
      </c>
      <c r="C65" s="545">
        <v>22512128</v>
      </c>
      <c r="D65" s="545">
        <v>10973365</v>
      </c>
      <c r="E65" s="546">
        <v>48.74423688422525</v>
      </c>
      <c r="F65" s="545">
        <v>2754865</v>
      </c>
    </row>
    <row r="66" spans="1:6" s="542" customFormat="1" ht="25.5" hidden="1">
      <c r="A66" s="568" t="s">
        <v>692</v>
      </c>
      <c r="B66" s="549" t="s">
        <v>693</v>
      </c>
      <c r="C66" s="550"/>
      <c r="D66" s="550"/>
      <c r="E66" s="546" t="e">
        <v>#DIV/0!</v>
      </c>
      <c r="F66" s="545">
        <v>0</v>
      </c>
    </row>
    <row r="67" spans="1:6" s="542" customFormat="1" ht="25.5" hidden="1">
      <c r="A67" s="568" t="s">
        <v>694</v>
      </c>
      <c r="B67" s="549" t="s">
        <v>695</v>
      </c>
      <c r="C67" s="550"/>
      <c r="D67" s="550"/>
      <c r="E67" s="546" t="e">
        <v>#DIV/0!</v>
      </c>
      <c r="F67" s="545">
        <v>0</v>
      </c>
    </row>
    <row r="68" spans="1:6" s="542" customFormat="1" ht="25.5" hidden="1">
      <c r="A68" s="568" t="s">
        <v>696</v>
      </c>
      <c r="B68" s="549" t="s">
        <v>697</v>
      </c>
      <c r="C68" s="550"/>
      <c r="D68" s="550"/>
      <c r="E68" s="546" t="e">
        <v>#DIV/0!</v>
      </c>
      <c r="F68" s="545">
        <v>0</v>
      </c>
    </row>
    <row r="69" spans="1:6" s="542" customFormat="1" ht="42" customHeight="1" hidden="1">
      <c r="A69" s="568" t="s">
        <v>698</v>
      </c>
      <c r="B69" s="549" t="s">
        <v>699</v>
      </c>
      <c r="C69" s="550"/>
      <c r="D69" s="550"/>
      <c r="E69" s="546" t="e">
        <v>#DIV/0!</v>
      </c>
      <c r="F69" s="545">
        <v>0</v>
      </c>
    </row>
    <row r="70" spans="1:6" s="542" customFormat="1" ht="12.75" hidden="1">
      <c r="A70" s="568" t="s">
        <v>700</v>
      </c>
      <c r="B70" s="549" t="s">
        <v>701</v>
      </c>
      <c r="C70" s="550"/>
      <c r="D70" s="550"/>
      <c r="E70" s="546" t="e">
        <v>#DIV/0!</v>
      </c>
      <c r="F70" s="545">
        <v>0</v>
      </c>
    </row>
    <row r="71" spans="1:6" s="542" customFormat="1" ht="38.25" hidden="1">
      <c r="A71" s="568" t="s">
        <v>702</v>
      </c>
      <c r="B71" s="549" t="s">
        <v>703</v>
      </c>
      <c r="C71" s="550"/>
      <c r="D71" s="550"/>
      <c r="E71" s="546" t="e">
        <v>#DIV/0!</v>
      </c>
      <c r="F71" s="545">
        <v>0</v>
      </c>
    </row>
    <row r="72" spans="1:6" s="542" customFormat="1" ht="38.25" hidden="1">
      <c r="A72" s="568" t="s">
        <v>704</v>
      </c>
      <c r="B72" s="549" t="s">
        <v>705</v>
      </c>
      <c r="C72" s="550"/>
      <c r="D72" s="550"/>
      <c r="E72" s="546" t="e">
        <v>#DIV/0!</v>
      </c>
      <c r="F72" s="545">
        <v>0</v>
      </c>
    </row>
    <row r="73" spans="1:6" s="542" customFormat="1" ht="25.5" hidden="1">
      <c r="A73" s="568" t="s">
        <v>706</v>
      </c>
      <c r="B73" s="549" t="s">
        <v>707</v>
      </c>
      <c r="C73" s="550"/>
      <c r="D73" s="550"/>
      <c r="E73" s="546" t="e">
        <v>#DIV/0!</v>
      </c>
      <c r="F73" s="545">
        <v>0</v>
      </c>
    </row>
    <row r="74" spans="1:6" s="542" customFormat="1" ht="12.75" hidden="1">
      <c r="A74" s="568" t="s">
        <v>708</v>
      </c>
      <c r="B74" s="549" t="s">
        <v>709</v>
      </c>
      <c r="C74" s="550"/>
      <c r="D74" s="550"/>
      <c r="E74" s="546" t="e">
        <v>#DIV/0!</v>
      </c>
      <c r="F74" s="545">
        <v>0</v>
      </c>
    </row>
    <row r="75" spans="1:6" s="542" customFormat="1" ht="25.5">
      <c r="A75" s="73" t="s">
        <v>710</v>
      </c>
      <c r="B75" s="547" t="s">
        <v>711</v>
      </c>
      <c r="C75" s="545">
        <v>151815323</v>
      </c>
      <c r="D75" s="545">
        <v>137609091</v>
      </c>
      <c r="E75" s="546">
        <v>90.64242546847527</v>
      </c>
      <c r="F75" s="545">
        <v>43597090</v>
      </c>
    </row>
    <row r="76" spans="1:6" s="542" customFormat="1" ht="12.75" hidden="1">
      <c r="A76" s="568" t="s">
        <v>712</v>
      </c>
      <c r="B76" s="549" t="s">
        <v>713</v>
      </c>
      <c r="C76" s="550"/>
      <c r="D76" s="550"/>
      <c r="E76" s="546" t="e">
        <v>#DIV/0!</v>
      </c>
      <c r="F76" s="545">
        <v>0</v>
      </c>
    </row>
    <row r="77" spans="1:6" s="542" customFormat="1" ht="12.75" hidden="1">
      <c r="A77" s="568" t="s">
        <v>714</v>
      </c>
      <c r="B77" s="549" t="s">
        <v>715</v>
      </c>
      <c r="C77" s="550"/>
      <c r="D77" s="550"/>
      <c r="E77" s="546" t="e">
        <v>#DIV/0!</v>
      </c>
      <c r="F77" s="545">
        <v>0</v>
      </c>
    </row>
    <row r="78" spans="1:6" s="542" customFormat="1" ht="25.5" hidden="1">
      <c r="A78" s="568" t="s">
        <v>716</v>
      </c>
      <c r="B78" s="549" t="s">
        <v>717</v>
      </c>
      <c r="C78" s="550"/>
      <c r="D78" s="550"/>
      <c r="E78" s="546" t="e">
        <v>#DIV/0!</v>
      </c>
      <c r="F78" s="545">
        <v>0</v>
      </c>
    </row>
    <row r="79" spans="1:6" s="542" customFormat="1" ht="63.75" hidden="1">
      <c r="A79" s="568" t="s">
        <v>718</v>
      </c>
      <c r="B79" s="549" t="s">
        <v>719</v>
      </c>
      <c r="C79" s="550"/>
      <c r="D79" s="550"/>
      <c r="E79" s="546" t="e">
        <v>#DIV/0!</v>
      </c>
      <c r="F79" s="545">
        <v>0</v>
      </c>
    </row>
    <row r="80" spans="1:6" s="542" customFormat="1" ht="51.75" customHeight="1" hidden="1">
      <c r="A80" s="568" t="s">
        <v>720</v>
      </c>
      <c r="B80" s="549" t="s">
        <v>721</v>
      </c>
      <c r="C80" s="550"/>
      <c r="D80" s="550"/>
      <c r="E80" s="546" t="e">
        <v>#DIV/0!</v>
      </c>
      <c r="F80" s="545">
        <v>0</v>
      </c>
    </row>
    <row r="81" spans="1:6" s="542" customFormat="1" ht="39.75" customHeight="1" hidden="1">
      <c r="A81" s="568" t="s">
        <v>722</v>
      </c>
      <c r="B81" s="549" t="s">
        <v>723</v>
      </c>
      <c r="C81" s="550"/>
      <c r="D81" s="550"/>
      <c r="E81" s="546" t="e">
        <v>#DIV/0!</v>
      </c>
      <c r="F81" s="545">
        <v>0</v>
      </c>
    </row>
    <row r="82" spans="1:6" s="542" customFormat="1" ht="12.75" hidden="1">
      <c r="A82" s="568" t="s">
        <v>724</v>
      </c>
      <c r="B82" s="549" t="s">
        <v>725</v>
      </c>
      <c r="C82" s="550"/>
      <c r="D82" s="550"/>
      <c r="E82" s="546" t="e">
        <v>#DIV/0!</v>
      </c>
      <c r="F82" s="545">
        <v>0</v>
      </c>
    </row>
    <row r="83" spans="1:6" s="542" customFormat="1" ht="16.5" customHeight="1" hidden="1">
      <c r="A83" s="568" t="s">
        <v>726</v>
      </c>
      <c r="B83" s="549" t="s">
        <v>727</v>
      </c>
      <c r="C83" s="550"/>
      <c r="D83" s="550"/>
      <c r="E83" s="546" t="e">
        <v>#DIV/0!</v>
      </c>
      <c r="F83" s="545">
        <v>0</v>
      </c>
    </row>
    <row r="84" spans="1:6" s="542" customFormat="1" ht="12.75" hidden="1">
      <c r="A84" s="568" t="s">
        <v>728</v>
      </c>
      <c r="B84" s="549" t="s">
        <v>729</v>
      </c>
      <c r="C84" s="550"/>
      <c r="D84" s="550"/>
      <c r="E84" s="546" t="e">
        <v>#DIV/0!</v>
      </c>
      <c r="F84" s="545">
        <v>0</v>
      </c>
    </row>
    <row r="85" spans="1:6" s="542" customFormat="1" ht="38.25">
      <c r="A85" s="73" t="s">
        <v>730</v>
      </c>
      <c r="B85" s="547" t="s">
        <v>731</v>
      </c>
      <c r="C85" s="545">
        <v>3536221</v>
      </c>
      <c r="D85" s="545">
        <v>4018549</v>
      </c>
      <c r="E85" s="546">
        <v>113.63964525972783</v>
      </c>
      <c r="F85" s="545">
        <v>1269885</v>
      </c>
    </row>
    <row r="86" spans="1:6" s="542" customFormat="1" ht="25.5">
      <c r="A86" s="73" t="s">
        <v>732</v>
      </c>
      <c r="B86" s="547" t="s">
        <v>733</v>
      </c>
      <c r="C86" s="545">
        <v>55038449</v>
      </c>
      <c r="D86" s="545">
        <v>33432278</v>
      </c>
      <c r="E86" s="546">
        <v>60.743495878672014</v>
      </c>
      <c r="F86" s="545">
        <v>5348951</v>
      </c>
    </row>
    <row r="87" spans="1:6" s="542" customFormat="1" ht="31.5" customHeight="1">
      <c r="A87" s="73" t="s">
        <v>734</v>
      </c>
      <c r="B87" s="547" t="s">
        <v>735</v>
      </c>
      <c r="C87" s="545">
        <v>4154805</v>
      </c>
      <c r="D87" s="545">
        <v>3016738</v>
      </c>
      <c r="E87" s="546">
        <v>72.60841363192738</v>
      </c>
      <c r="F87" s="545">
        <v>-129879</v>
      </c>
    </row>
    <row r="88" spans="1:6" s="67" customFormat="1" ht="25.5">
      <c r="A88" s="73" t="s">
        <v>736</v>
      </c>
      <c r="B88" s="544" t="s">
        <v>737</v>
      </c>
      <c r="C88" s="545">
        <v>2436187</v>
      </c>
      <c r="D88" s="545">
        <v>3717764</v>
      </c>
      <c r="E88" s="546">
        <v>152.6058549692614</v>
      </c>
      <c r="F88" s="545">
        <v>0</v>
      </c>
    </row>
    <row r="89" spans="1:6" s="542" customFormat="1" ht="12.75">
      <c r="A89" s="73" t="s">
        <v>738</v>
      </c>
      <c r="B89" s="547" t="s">
        <v>739</v>
      </c>
      <c r="C89" s="545">
        <v>0</v>
      </c>
      <c r="D89" s="545">
        <v>100000</v>
      </c>
      <c r="E89" s="546">
        <v>0</v>
      </c>
      <c r="F89" s="545">
        <v>0</v>
      </c>
    </row>
    <row r="90" spans="1:6" s="542" customFormat="1" ht="47.25" customHeight="1">
      <c r="A90" s="73" t="s">
        <v>740</v>
      </c>
      <c r="B90" s="547" t="s">
        <v>741</v>
      </c>
      <c r="C90" s="545">
        <v>1290797</v>
      </c>
      <c r="D90" s="545">
        <v>3555578</v>
      </c>
      <c r="E90" s="546">
        <v>275.4560167090565</v>
      </c>
      <c r="F90" s="545">
        <v>0</v>
      </c>
    </row>
    <row r="91" spans="1:6" s="542" customFormat="1" ht="25.5">
      <c r="A91" s="73" t="s">
        <v>742</v>
      </c>
      <c r="B91" s="547" t="s">
        <v>743</v>
      </c>
      <c r="C91" s="545">
        <v>154067</v>
      </c>
      <c r="D91" s="545">
        <v>62186</v>
      </c>
      <c r="E91" s="546">
        <v>40.36295897239513</v>
      </c>
      <c r="F91" s="545">
        <v>0</v>
      </c>
    </row>
    <row r="92" spans="1:6" s="67" customFormat="1" ht="38.25">
      <c r="A92" s="73" t="s">
        <v>744</v>
      </c>
      <c r="B92" s="544" t="s">
        <v>745</v>
      </c>
      <c r="C92" s="545">
        <v>58085041</v>
      </c>
      <c r="D92" s="545">
        <v>22971508</v>
      </c>
      <c r="E92" s="546">
        <v>39.54806195281845</v>
      </c>
      <c r="F92" s="545">
        <v>3639045</v>
      </c>
    </row>
    <row r="93" spans="1:6" s="542" customFormat="1" ht="25.5">
      <c r="A93" s="73" t="s">
        <v>746</v>
      </c>
      <c r="B93" s="547" t="s">
        <v>747</v>
      </c>
      <c r="C93" s="545">
        <v>50266989</v>
      </c>
      <c r="D93" s="545">
        <v>20978577</v>
      </c>
      <c r="E93" s="546">
        <v>41.73430200881935</v>
      </c>
      <c r="F93" s="545">
        <v>3173015</v>
      </c>
    </row>
    <row r="94" spans="1:6" s="542" customFormat="1" ht="38.25">
      <c r="A94" s="568" t="s">
        <v>748</v>
      </c>
      <c r="B94" s="549" t="s">
        <v>749</v>
      </c>
      <c r="C94" s="550">
        <v>13304105</v>
      </c>
      <c r="D94" s="550">
        <v>12838822</v>
      </c>
      <c r="E94" s="551">
        <v>96.50271100536263</v>
      </c>
      <c r="F94" s="550">
        <v>1947709</v>
      </c>
    </row>
    <row r="95" spans="1:6" s="542" customFormat="1" ht="38.25">
      <c r="A95" s="568" t="s">
        <v>750</v>
      </c>
      <c r="B95" s="549" t="s">
        <v>751</v>
      </c>
      <c r="C95" s="550">
        <v>28554543</v>
      </c>
      <c r="D95" s="550">
        <v>8139755</v>
      </c>
      <c r="E95" s="551">
        <v>28.505989397203802</v>
      </c>
      <c r="F95" s="550">
        <v>1225306</v>
      </c>
    </row>
    <row r="96" spans="1:6" s="542" customFormat="1" ht="32.25" customHeight="1">
      <c r="A96" s="73" t="s">
        <v>752</v>
      </c>
      <c r="B96" s="547" t="s">
        <v>753</v>
      </c>
      <c r="C96" s="545">
        <v>2714744</v>
      </c>
      <c r="D96" s="545">
        <v>1992931</v>
      </c>
      <c r="E96" s="546">
        <v>73.41137875247169</v>
      </c>
      <c r="F96" s="545">
        <v>466030</v>
      </c>
    </row>
    <row r="97" spans="1:6" s="542" customFormat="1" ht="39" customHeight="1">
      <c r="A97" s="568" t="s">
        <v>754</v>
      </c>
      <c r="B97" s="549" t="s">
        <v>755</v>
      </c>
      <c r="C97" s="550">
        <v>612550</v>
      </c>
      <c r="D97" s="550">
        <v>1473698</v>
      </c>
      <c r="E97" s="551">
        <v>240.58411558240144</v>
      </c>
      <c r="F97" s="550">
        <v>514780</v>
      </c>
    </row>
    <row r="98" spans="1:6" s="542" customFormat="1" ht="40.5" customHeight="1">
      <c r="A98" s="568" t="s">
        <v>756</v>
      </c>
      <c r="B98" s="549" t="s">
        <v>757</v>
      </c>
      <c r="C98" s="550">
        <v>1597757</v>
      </c>
      <c r="D98" s="550">
        <v>519233</v>
      </c>
      <c r="E98" s="551">
        <v>32.49762010117934</v>
      </c>
      <c r="F98" s="550">
        <v>-48750</v>
      </c>
    </row>
    <row r="99" spans="1:6" s="542" customFormat="1" ht="32.25" customHeight="1">
      <c r="A99" s="73" t="s">
        <v>758</v>
      </c>
      <c r="B99" s="547" t="s">
        <v>759</v>
      </c>
      <c r="C99" s="545">
        <v>5927688</v>
      </c>
      <c r="D99" s="545">
        <v>3013765</v>
      </c>
      <c r="E99" s="546">
        <v>50.84216645680407</v>
      </c>
      <c r="F99" s="545">
        <v>363973</v>
      </c>
    </row>
    <row r="100" spans="1:6" s="542" customFormat="1" ht="12.75">
      <c r="A100" s="73" t="s">
        <v>760</v>
      </c>
      <c r="B100" s="547" t="s">
        <v>761</v>
      </c>
      <c r="C100" s="545">
        <v>0</v>
      </c>
      <c r="D100" s="545">
        <v>2183838</v>
      </c>
      <c r="E100" s="546">
        <v>0</v>
      </c>
      <c r="F100" s="545">
        <v>363973</v>
      </c>
    </row>
    <row r="101" spans="1:6" s="542" customFormat="1" ht="32.25" customHeight="1">
      <c r="A101" s="73" t="s">
        <v>762</v>
      </c>
      <c r="B101" s="547" t="s">
        <v>763</v>
      </c>
      <c r="C101" s="545">
        <v>0</v>
      </c>
      <c r="D101" s="545">
        <v>829927</v>
      </c>
      <c r="E101" s="546">
        <v>0</v>
      </c>
      <c r="F101" s="545">
        <v>0</v>
      </c>
    </row>
    <row r="102" spans="1:6" s="542" customFormat="1" ht="12.75">
      <c r="A102" s="569" t="s">
        <v>23</v>
      </c>
      <c r="B102" s="558" t="s">
        <v>764</v>
      </c>
      <c r="C102" s="565">
        <v>12935744</v>
      </c>
      <c r="D102" s="565">
        <v>6503562</v>
      </c>
      <c r="E102" s="541">
        <v>50.27590218235611</v>
      </c>
      <c r="F102" s="540">
        <v>1545962</v>
      </c>
    </row>
    <row r="103" spans="1:6" s="67" customFormat="1" ht="12.75">
      <c r="A103" s="73" t="s">
        <v>765</v>
      </c>
      <c r="B103" s="544" t="s">
        <v>766</v>
      </c>
      <c r="C103" s="545">
        <v>96013</v>
      </c>
      <c r="D103" s="545">
        <v>59175</v>
      </c>
      <c r="E103" s="546">
        <v>61.632278962223864</v>
      </c>
      <c r="F103" s="545">
        <v>1500</v>
      </c>
    </row>
    <row r="104" spans="1:6" s="67" customFormat="1" ht="25.5" hidden="1">
      <c r="A104" s="73" t="s">
        <v>767</v>
      </c>
      <c r="B104" s="547" t="s">
        <v>768</v>
      </c>
      <c r="C104" s="545"/>
      <c r="D104" s="545">
        <v>0</v>
      </c>
      <c r="E104" s="546" t="e">
        <v>#DIV/0!</v>
      </c>
      <c r="F104" s="545">
        <v>0</v>
      </c>
    </row>
    <row r="105" spans="1:6" s="67" customFormat="1" ht="12.75" hidden="1">
      <c r="A105" s="568" t="s">
        <v>769</v>
      </c>
      <c r="B105" s="549" t="s">
        <v>770</v>
      </c>
      <c r="C105" s="550"/>
      <c r="D105" s="550"/>
      <c r="E105" s="546" t="e">
        <v>#DIV/0!</v>
      </c>
      <c r="F105" s="545">
        <v>0</v>
      </c>
    </row>
    <row r="106" spans="1:6" s="67" customFormat="1" ht="25.5" hidden="1">
      <c r="A106" s="73" t="s">
        <v>771</v>
      </c>
      <c r="B106" s="547" t="s">
        <v>772</v>
      </c>
      <c r="C106" s="545"/>
      <c r="D106" s="545">
        <v>0</v>
      </c>
      <c r="E106" s="546" t="e">
        <v>#DIV/0!</v>
      </c>
      <c r="F106" s="545">
        <v>0</v>
      </c>
    </row>
    <row r="107" spans="1:6" s="67" customFormat="1" ht="12.75" hidden="1">
      <c r="A107" s="568" t="s">
        <v>773</v>
      </c>
      <c r="B107" s="549" t="s">
        <v>770</v>
      </c>
      <c r="C107" s="550"/>
      <c r="D107" s="550"/>
      <c r="E107" s="546" t="e">
        <v>#DIV/0!</v>
      </c>
      <c r="F107" s="545">
        <v>0</v>
      </c>
    </row>
    <row r="108" spans="1:6" s="67" customFormat="1" ht="12.75">
      <c r="A108" s="73" t="s">
        <v>774</v>
      </c>
      <c r="B108" s="544" t="s">
        <v>775</v>
      </c>
      <c r="C108" s="545">
        <v>11822561</v>
      </c>
      <c r="D108" s="545">
        <v>6444387</v>
      </c>
      <c r="E108" s="546">
        <v>54.50923027591061</v>
      </c>
      <c r="F108" s="545">
        <v>1580866</v>
      </c>
    </row>
    <row r="109" spans="1:6" s="67" customFormat="1" ht="12.75" hidden="1">
      <c r="A109" s="73" t="s">
        <v>776</v>
      </c>
      <c r="B109" s="547" t="s">
        <v>777</v>
      </c>
      <c r="C109" s="545"/>
      <c r="D109" s="545">
        <v>0</v>
      </c>
      <c r="E109" s="546" t="e">
        <v>#DIV/0!</v>
      </c>
      <c r="F109" s="545">
        <v>0</v>
      </c>
    </row>
    <row r="110" spans="1:6" s="67" customFormat="1" ht="12.75" hidden="1">
      <c r="A110" s="73" t="s">
        <v>778</v>
      </c>
      <c r="B110" s="547" t="s">
        <v>779</v>
      </c>
      <c r="C110" s="545"/>
      <c r="D110" s="545">
        <v>0</v>
      </c>
      <c r="E110" s="546" t="e">
        <v>#DIV/0!</v>
      </c>
      <c r="F110" s="545">
        <v>0</v>
      </c>
    </row>
    <row r="111" spans="1:6" s="67" customFormat="1" ht="12.75" hidden="1">
      <c r="A111" s="73" t="s">
        <v>780</v>
      </c>
      <c r="B111" s="547" t="s">
        <v>781</v>
      </c>
      <c r="C111" s="545"/>
      <c r="D111" s="545">
        <v>0</v>
      </c>
      <c r="E111" s="546" t="e">
        <v>#DIV/0!</v>
      </c>
      <c r="F111" s="545">
        <v>0</v>
      </c>
    </row>
    <row r="112" spans="1:6" s="67" customFormat="1" ht="12.75" hidden="1">
      <c r="A112" s="73" t="s">
        <v>782</v>
      </c>
      <c r="B112" s="547" t="s">
        <v>783</v>
      </c>
      <c r="C112" s="545"/>
      <c r="D112" s="545">
        <v>0</v>
      </c>
      <c r="E112" s="546" t="e">
        <v>#DIV/0!</v>
      </c>
      <c r="F112" s="545">
        <v>0</v>
      </c>
    </row>
    <row r="113" spans="1:6" s="67" customFormat="1" ht="12.75" hidden="1">
      <c r="A113" s="73" t="s">
        <v>784</v>
      </c>
      <c r="B113" s="547" t="s">
        <v>785</v>
      </c>
      <c r="C113" s="545"/>
      <c r="D113" s="545">
        <v>0</v>
      </c>
      <c r="E113" s="546" t="e">
        <v>#DIV/0!</v>
      </c>
      <c r="F113" s="545">
        <v>0</v>
      </c>
    </row>
    <row r="114" spans="1:6" s="67" customFormat="1" ht="12.75" hidden="1">
      <c r="A114" s="73" t="s">
        <v>786</v>
      </c>
      <c r="B114" s="544" t="s">
        <v>787</v>
      </c>
      <c r="C114" s="545">
        <v>9079</v>
      </c>
      <c r="D114" s="545">
        <v>0</v>
      </c>
      <c r="E114" s="546">
        <v>0</v>
      </c>
      <c r="F114" s="545">
        <v>0</v>
      </c>
    </row>
    <row r="115" spans="1:6" s="542" customFormat="1" ht="25.5" hidden="1">
      <c r="A115" s="73" t="s">
        <v>788</v>
      </c>
      <c r="B115" s="547" t="s">
        <v>789</v>
      </c>
      <c r="C115" s="545"/>
      <c r="D115" s="545"/>
      <c r="E115" s="546" t="e">
        <v>#DIV/0!</v>
      </c>
      <c r="F115" s="545">
        <v>0</v>
      </c>
    </row>
    <row r="116" spans="1:6" s="542" customFormat="1" ht="25.5" hidden="1">
      <c r="A116" s="568" t="s">
        <v>790</v>
      </c>
      <c r="B116" s="549" t="s">
        <v>791</v>
      </c>
      <c r="C116" s="550"/>
      <c r="D116" s="550"/>
      <c r="E116" s="546" t="e">
        <v>#DIV/0!</v>
      </c>
      <c r="F116" s="545">
        <v>0</v>
      </c>
    </row>
    <row r="117" spans="1:6" s="542" customFormat="1" ht="25.5" hidden="1">
      <c r="A117" s="568" t="s">
        <v>792</v>
      </c>
      <c r="B117" s="549" t="s">
        <v>793</v>
      </c>
      <c r="C117" s="550"/>
      <c r="D117" s="550"/>
      <c r="E117" s="546" t="e">
        <v>#DIV/0!</v>
      </c>
      <c r="F117" s="545">
        <v>0</v>
      </c>
    </row>
    <row r="118" spans="1:6" s="542" customFormat="1" ht="25.5" hidden="1">
      <c r="A118" s="568" t="s">
        <v>794</v>
      </c>
      <c r="B118" s="549" t="s">
        <v>795</v>
      </c>
      <c r="C118" s="550"/>
      <c r="D118" s="550"/>
      <c r="E118" s="546" t="e">
        <v>#DIV/0!</v>
      </c>
      <c r="F118" s="545">
        <v>0</v>
      </c>
    </row>
    <row r="119" spans="1:6" s="542" customFormat="1" ht="12.75" hidden="1">
      <c r="A119" s="73" t="s">
        <v>796</v>
      </c>
      <c r="B119" s="547" t="s">
        <v>797</v>
      </c>
      <c r="C119" s="545">
        <v>9079</v>
      </c>
      <c r="D119" s="545">
        <v>0</v>
      </c>
      <c r="E119" s="546">
        <v>0</v>
      </c>
      <c r="F119" s="545">
        <v>0</v>
      </c>
    </row>
    <row r="120" spans="1:6" s="542" customFormat="1" ht="25.5" hidden="1">
      <c r="A120" s="568" t="s">
        <v>798</v>
      </c>
      <c r="B120" s="549" t="s">
        <v>799</v>
      </c>
      <c r="C120" s="550"/>
      <c r="D120" s="550"/>
      <c r="E120" s="546" t="e">
        <v>#DIV/0!</v>
      </c>
      <c r="F120" s="545">
        <v>0</v>
      </c>
    </row>
    <row r="121" spans="1:6" s="542" customFormat="1" ht="25.5" hidden="1">
      <c r="A121" s="568" t="s">
        <v>800</v>
      </c>
      <c r="B121" s="549" t="s">
        <v>801</v>
      </c>
      <c r="C121" s="550">
        <v>9079</v>
      </c>
      <c r="D121" s="550">
        <v>0</v>
      </c>
      <c r="E121" s="546">
        <v>0</v>
      </c>
      <c r="F121" s="545">
        <v>0</v>
      </c>
    </row>
    <row r="122" spans="1:6" s="542" customFormat="1" ht="25.5" hidden="1">
      <c r="A122" s="568" t="s">
        <v>802</v>
      </c>
      <c r="B122" s="549" t="s">
        <v>803</v>
      </c>
      <c r="C122" s="550"/>
      <c r="D122" s="550">
        <v>0</v>
      </c>
      <c r="E122" s="546" t="e">
        <v>#DIV/0!</v>
      </c>
      <c r="F122" s="545">
        <v>0</v>
      </c>
    </row>
    <row r="123" spans="1:6" s="67" customFormat="1" ht="12.75">
      <c r="A123" s="73" t="s">
        <v>804</v>
      </c>
      <c r="B123" s="544" t="s">
        <v>805</v>
      </c>
      <c r="C123" s="545">
        <v>40337</v>
      </c>
      <c r="D123" s="545">
        <v>0</v>
      </c>
      <c r="E123" s="546">
        <v>0</v>
      </c>
      <c r="F123" s="545">
        <v>-36404</v>
      </c>
    </row>
    <row r="124" spans="1:6" s="542" customFormat="1" ht="38.25">
      <c r="A124" s="73" t="s">
        <v>806</v>
      </c>
      <c r="B124" s="547" t="s">
        <v>807</v>
      </c>
      <c r="C124" s="545">
        <v>0</v>
      </c>
      <c r="D124" s="545">
        <v>0</v>
      </c>
      <c r="E124" s="546">
        <v>0</v>
      </c>
      <c r="F124" s="545">
        <v>-36404</v>
      </c>
    </row>
    <row r="125" spans="1:6" s="542" customFormat="1" ht="25.5" hidden="1">
      <c r="A125" s="72" t="s">
        <v>808</v>
      </c>
      <c r="B125" s="554" t="s">
        <v>809</v>
      </c>
      <c r="C125" s="562"/>
      <c r="D125" s="562"/>
      <c r="E125" s="541" t="e">
        <v>#DIV/0!</v>
      </c>
      <c r="F125" s="540">
        <v>0</v>
      </c>
    </row>
    <row r="126" spans="1:6" s="67" customFormat="1" ht="12.75">
      <c r="A126" s="570" t="s">
        <v>810</v>
      </c>
      <c r="B126" s="558" t="s">
        <v>811</v>
      </c>
      <c r="C126" s="565">
        <v>1328880773</v>
      </c>
      <c r="D126" s="565">
        <v>592024331</v>
      </c>
      <c r="E126" s="541">
        <v>44.55059799409108</v>
      </c>
      <c r="F126" s="540">
        <v>124459391</v>
      </c>
    </row>
    <row r="127" spans="1:6" s="552" customFormat="1" ht="12.75">
      <c r="A127" s="571" t="s">
        <v>274</v>
      </c>
      <c r="B127" s="544" t="s">
        <v>275</v>
      </c>
      <c r="C127" s="545">
        <v>191594325</v>
      </c>
      <c r="D127" s="545">
        <v>86791579</v>
      </c>
      <c r="E127" s="546">
        <v>45.29966062408164</v>
      </c>
      <c r="F127" s="545">
        <v>13538999</v>
      </c>
    </row>
    <row r="128" spans="1:6" s="67" customFormat="1" ht="12.75">
      <c r="A128" s="571" t="s">
        <v>276</v>
      </c>
      <c r="B128" s="544" t="s">
        <v>277</v>
      </c>
      <c r="C128" s="545">
        <v>18836</v>
      </c>
      <c r="D128" s="545">
        <v>3659</v>
      </c>
      <c r="E128" s="546">
        <v>19.42556806115948</v>
      </c>
      <c r="F128" s="545">
        <v>126</v>
      </c>
    </row>
    <row r="129" spans="1:6" s="67" customFormat="1" ht="12.75">
      <c r="A129" s="571" t="s">
        <v>278</v>
      </c>
      <c r="B129" s="544" t="s">
        <v>279</v>
      </c>
      <c r="C129" s="545">
        <v>20843726</v>
      </c>
      <c r="D129" s="545">
        <v>9149308</v>
      </c>
      <c r="E129" s="546">
        <v>43.894781576000376</v>
      </c>
      <c r="F129" s="545">
        <v>1939160</v>
      </c>
    </row>
    <row r="130" spans="1:6" s="67" customFormat="1" ht="12.75">
      <c r="A130" s="571" t="s">
        <v>280</v>
      </c>
      <c r="B130" s="544" t="s">
        <v>281</v>
      </c>
      <c r="C130" s="545">
        <v>185897740</v>
      </c>
      <c r="D130" s="545">
        <v>66598660</v>
      </c>
      <c r="E130" s="546">
        <v>35.82542746350762</v>
      </c>
      <c r="F130" s="545">
        <v>11915816</v>
      </c>
    </row>
    <row r="131" spans="1:6" s="67" customFormat="1" ht="12.75">
      <c r="A131" s="571" t="s">
        <v>282</v>
      </c>
      <c r="B131" s="544" t="s">
        <v>283</v>
      </c>
      <c r="C131" s="545">
        <v>19605684</v>
      </c>
      <c r="D131" s="545">
        <v>6095337</v>
      </c>
      <c r="E131" s="546">
        <v>31.089642167036864</v>
      </c>
      <c r="F131" s="545">
        <v>1267177</v>
      </c>
    </row>
    <row r="132" spans="1:6" s="67" customFormat="1" ht="12.75">
      <c r="A132" s="571" t="s">
        <v>284</v>
      </c>
      <c r="B132" s="544" t="s">
        <v>285</v>
      </c>
      <c r="C132" s="545">
        <v>156770062</v>
      </c>
      <c r="D132" s="545">
        <v>53868797</v>
      </c>
      <c r="E132" s="546">
        <v>34.36166083802404</v>
      </c>
      <c r="F132" s="545">
        <v>11092403</v>
      </c>
    </row>
    <row r="133" spans="1:6" s="67" customFormat="1" ht="12.75">
      <c r="A133" s="571" t="s">
        <v>286</v>
      </c>
      <c r="B133" s="544" t="s">
        <v>287</v>
      </c>
      <c r="C133" s="545">
        <v>4351569</v>
      </c>
      <c r="D133" s="545">
        <v>1643680</v>
      </c>
      <c r="E133" s="546">
        <v>37.77212311237625</v>
      </c>
      <c r="F133" s="545">
        <v>265600</v>
      </c>
    </row>
    <row r="134" spans="1:6" s="67" customFormat="1" ht="12.75">
      <c r="A134" s="571" t="s">
        <v>288</v>
      </c>
      <c r="B134" s="544" t="s">
        <v>235</v>
      </c>
      <c r="C134" s="545">
        <v>104522977</v>
      </c>
      <c r="D134" s="545">
        <v>43176408</v>
      </c>
      <c r="E134" s="546">
        <v>41.30805420898029</v>
      </c>
      <c r="F134" s="545">
        <v>7930859</v>
      </c>
    </row>
    <row r="135" spans="1:6" s="542" customFormat="1" ht="12.75">
      <c r="A135" s="571" t="s">
        <v>289</v>
      </c>
      <c r="B135" s="544" t="s">
        <v>549</v>
      </c>
      <c r="C135" s="545">
        <v>516213843</v>
      </c>
      <c r="D135" s="545">
        <v>259049762</v>
      </c>
      <c r="E135" s="546">
        <v>50.18264533444524</v>
      </c>
      <c r="F135" s="545">
        <v>66582789</v>
      </c>
    </row>
    <row r="136" spans="1:6" s="542" customFormat="1" ht="12.75">
      <c r="A136" s="571" t="s">
        <v>290</v>
      </c>
      <c r="B136" s="544" t="s">
        <v>238</v>
      </c>
      <c r="C136" s="545">
        <v>129062011</v>
      </c>
      <c r="D136" s="545">
        <v>65647141</v>
      </c>
      <c r="E136" s="546">
        <v>50.86480560108427</v>
      </c>
      <c r="F136" s="545">
        <v>9926462</v>
      </c>
    </row>
    <row r="137" spans="1:6" s="67" customFormat="1" ht="12.75">
      <c r="A137" s="572"/>
      <c r="B137" s="558" t="s">
        <v>812</v>
      </c>
      <c r="C137" s="565">
        <v>1328880773</v>
      </c>
      <c r="D137" s="565">
        <v>592024331</v>
      </c>
      <c r="E137" s="541">
        <v>44.55059799409108</v>
      </c>
      <c r="F137" s="540">
        <v>124459391</v>
      </c>
    </row>
    <row r="138" spans="1:6" s="66" customFormat="1" ht="12.75" customHeight="1">
      <c r="A138" s="573" t="s">
        <v>617</v>
      </c>
      <c r="B138" s="573" t="s">
        <v>813</v>
      </c>
      <c r="C138" s="574">
        <v>1021737932</v>
      </c>
      <c r="D138" s="574">
        <v>511152578</v>
      </c>
      <c r="E138" s="541">
        <v>50.0277578027709</v>
      </c>
      <c r="F138" s="540">
        <v>106960504</v>
      </c>
    </row>
    <row r="139" spans="1:6" s="575" customFormat="1" ht="12.75" customHeight="1">
      <c r="A139" s="468" t="s">
        <v>619</v>
      </c>
      <c r="B139" s="468" t="s">
        <v>814</v>
      </c>
      <c r="C139" s="574">
        <v>781366844</v>
      </c>
      <c r="D139" s="574">
        <v>387823107</v>
      </c>
      <c r="E139" s="541">
        <v>49.63393442888396</v>
      </c>
      <c r="F139" s="540">
        <v>86390878</v>
      </c>
    </row>
    <row r="140" spans="1:6" s="67" customFormat="1" ht="12.75">
      <c r="A140" s="576">
        <v>1000</v>
      </c>
      <c r="B140" s="577" t="s">
        <v>815</v>
      </c>
      <c r="C140" s="545">
        <v>492189715</v>
      </c>
      <c r="D140" s="545">
        <v>265600307</v>
      </c>
      <c r="E140" s="546">
        <v>53.96299412717309</v>
      </c>
      <c r="F140" s="545">
        <v>68552041</v>
      </c>
    </row>
    <row r="141" spans="1:6" s="67" customFormat="1" ht="12.75">
      <c r="A141" s="578" t="s">
        <v>187</v>
      </c>
      <c r="B141" s="579" t="s">
        <v>188</v>
      </c>
      <c r="C141" s="545">
        <v>368930282</v>
      </c>
      <c r="D141" s="545">
        <v>217122761</v>
      </c>
      <c r="E141" s="546">
        <v>58.85197599474906</v>
      </c>
      <c r="F141" s="545">
        <v>58515897</v>
      </c>
    </row>
    <row r="142" spans="1:6" s="67" customFormat="1" ht="25.5">
      <c r="A142" s="578" t="s">
        <v>190</v>
      </c>
      <c r="B142" s="547" t="s">
        <v>184</v>
      </c>
      <c r="C142" s="545">
        <v>92769462</v>
      </c>
      <c r="D142" s="545">
        <v>48477546</v>
      </c>
      <c r="E142" s="546">
        <v>52.25593094417212</v>
      </c>
      <c r="F142" s="545">
        <v>10036144</v>
      </c>
    </row>
    <row r="143" spans="1:6" s="67" customFormat="1" ht="12.75">
      <c r="A143" s="576">
        <v>2000</v>
      </c>
      <c r="B143" s="544" t="s">
        <v>186</v>
      </c>
      <c r="C143" s="545">
        <v>288851334</v>
      </c>
      <c r="D143" s="545">
        <v>122222800</v>
      </c>
      <c r="E143" s="546">
        <v>42.313392951129664</v>
      </c>
      <c r="F143" s="545">
        <v>17838837</v>
      </c>
    </row>
    <row r="144" spans="1:6" s="67" customFormat="1" ht="12.75">
      <c r="A144" s="578">
        <v>2100</v>
      </c>
      <c r="B144" s="579" t="s">
        <v>195</v>
      </c>
      <c r="C144" s="545">
        <v>2142073</v>
      </c>
      <c r="D144" s="545">
        <v>988254</v>
      </c>
      <c r="E144" s="546">
        <v>46.135402481614776</v>
      </c>
      <c r="F144" s="545">
        <v>156683</v>
      </c>
    </row>
    <row r="145" spans="1:6" s="67" customFormat="1" ht="12.75">
      <c r="A145" s="578">
        <v>2200</v>
      </c>
      <c r="B145" s="579" t="s">
        <v>189</v>
      </c>
      <c r="C145" s="545">
        <v>170634183</v>
      </c>
      <c r="D145" s="545">
        <v>76765549</v>
      </c>
      <c r="E145" s="546">
        <v>44.98837668417236</v>
      </c>
      <c r="F145" s="545">
        <v>11008982</v>
      </c>
    </row>
    <row r="146" spans="1:6" s="67" customFormat="1" ht="25.5">
      <c r="A146" s="578">
        <v>2300</v>
      </c>
      <c r="B146" s="547" t="s">
        <v>816</v>
      </c>
      <c r="C146" s="545">
        <v>71386520</v>
      </c>
      <c r="D146" s="545">
        <v>34143393</v>
      </c>
      <c r="E146" s="546">
        <v>47.82890803473821</v>
      </c>
      <c r="F146" s="545">
        <v>5245797</v>
      </c>
    </row>
    <row r="147" spans="1:6" s="67" customFormat="1" ht="12.75">
      <c r="A147" s="578">
        <v>2400</v>
      </c>
      <c r="B147" s="547" t="s">
        <v>193</v>
      </c>
      <c r="C147" s="545">
        <v>581474</v>
      </c>
      <c r="D147" s="545">
        <v>108517</v>
      </c>
      <c r="E147" s="546">
        <v>18.66239935061585</v>
      </c>
      <c r="F147" s="545">
        <v>48890</v>
      </c>
    </row>
    <row r="148" spans="1:6" s="67" customFormat="1" ht="12.75">
      <c r="A148" s="578">
        <v>2500</v>
      </c>
      <c r="B148" s="547" t="s">
        <v>817</v>
      </c>
      <c r="C148" s="545">
        <v>4051440</v>
      </c>
      <c r="D148" s="545">
        <v>1824234</v>
      </c>
      <c r="E148" s="546">
        <v>45.02680528404716</v>
      </c>
      <c r="F148" s="545">
        <v>176626</v>
      </c>
    </row>
    <row r="149" spans="1:6" s="67" customFormat="1" ht="38.25">
      <c r="A149" s="578">
        <v>2800</v>
      </c>
      <c r="B149" s="547" t="s">
        <v>818</v>
      </c>
      <c r="C149" s="545">
        <v>18485851</v>
      </c>
      <c r="D149" s="545">
        <v>8392853</v>
      </c>
      <c r="E149" s="546">
        <v>45.40149652834484</v>
      </c>
      <c r="F149" s="545">
        <v>1201859</v>
      </c>
    </row>
    <row r="150" spans="1:6" s="575" customFormat="1" ht="12.75" customHeight="1">
      <c r="A150" s="580" t="s">
        <v>819</v>
      </c>
      <c r="B150" s="467" t="s">
        <v>820</v>
      </c>
      <c r="C150" s="574">
        <v>25788327</v>
      </c>
      <c r="D150" s="574">
        <v>10587937</v>
      </c>
      <c r="E150" s="541">
        <v>41.05709145071722</v>
      </c>
      <c r="F150" s="540">
        <v>419961</v>
      </c>
    </row>
    <row r="151" spans="1:6" s="66" customFormat="1" ht="12.75" customHeight="1">
      <c r="A151" s="473">
        <v>4000</v>
      </c>
      <c r="B151" s="581" t="s">
        <v>198</v>
      </c>
      <c r="C151" s="582">
        <v>25591405</v>
      </c>
      <c r="D151" s="582">
        <v>10587937</v>
      </c>
      <c r="E151" s="546">
        <v>41.37301957434537</v>
      </c>
      <c r="F151" s="545">
        <v>419961</v>
      </c>
    </row>
    <row r="152" spans="1:6" s="67" customFormat="1" ht="25.5">
      <c r="A152" s="583">
        <v>4100</v>
      </c>
      <c r="B152" s="547" t="s">
        <v>821</v>
      </c>
      <c r="C152" s="545">
        <v>2747550</v>
      </c>
      <c r="D152" s="545">
        <v>9123</v>
      </c>
      <c r="E152" s="546">
        <v>0.33204127313424686</v>
      </c>
      <c r="F152" s="545">
        <v>-1069</v>
      </c>
    </row>
    <row r="153" spans="1:6" s="552" customFormat="1" ht="12.75">
      <c r="A153" s="583">
        <v>4200</v>
      </c>
      <c r="B153" s="547" t="s">
        <v>822</v>
      </c>
      <c r="C153" s="545">
        <v>1757609</v>
      </c>
      <c r="D153" s="545">
        <v>1267364</v>
      </c>
      <c r="E153" s="546">
        <v>72.10727755718138</v>
      </c>
      <c r="F153" s="545">
        <v>271710</v>
      </c>
    </row>
    <row r="154" spans="1:6" s="67" customFormat="1" ht="12.75">
      <c r="A154" s="583" t="s">
        <v>213</v>
      </c>
      <c r="B154" s="547" t="s">
        <v>823</v>
      </c>
      <c r="C154" s="545">
        <v>16814961</v>
      </c>
      <c r="D154" s="545">
        <v>9311450</v>
      </c>
      <c r="E154" s="546">
        <v>55.37598332818019</v>
      </c>
      <c r="F154" s="545">
        <v>149320</v>
      </c>
    </row>
    <row r="155" spans="1:6" s="67" customFormat="1" ht="12.75">
      <c r="A155" s="583" t="s">
        <v>824</v>
      </c>
      <c r="B155" s="547" t="s">
        <v>825</v>
      </c>
      <c r="C155" s="545">
        <v>8957818</v>
      </c>
      <c r="D155" s="545">
        <v>9116098</v>
      </c>
      <c r="E155" s="546">
        <v>101.76694815634791</v>
      </c>
      <c r="F155" s="545">
        <v>149332</v>
      </c>
    </row>
    <row r="156" spans="1:6" s="67" customFormat="1" ht="25.5">
      <c r="A156" s="583" t="s">
        <v>826</v>
      </c>
      <c r="B156" s="547" t="s">
        <v>827</v>
      </c>
      <c r="C156" s="545">
        <v>264100</v>
      </c>
      <c r="D156" s="545">
        <v>195352</v>
      </c>
      <c r="E156" s="546">
        <v>73.96895115486558</v>
      </c>
      <c r="F156" s="545">
        <v>-12</v>
      </c>
    </row>
    <row r="157" spans="1:6" s="575" customFormat="1" ht="12.75" customHeight="1">
      <c r="A157" s="584" t="s">
        <v>828</v>
      </c>
      <c r="B157" s="467" t="s">
        <v>829</v>
      </c>
      <c r="C157" s="574">
        <v>137102596</v>
      </c>
      <c r="D157" s="574">
        <v>71581138</v>
      </c>
      <c r="E157" s="541">
        <v>52.20990709760156</v>
      </c>
      <c r="F157" s="540">
        <v>11940011</v>
      </c>
    </row>
    <row r="158" spans="1:6" s="67" customFormat="1" ht="12.75">
      <c r="A158" s="576">
        <v>3000</v>
      </c>
      <c r="B158" s="544" t="s">
        <v>208</v>
      </c>
      <c r="C158" s="545">
        <v>64668709</v>
      </c>
      <c r="D158" s="545">
        <v>32477546</v>
      </c>
      <c r="E158" s="546">
        <v>50.22142316154788</v>
      </c>
      <c r="F158" s="545">
        <v>5984872</v>
      </c>
    </row>
    <row r="159" spans="1:6" s="67" customFormat="1" ht="12.75" hidden="1">
      <c r="A159" s="578">
        <v>3100</v>
      </c>
      <c r="B159" s="579" t="s">
        <v>210</v>
      </c>
      <c r="C159" s="545"/>
      <c r="D159" s="545">
        <v>0</v>
      </c>
      <c r="E159" s="546" t="e">
        <v>#DIV/0!</v>
      </c>
      <c r="F159" s="545">
        <v>0</v>
      </c>
    </row>
    <row r="160" spans="1:6" s="67" customFormat="1" ht="25.5">
      <c r="A160" s="578">
        <v>3200</v>
      </c>
      <c r="B160" s="547" t="s">
        <v>212</v>
      </c>
      <c r="C160" s="545">
        <v>60905350</v>
      </c>
      <c r="D160" s="545">
        <v>30914868</v>
      </c>
      <c r="E160" s="546">
        <v>50.758870936625435</v>
      </c>
      <c r="F160" s="545">
        <v>5726759</v>
      </c>
    </row>
    <row r="161" spans="1:6" s="67" customFormat="1" ht="38.25">
      <c r="A161" s="578">
        <v>3300</v>
      </c>
      <c r="B161" s="547" t="s">
        <v>830</v>
      </c>
      <c r="C161" s="545">
        <v>1850254</v>
      </c>
      <c r="D161" s="545">
        <v>1562678</v>
      </c>
      <c r="E161" s="546">
        <v>84.45748529661333</v>
      </c>
      <c r="F161" s="545">
        <v>258113</v>
      </c>
    </row>
    <row r="162" spans="1:6" s="67" customFormat="1" ht="12.75" hidden="1">
      <c r="A162" s="578">
        <v>3900</v>
      </c>
      <c r="B162" s="547" t="s">
        <v>831</v>
      </c>
      <c r="C162" s="545"/>
      <c r="D162" s="545">
        <v>0</v>
      </c>
      <c r="E162" s="546" t="e">
        <v>#DIV/0!</v>
      </c>
      <c r="F162" s="545">
        <v>0</v>
      </c>
    </row>
    <row r="163" spans="1:6" s="67" customFormat="1" ht="12.75">
      <c r="A163" s="576">
        <v>6000</v>
      </c>
      <c r="B163" s="544" t="s">
        <v>832</v>
      </c>
      <c r="C163" s="545">
        <v>69797441</v>
      </c>
      <c r="D163" s="545">
        <v>39103592</v>
      </c>
      <c r="E163" s="546">
        <v>56.02439206904448</v>
      </c>
      <c r="F163" s="545">
        <v>5955139</v>
      </c>
    </row>
    <row r="164" spans="1:6" s="67" customFormat="1" ht="12.75">
      <c r="A164" s="578">
        <v>6200</v>
      </c>
      <c r="B164" s="547" t="s">
        <v>220</v>
      </c>
      <c r="C164" s="545">
        <v>44970570</v>
      </c>
      <c r="D164" s="545">
        <v>29549687</v>
      </c>
      <c r="E164" s="546">
        <v>65.7089447609848</v>
      </c>
      <c r="F164" s="545">
        <v>4686677</v>
      </c>
    </row>
    <row r="165" spans="1:6" s="67" customFormat="1" ht="12.75">
      <c r="A165" s="578">
        <v>6300</v>
      </c>
      <c r="B165" s="547" t="s">
        <v>833</v>
      </c>
      <c r="C165" s="545">
        <v>10205018</v>
      </c>
      <c r="D165" s="545">
        <v>6346876</v>
      </c>
      <c r="E165" s="546">
        <v>62.19367765936327</v>
      </c>
      <c r="F165" s="545">
        <v>657132</v>
      </c>
    </row>
    <row r="166" spans="1:6" s="67" customFormat="1" ht="25.5">
      <c r="A166" s="578">
        <v>6400</v>
      </c>
      <c r="B166" s="547" t="s">
        <v>222</v>
      </c>
      <c r="C166" s="545">
        <v>5371450</v>
      </c>
      <c r="D166" s="545">
        <v>3207029</v>
      </c>
      <c r="E166" s="546">
        <v>59.70508894246432</v>
      </c>
      <c r="F166" s="545">
        <v>611330</v>
      </c>
    </row>
    <row r="167" spans="1:6" s="67" customFormat="1" ht="38.25">
      <c r="A167" s="585" t="s">
        <v>834</v>
      </c>
      <c r="B167" s="558" t="s">
        <v>835</v>
      </c>
      <c r="C167" s="540">
        <v>77480165</v>
      </c>
      <c r="D167" s="540">
        <v>41160396</v>
      </c>
      <c r="E167" s="541">
        <v>53.123784648625886</v>
      </c>
      <c r="F167" s="540">
        <v>8209654</v>
      </c>
    </row>
    <row r="168" spans="1:6" s="575" customFormat="1" ht="25.5" customHeight="1">
      <c r="A168" s="580" t="s">
        <v>630</v>
      </c>
      <c r="B168" s="463" t="s">
        <v>836</v>
      </c>
      <c r="C168" s="540">
        <v>9386</v>
      </c>
      <c r="D168" s="540">
        <v>18853</v>
      </c>
      <c r="E168" s="541">
        <v>200.86298742808438</v>
      </c>
      <c r="F168" s="540">
        <v>14387</v>
      </c>
    </row>
    <row r="169" spans="1:6" s="542" customFormat="1" ht="12.75">
      <c r="A169" s="578">
        <v>7700</v>
      </c>
      <c r="B169" s="547" t="s">
        <v>837</v>
      </c>
      <c r="C169" s="545">
        <v>9386</v>
      </c>
      <c r="D169" s="545">
        <v>18853</v>
      </c>
      <c r="E169" s="546">
        <v>200.86298742808438</v>
      </c>
      <c r="F169" s="545">
        <v>14387</v>
      </c>
    </row>
    <row r="170" spans="1:6" s="575" customFormat="1" ht="12.75" customHeight="1">
      <c r="A170" s="580" t="s">
        <v>838</v>
      </c>
      <c r="B170" s="467" t="s">
        <v>231</v>
      </c>
      <c r="C170" s="574">
        <v>74014173</v>
      </c>
      <c r="D170" s="574">
        <v>41141543</v>
      </c>
      <c r="E170" s="541">
        <v>55.58603350198887</v>
      </c>
      <c r="F170" s="540">
        <v>8195267</v>
      </c>
    </row>
    <row r="171" spans="1:6" s="67" customFormat="1" ht="12.75">
      <c r="A171" s="578">
        <v>7200</v>
      </c>
      <c r="B171" s="547" t="s">
        <v>839</v>
      </c>
      <c r="C171" s="545">
        <v>73811689</v>
      </c>
      <c r="D171" s="545">
        <v>41141543</v>
      </c>
      <c r="E171" s="546">
        <v>55.73851995176536</v>
      </c>
      <c r="F171" s="545">
        <v>8195267</v>
      </c>
    </row>
    <row r="172" spans="1:6" s="67" customFormat="1" ht="25.5">
      <c r="A172" s="586">
        <v>7210</v>
      </c>
      <c r="B172" s="547" t="s">
        <v>840</v>
      </c>
      <c r="C172" s="545">
        <v>8046955</v>
      </c>
      <c r="D172" s="545">
        <v>8593406</v>
      </c>
      <c r="E172" s="546">
        <v>106.79077986642152</v>
      </c>
      <c r="F172" s="545">
        <v>1615789</v>
      </c>
    </row>
    <row r="173" spans="1:6" s="67" customFormat="1" ht="25.5">
      <c r="A173" s="586">
        <v>7220</v>
      </c>
      <c r="B173" s="547" t="s">
        <v>841</v>
      </c>
      <c r="C173" s="545">
        <v>71281</v>
      </c>
      <c r="D173" s="545">
        <v>129069</v>
      </c>
      <c r="E173" s="546">
        <v>181.07069204977483</v>
      </c>
      <c r="F173" s="545">
        <v>51445</v>
      </c>
    </row>
    <row r="174" spans="1:6" s="460" customFormat="1" ht="12.75" hidden="1">
      <c r="A174" s="586">
        <v>7230</v>
      </c>
      <c r="B174" s="587" t="s">
        <v>842</v>
      </c>
      <c r="C174" s="545">
        <v>0</v>
      </c>
      <c r="D174" s="545">
        <v>0</v>
      </c>
      <c r="E174" s="546" t="e">
        <v>#DIV/0!</v>
      </c>
      <c r="F174" s="545">
        <v>0</v>
      </c>
    </row>
    <row r="175" spans="1:6" s="67" customFormat="1" ht="25.5">
      <c r="A175" s="586">
        <v>7240</v>
      </c>
      <c r="B175" s="547" t="s">
        <v>843</v>
      </c>
      <c r="C175" s="545">
        <v>1262703</v>
      </c>
      <c r="D175" s="545">
        <v>2700686</v>
      </c>
      <c r="E175" s="546">
        <v>213.8813323481452</v>
      </c>
      <c r="F175" s="545">
        <v>1866442</v>
      </c>
    </row>
    <row r="176" spans="1:6" s="67" customFormat="1" ht="25.5">
      <c r="A176" s="586">
        <v>7260</v>
      </c>
      <c r="B176" s="547" t="s">
        <v>844</v>
      </c>
      <c r="C176" s="545">
        <v>54541217</v>
      </c>
      <c r="D176" s="545">
        <v>29718382</v>
      </c>
      <c r="E176" s="546">
        <v>54.48793341006674</v>
      </c>
      <c r="F176" s="545">
        <v>4661591</v>
      </c>
    </row>
    <row r="177" spans="1:6" s="67" customFormat="1" ht="12.75" hidden="1">
      <c r="A177" s="588">
        <v>7500</v>
      </c>
      <c r="B177" s="554" t="s">
        <v>318</v>
      </c>
      <c r="C177" s="562"/>
      <c r="D177" s="562">
        <v>0</v>
      </c>
      <c r="E177" s="541" t="e">
        <v>#DIV/0!</v>
      </c>
      <c r="F177" s="540">
        <v>0</v>
      </c>
    </row>
    <row r="178" spans="1:6" s="66" customFormat="1" ht="12.75" customHeight="1">
      <c r="A178" s="573" t="s">
        <v>648</v>
      </c>
      <c r="B178" s="467" t="s">
        <v>251</v>
      </c>
      <c r="C178" s="589">
        <v>307009156</v>
      </c>
      <c r="D178" s="589">
        <v>80765703</v>
      </c>
      <c r="E178" s="541">
        <v>26.307261989280867</v>
      </c>
      <c r="F178" s="540">
        <v>17495449</v>
      </c>
    </row>
    <row r="179" spans="1:6" s="575" customFormat="1" ht="12.75" customHeight="1">
      <c r="A179" s="468" t="s">
        <v>845</v>
      </c>
      <c r="B179" s="467" t="s">
        <v>846</v>
      </c>
      <c r="C179" s="589">
        <v>306027340</v>
      </c>
      <c r="D179" s="589">
        <v>80707511</v>
      </c>
      <c r="E179" s="541">
        <v>26.3726472935392</v>
      </c>
      <c r="F179" s="540">
        <v>17445542</v>
      </c>
    </row>
    <row r="180" spans="1:6" s="67" customFormat="1" ht="12.75">
      <c r="A180" s="578">
        <v>5100</v>
      </c>
      <c r="B180" s="547" t="s">
        <v>255</v>
      </c>
      <c r="C180" s="545">
        <v>1929443</v>
      </c>
      <c r="D180" s="545">
        <v>677879</v>
      </c>
      <c r="E180" s="546">
        <v>35.13340378544482</v>
      </c>
      <c r="F180" s="545">
        <v>61032</v>
      </c>
    </row>
    <row r="181" spans="1:6" s="67" customFormat="1" ht="12.75">
      <c r="A181" s="578">
        <v>5200</v>
      </c>
      <c r="B181" s="547" t="s">
        <v>257</v>
      </c>
      <c r="C181" s="545">
        <v>263966585</v>
      </c>
      <c r="D181" s="545">
        <v>80029632</v>
      </c>
      <c r="E181" s="546">
        <v>30.318091966072146</v>
      </c>
      <c r="F181" s="545">
        <v>17384510</v>
      </c>
    </row>
    <row r="182" spans="1:6" s="542" customFormat="1" ht="12.75">
      <c r="A182" s="590" t="s">
        <v>847</v>
      </c>
      <c r="B182" s="558" t="s">
        <v>379</v>
      </c>
      <c r="C182" s="565">
        <v>50353</v>
      </c>
      <c r="D182" s="565">
        <v>58192</v>
      </c>
      <c r="E182" s="541">
        <v>115.5680892896153</v>
      </c>
      <c r="F182" s="540">
        <v>49907</v>
      </c>
    </row>
    <row r="183" spans="1:6" s="542" customFormat="1" ht="25.5" hidden="1">
      <c r="A183" s="578">
        <v>9200</v>
      </c>
      <c r="B183" s="547" t="s">
        <v>848</v>
      </c>
      <c r="C183" s="545">
        <v>0</v>
      </c>
      <c r="D183" s="545">
        <v>0</v>
      </c>
      <c r="E183" s="546">
        <v>0</v>
      </c>
      <c r="F183" s="545">
        <v>-8285</v>
      </c>
    </row>
    <row r="184" spans="1:6" s="542" customFormat="1" ht="25.5" hidden="1">
      <c r="A184" s="586">
        <v>9210</v>
      </c>
      <c r="B184" s="547" t="s">
        <v>849</v>
      </c>
      <c r="C184" s="545">
        <v>0</v>
      </c>
      <c r="D184" s="545"/>
      <c r="E184" s="546">
        <v>0</v>
      </c>
      <c r="F184" s="545">
        <v>-8285</v>
      </c>
    </row>
    <row r="185" spans="1:6" s="542" customFormat="1" ht="25.5">
      <c r="A185" s="588">
        <v>9300</v>
      </c>
      <c r="B185" s="554" t="s">
        <v>850</v>
      </c>
      <c r="C185" s="562">
        <v>40580</v>
      </c>
      <c r="D185" s="562">
        <v>58192</v>
      </c>
      <c r="E185" s="546">
        <v>143.40068999507147</v>
      </c>
      <c r="F185" s="545">
        <v>58192</v>
      </c>
    </row>
    <row r="186" spans="1:6" s="542" customFormat="1" ht="25.5">
      <c r="A186" s="591">
        <v>9310</v>
      </c>
      <c r="B186" s="554" t="s">
        <v>851</v>
      </c>
      <c r="C186" s="562">
        <v>0</v>
      </c>
      <c r="D186" s="562">
        <v>17612</v>
      </c>
      <c r="E186" s="546">
        <v>0</v>
      </c>
      <c r="F186" s="545">
        <v>17612</v>
      </c>
    </row>
    <row r="187" spans="1:6" s="542" customFormat="1" ht="25.5">
      <c r="A187" s="591">
        <v>9320</v>
      </c>
      <c r="B187" s="554" t="s">
        <v>852</v>
      </c>
      <c r="C187" s="562">
        <v>0</v>
      </c>
      <c r="D187" s="562">
        <v>40580</v>
      </c>
      <c r="E187" s="546">
        <v>0</v>
      </c>
      <c r="F187" s="545">
        <v>40580</v>
      </c>
    </row>
    <row r="188" spans="1:6" s="542" customFormat="1" ht="38.25" hidden="1">
      <c r="A188" s="591">
        <v>9330</v>
      </c>
      <c r="B188" s="554" t="s">
        <v>853</v>
      </c>
      <c r="C188" s="562"/>
      <c r="D188" s="562"/>
      <c r="E188" s="541" t="e">
        <v>#DIV/0!</v>
      </c>
      <c r="F188" s="540">
        <v>0</v>
      </c>
    </row>
    <row r="189" spans="1:6" s="542" customFormat="1" ht="30.75" customHeight="1">
      <c r="A189" s="592" t="s">
        <v>685</v>
      </c>
      <c r="B189" s="556" t="s">
        <v>593</v>
      </c>
      <c r="C189" s="565">
        <v>133685</v>
      </c>
      <c r="D189" s="565">
        <v>106050</v>
      </c>
      <c r="E189" s="541">
        <v>79.32827168343493</v>
      </c>
      <c r="F189" s="540">
        <v>3438</v>
      </c>
    </row>
    <row r="190" spans="1:6" s="69" customFormat="1" ht="25.5" customHeight="1">
      <c r="A190" s="578">
        <v>5300</v>
      </c>
      <c r="B190" s="547" t="s">
        <v>854</v>
      </c>
      <c r="C190" s="545">
        <v>86125</v>
      </c>
      <c r="D190" s="545">
        <v>74438</v>
      </c>
      <c r="E190" s="546">
        <v>86.43018867924528</v>
      </c>
      <c r="F190" s="545">
        <v>0</v>
      </c>
    </row>
    <row r="191" spans="1:6" s="542" customFormat="1" ht="25.5" customHeight="1">
      <c r="A191" s="578">
        <v>8000</v>
      </c>
      <c r="B191" s="544" t="s">
        <v>855</v>
      </c>
      <c r="C191" s="545">
        <v>47440</v>
      </c>
      <c r="D191" s="545">
        <v>31612</v>
      </c>
      <c r="E191" s="546">
        <v>66.63575042158516</v>
      </c>
      <c r="F191" s="545">
        <v>3438</v>
      </c>
    </row>
    <row r="192" spans="1:6" s="67" customFormat="1" ht="12.75">
      <c r="A192" s="593"/>
      <c r="B192" s="594" t="s">
        <v>876</v>
      </c>
      <c r="C192" s="565">
        <v>-148224633</v>
      </c>
      <c r="D192" s="565">
        <v>48869093</v>
      </c>
      <c r="E192" s="541">
        <v>-32.969616460443525</v>
      </c>
      <c r="F192" s="540">
        <v>-4374238</v>
      </c>
    </row>
    <row r="193" spans="1:6" s="67" customFormat="1" ht="12.75">
      <c r="A193" s="593"/>
      <c r="B193" s="594" t="s">
        <v>856</v>
      </c>
      <c r="C193" s="565">
        <v>148224633</v>
      </c>
      <c r="D193" s="565">
        <v>-48869093</v>
      </c>
      <c r="E193" s="541">
        <v>-32.969616460443525</v>
      </c>
      <c r="F193" s="540">
        <v>4374238</v>
      </c>
    </row>
    <row r="194" spans="1:6" s="67" customFormat="1" ht="12.75">
      <c r="A194" s="592" t="s">
        <v>857</v>
      </c>
      <c r="B194" s="595" t="s">
        <v>858</v>
      </c>
      <c r="C194" s="565">
        <v>127799092</v>
      </c>
      <c r="D194" s="565">
        <v>-44139065</v>
      </c>
      <c r="E194" s="541">
        <v>-34.53785493249044</v>
      </c>
      <c r="F194" s="540">
        <v>5053691</v>
      </c>
    </row>
    <row r="195" spans="1:6" s="67" customFormat="1" ht="12.75">
      <c r="A195" s="543" t="s">
        <v>267</v>
      </c>
      <c r="B195" s="547" t="s">
        <v>1161</v>
      </c>
      <c r="C195" s="545">
        <v>738580</v>
      </c>
      <c r="D195" s="545">
        <v>-720949</v>
      </c>
      <c r="E195" s="546">
        <v>-97.61285168837499</v>
      </c>
      <c r="F195" s="545">
        <v>20809</v>
      </c>
    </row>
    <row r="196" spans="1:6" s="67" customFormat="1" ht="12.75">
      <c r="A196" s="543" t="s">
        <v>859</v>
      </c>
      <c r="B196" s="547" t="s">
        <v>860</v>
      </c>
      <c r="C196" s="545">
        <v>123303278</v>
      </c>
      <c r="D196" s="545">
        <v>-42594311</v>
      </c>
      <c r="E196" s="546">
        <v>-34.54434601487237</v>
      </c>
      <c r="F196" s="545">
        <v>5455474</v>
      </c>
    </row>
    <row r="197" spans="1:6" s="67" customFormat="1" ht="12.75">
      <c r="A197" s="543" t="s">
        <v>861</v>
      </c>
      <c r="B197" s="547" t="s">
        <v>862</v>
      </c>
      <c r="C197" s="545">
        <v>2893830</v>
      </c>
      <c r="D197" s="545">
        <v>-823805</v>
      </c>
      <c r="E197" s="546">
        <v>-28.46763631588587</v>
      </c>
      <c r="F197" s="545">
        <v>-422592</v>
      </c>
    </row>
    <row r="198" spans="1:6" s="69" customFormat="1" ht="25.5" hidden="1">
      <c r="A198" s="596" t="s">
        <v>863</v>
      </c>
      <c r="B198" s="558" t="s">
        <v>1100</v>
      </c>
      <c r="C198" s="565"/>
      <c r="D198" s="565">
        <v>0</v>
      </c>
      <c r="E198" s="541" t="e">
        <v>#DIV/0!</v>
      </c>
      <c r="F198" s="540">
        <v>0</v>
      </c>
    </row>
    <row r="199" spans="1:6" s="69" customFormat="1" ht="12.75" hidden="1">
      <c r="A199" s="596" t="s">
        <v>864</v>
      </c>
      <c r="B199" s="558" t="s">
        <v>1101</v>
      </c>
      <c r="C199" s="565"/>
      <c r="D199" s="597"/>
      <c r="E199" s="541">
        <v>0</v>
      </c>
      <c r="F199" s="540">
        <v>0</v>
      </c>
    </row>
    <row r="200" spans="1:27" s="458" customFormat="1" ht="12.75">
      <c r="A200" s="592" t="s">
        <v>272</v>
      </c>
      <c r="B200" s="594" t="s">
        <v>1102</v>
      </c>
      <c r="C200" s="565">
        <v>22284750</v>
      </c>
      <c r="D200" s="565">
        <v>-1757227</v>
      </c>
      <c r="E200" s="541">
        <v>-7.88533414106059</v>
      </c>
      <c r="F200" s="540">
        <v>-625327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6" s="67" customFormat="1" ht="12.75">
      <c r="A201" s="592" t="s">
        <v>271</v>
      </c>
      <c r="B201" s="594" t="s">
        <v>1103</v>
      </c>
      <c r="C201" s="565">
        <v>98653</v>
      </c>
      <c r="D201" s="565">
        <v>458629</v>
      </c>
      <c r="E201" s="541">
        <v>464.8910828864809</v>
      </c>
      <c r="F201" s="540">
        <v>9437</v>
      </c>
    </row>
    <row r="202" spans="1:6" ht="12.75" customHeight="1">
      <c r="A202" s="598" t="s">
        <v>422</v>
      </c>
      <c r="B202" s="599" t="s">
        <v>1104</v>
      </c>
      <c r="C202" s="600">
        <v>-1957862</v>
      </c>
      <c r="D202" s="600">
        <v>-3431430</v>
      </c>
      <c r="E202" s="541">
        <v>175.2641401692254</v>
      </c>
      <c r="F202" s="540">
        <v>-63563</v>
      </c>
    </row>
    <row r="203" spans="1:6" ht="27" customHeight="1">
      <c r="A203" s="601" t="s">
        <v>865</v>
      </c>
      <c r="B203" s="602" t="s">
        <v>866</v>
      </c>
      <c r="C203" s="545">
        <v>-1856890</v>
      </c>
      <c r="D203" s="545">
        <v>-1878482</v>
      </c>
      <c r="E203" s="546">
        <v>101.16280447414763</v>
      </c>
      <c r="F203" s="545">
        <v>-444782</v>
      </c>
    </row>
    <row r="204" spans="1:6" ht="12.75" customHeight="1">
      <c r="A204" s="601" t="s">
        <v>867</v>
      </c>
      <c r="B204" s="603" t="s">
        <v>602</v>
      </c>
      <c r="C204" s="545">
        <v>310913</v>
      </c>
      <c r="D204" s="545">
        <v>-1552948</v>
      </c>
      <c r="E204" s="546">
        <v>-499.47991881973417</v>
      </c>
      <c r="F204" s="545">
        <v>381219</v>
      </c>
    </row>
    <row r="205" spans="1:6" ht="26.25" customHeight="1" hidden="1">
      <c r="A205" s="604"/>
      <c r="B205" s="605"/>
      <c r="C205" s="533"/>
      <c r="D205" s="606"/>
      <c r="E205" s="533"/>
      <c r="F205" s="540">
        <v>0</v>
      </c>
    </row>
    <row r="206" spans="1:4" s="458" customFormat="1" ht="17.25" customHeight="1">
      <c r="A206" s="607"/>
      <c r="B206" s="608" t="s">
        <v>868</v>
      </c>
      <c r="C206" s="67"/>
      <c r="D206" s="609">
        <v>5295817</v>
      </c>
    </row>
    <row r="207" spans="1:4" s="458" customFormat="1" ht="17.25" customHeight="1">
      <c r="A207" s="607"/>
      <c r="B207" s="608" t="s">
        <v>869</v>
      </c>
      <c r="C207" s="67"/>
      <c r="D207" s="609">
        <v>4646080.79</v>
      </c>
    </row>
    <row r="208" spans="1:4" s="458" customFormat="1" ht="17.25" customHeight="1">
      <c r="A208" s="610"/>
      <c r="B208" s="608" t="s">
        <v>870</v>
      </c>
      <c r="C208" s="67"/>
      <c r="D208" s="609">
        <v>266042.08</v>
      </c>
    </row>
    <row r="209" spans="1:6" s="458" customFormat="1" ht="21.75" customHeight="1">
      <c r="A209" s="611"/>
      <c r="B209" s="608" t="s">
        <v>871</v>
      </c>
      <c r="C209" s="68"/>
      <c r="D209" s="609">
        <v>128591.96</v>
      </c>
      <c r="E209" s="68"/>
      <c r="F209" s="68"/>
    </row>
    <row r="210" spans="1:4" s="458" customFormat="1" ht="17.25" customHeight="1">
      <c r="A210" s="612"/>
      <c r="B210" s="608" t="s">
        <v>872</v>
      </c>
      <c r="C210" s="67"/>
      <c r="D210" s="609">
        <v>12324864</v>
      </c>
    </row>
    <row r="211" spans="1:5" s="458" customFormat="1" ht="17.25" customHeight="1">
      <c r="A211" s="613"/>
      <c r="B211" s="614"/>
      <c r="D211" s="517"/>
      <c r="E211" s="615"/>
    </row>
    <row r="212" spans="1:6" s="620" customFormat="1" ht="6" customHeight="1">
      <c r="A212" s="616"/>
      <c r="B212" s="616"/>
      <c r="C212" s="617"/>
      <c r="D212" s="617"/>
      <c r="E212" s="618"/>
      <c r="F212" s="619"/>
    </row>
    <row r="213" spans="1:6" s="458" customFormat="1" ht="40.5" customHeight="1">
      <c r="A213" s="621" t="s">
        <v>873</v>
      </c>
      <c r="B213" s="940"/>
      <c r="C213" s="940"/>
      <c r="D213" s="940"/>
      <c r="E213" s="940"/>
      <c r="F213" s="622" t="s">
        <v>1108</v>
      </c>
    </row>
    <row r="214" spans="1:3" ht="15.75">
      <c r="A214" s="64"/>
      <c r="B214" s="623"/>
      <c r="C214" s="624"/>
    </row>
    <row r="215" spans="1:3" ht="15.75">
      <c r="A215" s="612"/>
      <c r="B215" s="623"/>
      <c r="C215" s="624"/>
    </row>
    <row r="216" spans="1:6" s="69" customFormat="1" ht="12.75">
      <c r="A216" s="625" t="s">
        <v>874</v>
      </c>
      <c r="B216" s="626"/>
      <c r="C216" s="70"/>
      <c r="D216" s="627"/>
      <c r="E216" s="627"/>
      <c r="F216" s="627"/>
    </row>
    <row r="217" spans="1:3" ht="15.75">
      <c r="A217" s="612"/>
      <c r="B217" s="628"/>
      <c r="C217" s="629"/>
    </row>
    <row r="218" spans="1:3" ht="15.75">
      <c r="A218" s="612"/>
      <c r="B218" s="628"/>
      <c r="C218" s="629"/>
    </row>
    <row r="219" spans="1:3" ht="15.75">
      <c r="A219" s="612"/>
      <c r="B219" s="628"/>
      <c r="C219" s="629"/>
    </row>
    <row r="220" spans="1:3" ht="15.75">
      <c r="A220" s="612"/>
      <c r="B220" s="628"/>
      <c r="C220" s="629"/>
    </row>
    <row r="221" spans="1:3" ht="15.75">
      <c r="A221" s="612"/>
      <c r="B221" s="628"/>
      <c r="C221" s="629"/>
    </row>
    <row r="222" spans="1:3" ht="15.75">
      <c r="A222" s="612"/>
      <c r="B222" s="628"/>
      <c r="C222" s="629"/>
    </row>
    <row r="223" spans="1:3" ht="15.75">
      <c r="A223" s="630"/>
      <c r="B223" s="628"/>
      <c r="C223" s="629"/>
    </row>
    <row r="224" spans="1:3" ht="16.5" customHeight="1">
      <c r="A224" s="631"/>
      <c r="B224" s="623"/>
      <c r="C224" s="629"/>
    </row>
    <row r="225" spans="1:3" ht="15.75">
      <c r="A225" s="631"/>
      <c r="B225" s="623"/>
      <c r="C225" s="629"/>
    </row>
    <row r="226" spans="1:3" ht="15.75">
      <c r="A226" s="631"/>
      <c r="B226" s="623"/>
      <c r="C226" s="629"/>
    </row>
    <row r="227" spans="1:2" ht="15.75">
      <c r="A227" s="631"/>
      <c r="B227" s="623"/>
    </row>
    <row r="228" spans="1:2" ht="15.75">
      <c r="A228" s="985"/>
      <c r="B228" s="985"/>
    </row>
    <row r="229" spans="1:2" ht="15.75">
      <c r="A229" s="632"/>
      <c r="B229" s="633"/>
    </row>
    <row r="230" spans="1:2" ht="15.75">
      <c r="A230" s="632"/>
      <c r="B230" s="633"/>
    </row>
    <row r="231" ht="15.75">
      <c r="B231" s="634"/>
    </row>
    <row r="238" ht="15.75">
      <c r="B238" s="634"/>
    </row>
    <row r="245" ht="15.75">
      <c r="B245" s="634"/>
    </row>
    <row r="247" ht="15.75">
      <c r="B247" s="634"/>
    </row>
    <row r="249" ht="15.75">
      <c r="B249" s="634"/>
    </row>
    <row r="251" ht="15.75">
      <c r="B251" s="634"/>
    </row>
    <row r="253" ht="15.75">
      <c r="B253" s="634"/>
    </row>
    <row r="255" ht="15.75">
      <c r="B255" s="634"/>
    </row>
    <row r="257" ht="15.75">
      <c r="B257" s="634"/>
    </row>
    <row r="263" ht="15.75">
      <c r="B263" s="634"/>
    </row>
  </sheetData>
  <mergeCells count="9">
    <mergeCell ref="B4:E4"/>
    <mergeCell ref="A1:F1"/>
    <mergeCell ref="A228:B228"/>
    <mergeCell ref="A6:F6"/>
    <mergeCell ref="A7:F7"/>
    <mergeCell ref="A2:F2"/>
    <mergeCell ref="A8:F8"/>
    <mergeCell ref="B3:E3"/>
    <mergeCell ref="B213:E213"/>
  </mergeCells>
  <printOptions horizontalCentered="1"/>
  <pageMargins left="0.3937007874015748" right="0.2755905511811024" top="0.5905511811023623" bottom="0.4724409448818898" header="0.2362204724409449" footer="0.3937007874015748"/>
  <pageSetup firstPageNumber="36" useFirstPageNumber="1" fitToWidth="5" horizontalDpi="600" verticalDpi="600" orientation="portrait" paperSize="9" scale="78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234"/>
  <sheetViews>
    <sheetView showGridLines="0" zoomScale="120" zoomScaleNormal="120" zoomScaleSheetLayoutView="100" workbookViewId="0" topLeftCell="A1">
      <selection activeCell="B3" sqref="B3"/>
    </sheetView>
  </sheetViews>
  <sheetFormatPr defaultColWidth="9.140625" defaultRowHeight="12.75"/>
  <cols>
    <col min="1" max="1" width="9.57421875" style="531" customWidth="1"/>
    <col min="2" max="2" width="49.00390625" style="532" customWidth="1"/>
    <col min="3" max="3" width="12.57421875" style="534" customWidth="1"/>
    <col min="4" max="4" width="12.140625" style="534" customWidth="1"/>
    <col min="5" max="5" width="10.140625" style="534" customWidth="1"/>
    <col min="6" max="6" width="11.57421875" style="534" customWidth="1"/>
    <col min="7" max="7" width="10.8515625" style="64" customWidth="1"/>
    <col min="8" max="16384" width="9.140625" style="64" customWidth="1"/>
  </cols>
  <sheetData>
    <row r="1" spans="1:7" s="50" customFormat="1" ht="66" customHeight="1">
      <c r="A1" s="941"/>
      <c r="B1" s="941"/>
      <c r="C1" s="941"/>
      <c r="D1" s="941"/>
      <c r="E1" s="941"/>
      <c r="F1" s="941"/>
      <c r="G1" s="454"/>
    </row>
    <row r="2" spans="1:7" s="50" customFormat="1" ht="12.75" customHeight="1">
      <c r="A2" s="980" t="s">
        <v>1077</v>
      </c>
      <c r="B2" s="980"/>
      <c r="C2" s="980"/>
      <c r="D2" s="980"/>
      <c r="E2" s="980"/>
      <c r="F2" s="980"/>
      <c r="G2" s="455"/>
    </row>
    <row r="3" spans="1:7" s="50" customFormat="1" ht="12.75" customHeight="1">
      <c r="A3" s="455"/>
      <c r="B3" s="456" t="s">
        <v>553</v>
      </c>
      <c r="C3" s="455"/>
      <c r="D3" s="455"/>
      <c r="E3" s="455"/>
      <c r="F3" s="455"/>
      <c r="G3" s="455"/>
    </row>
    <row r="4" spans="1:7" s="50" customFormat="1" ht="12.75" customHeight="1">
      <c r="A4" s="455"/>
      <c r="B4" s="457" t="s">
        <v>554</v>
      </c>
      <c r="C4" s="455"/>
      <c r="D4" s="455"/>
      <c r="E4" s="455"/>
      <c r="F4" s="455"/>
      <c r="G4" s="455"/>
    </row>
    <row r="5" spans="1:7" s="50" customFormat="1" ht="24" customHeight="1">
      <c r="A5" s="991" t="s">
        <v>877</v>
      </c>
      <c r="B5" s="991"/>
      <c r="C5" s="455"/>
      <c r="D5" s="455"/>
      <c r="E5" s="458"/>
      <c r="F5" s="57" t="s">
        <v>878</v>
      </c>
      <c r="G5" s="455"/>
    </row>
    <row r="6" spans="1:53" s="458" customFormat="1" ht="24.75" customHeight="1">
      <c r="A6" s="989" t="s">
        <v>1082</v>
      </c>
      <c r="B6" s="989"/>
      <c r="C6" s="989"/>
      <c r="D6" s="989"/>
      <c r="E6" s="989"/>
      <c r="F6" s="989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</row>
    <row r="7" spans="1:53" s="458" customFormat="1" ht="17.25" customHeight="1">
      <c r="A7" s="987" t="s">
        <v>879</v>
      </c>
      <c r="B7" s="987"/>
      <c r="C7" s="987"/>
      <c r="D7" s="987"/>
      <c r="E7" s="987"/>
      <c r="F7" s="987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</row>
    <row r="8" spans="1:53" s="458" customFormat="1" ht="17.25" customHeight="1">
      <c r="A8" s="942" t="s">
        <v>1196</v>
      </c>
      <c r="B8" s="942"/>
      <c r="C8" s="942"/>
      <c r="D8" s="942"/>
      <c r="E8" s="942"/>
      <c r="F8" s="942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</row>
    <row r="9" spans="1:53" s="458" customFormat="1" ht="12.75">
      <c r="A9" s="990"/>
      <c r="B9" s="990"/>
      <c r="C9" s="990"/>
      <c r="D9" s="990"/>
      <c r="E9" s="990"/>
      <c r="F9" s="990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</row>
    <row r="10" spans="2:53" s="458" customFormat="1" ht="12.75">
      <c r="B10" s="528"/>
      <c r="C10" s="529"/>
      <c r="D10" s="530"/>
      <c r="F10" s="65" t="s">
        <v>880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</row>
    <row r="11" spans="3:6" ht="12.75" customHeight="1">
      <c r="C11" s="533"/>
      <c r="D11" s="533"/>
      <c r="F11" s="635" t="s">
        <v>1114</v>
      </c>
    </row>
    <row r="12" spans="1:6" ht="46.5" customHeight="1">
      <c r="A12" s="73" t="s">
        <v>881</v>
      </c>
      <c r="B12" s="73" t="s">
        <v>1115</v>
      </c>
      <c r="C12" s="536" t="s">
        <v>558</v>
      </c>
      <c r="D12" s="536" t="s">
        <v>1117</v>
      </c>
      <c r="E12" s="536" t="s">
        <v>614</v>
      </c>
      <c r="F12" s="536" t="s">
        <v>1089</v>
      </c>
    </row>
    <row r="13" spans="1:8" s="67" customFormat="1" ht="12.75">
      <c r="A13" s="537">
        <v>1</v>
      </c>
      <c r="B13" s="536">
        <v>2</v>
      </c>
      <c r="C13" s="537">
        <v>3</v>
      </c>
      <c r="D13" s="537">
        <v>4</v>
      </c>
      <c r="E13" s="537">
        <v>5</v>
      </c>
      <c r="F13" s="537">
        <v>6</v>
      </c>
      <c r="H13" s="519"/>
    </row>
    <row r="14" spans="1:6" s="542" customFormat="1" ht="12.75">
      <c r="A14" s="555" t="s">
        <v>615</v>
      </c>
      <c r="B14" s="558" t="s">
        <v>616</v>
      </c>
      <c r="C14" s="540">
        <v>22787496</v>
      </c>
      <c r="D14" s="540">
        <v>11866766</v>
      </c>
      <c r="E14" s="541">
        <v>52.075778751645196</v>
      </c>
      <c r="F14" s="540">
        <v>1801469</v>
      </c>
    </row>
    <row r="15" spans="1:6" s="542" customFormat="1" ht="12.75">
      <c r="A15" s="555" t="s">
        <v>617</v>
      </c>
      <c r="B15" s="558" t="s">
        <v>1123</v>
      </c>
      <c r="C15" s="540">
        <v>2296933</v>
      </c>
      <c r="D15" s="540">
        <v>1396927</v>
      </c>
      <c r="E15" s="541">
        <v>60.81705474212787</v>
      </c>
      <c r="F15" s="540">
        <v>154602</v>
      </c>
    </row>
    <row r="16" spans="1:6" s="542" customFormat="1" ht="12.75">
      <c r="A16" s="543" t="s">
        <v>1210</v>
      </c>
      <c r="B16" s="544" t="s">
        <v>882</v>
      </c>
      <c r="C16" s="540">
        <v>2288933</v>
      </c>
      <c r="D16" s="540">
        <v>1396927</v>
      </c>
      <c r="E16" s="541">
        <v>61.02961510887387</v>
      </c>
      <c r="F16" s="540">
        <v>154602</v>
      </c>
    </row>
    <row r="17" spans="1:6" s="542" customFormat="1" ht="12.75">
      <c r="A17" s="543" t="s">
        <v>1226</v>
      </c>
      <c r="B17" s="544" t="s">
        <v>1136</v>
      </c>
      <c r="C17" s="540">
        <v>2239675</v>
      </c>
      <c r="D17" s="540">
        <v>1396927</v>
      </c>
      <c r="E17" s="541">
        <v>62.37186198890464</v>
      </c>
      <c r="F17" s="540">
        <v>154602</v>
      </c>
    </row>
    <row r="18" spans="1:6" s="67" customFormat="1" ht="12.75">
      <c r="A18" s="537" t="s">
        <v>647</v>
      </c>
      <c r="B18" s="636" t="s">
        <v>1137</v>
      </c>
      <c r="C18" s="562">
        <v>2121928</v>
      </c>
      <c r="D18" s="562">
        <v>1396927</v>
      </c>
      <c r="E18" s="637">
        <v>65.83291233255794</v>
      </c>
      <c r="F18" s="545">
        <v>154602</v>
      </c>
    </row>
    <row r="19" spans="1:6" s="542" customFormat="1" ht="12.75">
      <c r="A19" s="555" t="s">
        <v>648</v>
      </c>
      <c r="B19" s="558" t="s">
        <v>649</v>
      </c>
      <c r="C19" s="565">
        <v>2215947</v>
      </c>
      <c r="D19" s="565">
        <v>1212921</v>
      </c>
      <c r="E19" s="638">
        <v>54.736011285468464</v>
      </c>
      <c r="F19" s="540">
        <v>149572</v>
      </c>
    </row>
    <row r="20" spans="1:6" s="67" customFormat="1" ht="12.75">
      <c r="A20" s="537" t="s">
        <v>1237</v>
      </c>
      <c r="B20" s="636" t="s">
        <v>650</v>
      </c>
      <c r="C20" s="562">
        <v>388856</v>
      </c>
      <c r="D20" s="562">
        <v>375802</v>
      </c>
      <c r="E20" s="637">
        <v>96.64297323430782</v>
      </c>
      <c r="F20" s="545">
        <v>5014</v>
      </c>
    </row>
    <row r="21" spans="1:6" s="67" customFormat="1" ht="12.75" hidden="1">
      <c r="A21" s="537" t="s">
        <v>651</v>
      </c>
      <c r="B21" s="554" t="s">
        <v>652</v>
      </c>
      <c r="C21" s="562">
        <v>0</v>
      </c>
      <c r="D21" s="562">
        <v>0</v>
      </c>
      <c r="E21" s="637">
        <v>0</v>
      </c>
      <c r="F21" s="545">
        <v>0</v>
      </c>
    </row>
    <row r="22" spans="1:6" s="67" customFormat="1" ht="31.5" customHeight="1" hidden="1">
      <c r="A22" s="537" t="s">
        <v>1241</v>
      </c>
      <c r="B22" s="554" t="s">
        <v>653</v>
      </c>
      <c r="C22" s="562">
        <v>0</v>
      </c>
      <c r="D22" s="562">
        <v>0</v>
      </c>
      <c r="E22" s="637">
        <v>0</v>
      </c>
      <c r="F22" s="545">
        <v>0</v>
      </c>
    </row>
    <row r="23" spans="1:6" s="67" customFormat="1" ht="31.5" customHeight="1">
      <c r="A23" s="537" t="s">
        <v>1244</v>
      </c>
      <c r="B23" s="554" t="s">
        <v>654</v>
      </c>
      <c r="C23" s="562">
        <v>343535</v>
      </c>
      <c r="D23" s="562">
        <v>348207</v>
      </c>
      <c r="E23" s="637">
        <v>101.35997787707221</v>
      </c>
      <c r="F23" s="545">
        <v>1642</v>
      </c>
    </row>
    <row r="24" spans="1:6" s="67" customFormat="1" ht="38.25">
      <c r="A24" s="639" t="s">
        <v>655</v>
      </c>
      <c r="B24" s="640" t="s">
        <v>656</v>
      </c>
      <c r="C24" s="641">
        <v>2130</v>
      </c>
      <c r="D24" s="641">
        <v>0</v>
      </c>
      <c r="E24" s="642">
        <v>0</v>
      </c>
      <c r="F24" s="550">
        <v>0</v>
      </c>
    </row>
    <row r="25" spans="1:6" s="67" customFormat="1" ht="12.75" hidden="1">
      <c r="A25" s="537" t="s">
        <v>1246</v>
      </c>
      <c r="B25" s="554" t="s">
        <v>657</v>
      </c>
      <c r="C25" s="562">
        <v>0</v>
      </c>
      <c r="D25" s="562">
        <v>0</v>
      </c>
      <c r="E25" s="637">
        <v>0</v>
      </c>
      <c r="F25" s="545">
        <v>0</v>
      </c>
    </row>
    <row r="26" spans="1:6" s="67" customFormat="1" ht="25.5" hidden="1">
      <c r="A26" s="639" t="s">
        <v>658</v>
      </c>
      <c r="B26" s="640" t="s">
        <v>659</v>
      </c>
      <c r="C26" s="641"/>
      <c r="D26" s="641"/>
      <c r="E26" s="642">
        <v>0</v>
      </c>
      <c r="F26" s="545">
        <v>0</v>
      </c>
    </row>
    <row r="27" spans="1:6" s="67" customFormat="1" ht="15.75" customHeight="1">
      <c r="A27" s="537" t="s">
        <v>1248</v>
      </c>
      <c r="B27" s="554" t="s">
        <v>660</v>
      </c>
      <c r="C27" s="562">
        <v>40390</v>
      </c>
      <c r="D27" s="562">
        <v>27595</v>
      </c>
      <c r="E27" s="637">
        <v>68.32136667491953</v>
      </c>
      <c r="F27" s="545">
        <v>3372</v>
      </c>
    </row>
    <row r="28" spans="1:6" s="67" customFormat="1" ht="25.5" hidden="1">
      <c r="A28" s="537" t="s">
        <v>1250</v>
      </c>
      <c r="B28" s="554" t="s">
        <v>661</v>
      </c>
      <c r="C28" s="562">
        <v>0</v>
      </c>
      <c r="D28" s="562">
        <v>0</v>
      </c>
      <c r="E28" s="637">
        <v>0</v>
      </c>
      <c r="F28" s="545">
        <v>0</v>
      </c>
    </row>
    <row r="29" spans="1:6" s="67" customFormat="1" ht="12.75" hidden="1">
      <c r="A29" s="537" t="s">
        <v>662</v>
      </c>
      <c r="B29" s="554" t="s">
        <v>663</v>
      </c>
      <c r="C29" s="562">
        <v>0</v>
      </c>
      <c r="D29" s="562">
        <v>0</v>
      </c>
      <c r="E29" s="637">
        <v>0</v>
      </c>
      <c r="F29" s="545">
        <v>0</v>
      </c>
    </row>
    <row r="30" spans="1:6" s="67" customFormat="1" ht="15" customHeight="1">
      <c r="A30" s="537" t="s">
        <v>1254</v>
      </c>
      <c r="B30" s="636" t="s">
        <v>664</v>
      </c>
      <c r="C30" s="562">
        <v>7490</v>
      </c>
      <c r="D30" s="562">
        <v>5869</v>
      </c>
      <c r="E30" s="637">
        <v>78.35781041388518</v>
      </c>
      <c r="F30" s="545">
        <v>495</v>
      </c>
    </row>
    <row r="31" spans="1:6" s="67" customFormat="1" ht="12.75">
      <c r="A31" s="537" t="s">
        <v>665</v>
      </c>
      <c r="B31" s="554" t="s">
        <v>666</v>
      </c>
      <c r="C31" s="562">
        <v>3190</v>
      </c>
      <c r="D31" s="562">
        <v>3420</v>
      </c>
      <c r="E31" s="637">
        <v>107.21003134796238</v>
      </c>
      <c r="F31" s="545">
        <v>60</v>
      </c>
    </row>
    <row r="32" spans="1:6" s="67" customFormat="1" ht="12.75">
      <c r="A32" s="537" t="s">
        <v>667</v>
      </c>
      <c r="B32" s="554" t="s">
        <v>668</v>
      </c>
      <c r="C32" s="562">
        <v>4300</v>
      </c>
      <c r="D32" s="562">
        <v>2449</v>
      </c>
      <c r="E32" s="637">
        <v>56.95348837209302</v>
      </c>
      <c r="F32" s="545">
        <v>435</v>
      </c>
    </row>
    <row r="33" spans="1:6" s="67" customFormat="1" ht="12.75" hidden="1">
      <c r="A33" s="537" t="s">
        <v>9</v>
      </c>
      <c r="B33" s="554" t="s">
        <v>669</v>
      </c>
      <c r="C33" s="562">
        <v>0</v>
      </c>
      <c r="D33" s="562">
        <v>0</v>
      </c>
      <c r="E33" s="637">
        <v>0</v>
      </c>
      <c r="F33" s="545">
        <v>0</v>
      </c>
    </row>
    <row r="34" spans="1:6" s="67" customFormat="1" ht="12.75">
      <c r="A34" s="537" t="s">
        <v>11</v>
      </c>
      <c r="B34" s="636" t="s">
        <v>670</v>
      </c>
      <c r="C34" s="562">
        <v>0</v>
      </c>
      <c r="D34" s="562">
        <v>3</v>
      </c>
      <c r="E34" s="637">
        <v>0</v>
      </c>
      <c r="F34" s="545">
        <v>-25</v>
      </c>
    </row>
    <row r="35" spans="1:6" s="67" customFormat="1" ht="12.75">
      <c r="A35" s="537" t="s">
        <v>671</v>
      </c>
      <c r="B35" s="636" t="s">
        <v>672</v>
      </c>
      <c r="C35" s="562">
        <v>1724215</v>
      </c>
      <c r="D35" s="562">
        <v>747439</v>
      </c>
      <c r="E35" s="637">
        <v>43.34952427626485</v>
      </c>
      <c r="F35" s="545">
        <v>143962</v>
      </c>
    </row>
    <row r="36" spans="1:6" s="67" customFormat="1" ht="12.75">
      <c r="A36" s="643" t="s">
        <v>673</v>
      </c>
      <c r="B36" s="636" t="s">
        <v>674</v>
      </c>
      <c r="C36" s="562">
        <v>113946</v>
      </c>
      <c r="D36" s="562">
        <v>45254</v>
      </c>
      <c r="E36" s="637">
        <v>39.71530374036825</v>
      </c>
      <c r="F36" s="545">
        <v>12965</v>
      </c>
    </row>
    <row r="37" spans="1:6" s="67" customFormat="1" ht="25.5">
      <c r="A37" s="537" t="s">
        <v>675</v>
      </c>
      <c r="B37" s="636" t="s">
        <v>676</v>
      </c>
      <c r="C37" s="562">
        <v>82000</v>
      </c>
      <c r="D37" s="562">
        <v>83808</v>
      </c>
      <c r="E37" s="637">
        <v>102.20487804878049</v>
      </c>
      <c r="F37" s="545">
        <v>126</v>
      </c>
    </row>
    <row r="38" spans="1:6" s="67" customFormat="1" ht="12.75">
      <c r="A38" s="537" t="s">
        <v>677</v>
      </c>
      <c r="B38" s="636" t="s">
        <v>678</v>
      </c>
      <c r="C38" s="562">
        <v>0</v>
      </c>
      <c r="D38" s="562">
        <v>1632</v>
      </c>
      <c r="E38" s="637">
        <v>0</v>
      </c>
      <c r="F38" s="545">
        <v>0</v>
      </c>
    </row>
    <row r="39" spans="1:6" s="67" customFormat="1" ht="27.75" customHeight="1">
      <c r="A39" s="537" t="s">
        <v>679</v>
      </c>
      <c r="B39" s="554" t="s">
        <v>680</v>
      </c>
      <c r="C39" s="562">
        <v>82000</v>
      </c>
      <c r="D39" s="562">
        <v>82005</v>
      </c>
      <c r="E39" s="637">
        <v>100.0060975609756</v>
      </c>
      <c r="F39" s="545">
        <v>5</v>
      </c>
    </row>
    <row r="40" spans="1:6" s="67" customFormat="1" ht="27.75" customHeight="1">
      <c r="A40" s="537" t="s">
        <v>683</v>
      </c>
      <c r="B40" s="554" t="s">
        <v>883</v>
      </c>
      <c r="C40" s="562">
        <v>0</v>
      </c>
      <c r="D40" s="562">
        <v>119</v>
      </c>
      <c r="E40" s="637">
        <v>0</v>
      </c>
      <c r="F40" s="545">
        <v>101</v>
      </c>
    </row>
    <row r="41" spans="1:6" s="67" customFormat="1" ht="27.75" customHeight="1">
      <c r="A41" s="537" t="s">
        <v>884</v>
      </c>
      <c r="B41" s="554" t="s">
        <v>885</v>
      </c>
      <c r="C41" s="562">
        <v>0</v>
      </c>
      <c r="D41" s="562">
        <v>52</v>
      </c>
      <c r="E41" s="637">
        <v>0</v>
      </c>
      <c r="F41" s="545">
        <v>20</v>
      </c>
    </row>
    <row r="42" spans="1:6" s="542" customFormat="1" ht="17.25" customHeight="1">
      <c r="A42" s="555" t="s">
        <v>685</v>
      </c>
      <c r="B42" s="556" t="s">
        <v>563</v>
      </c>
      <c r="C42" s="565">
        <v>1434978</v>
      </c>
      <c r="D42" s="565">
        <v>685715</v>
      </c>
      <c r="E42" s="638">
        <v>47.78575002543593</v>
      </c>
      <c r="F42" s="540">
        <v>111359</v>
      </c>
    </row>
    <row r="43" spans="1:6" s="542" customFormat="1" ht="17.25" customHeight="1">
      <c r="A43" s="555" t="s">
        <v>686</v>
      </c>
      <c r="B43" s="556" t="s">
        <v>1142</v>
      </c>
      <c r="C43" s="565">
        <v>0</v>
      </c>
      <c r="D43" s="565">
        <v>7</v>
      </c>
      <c r="E43" s="638">
        <v>0</v>
      </c>
      <c r="F43" s="540">
        <v>0</v>
      </c>
    </row>
    <row r="44" spans="1:6" s="542" customFormat="1" ht="12.75">
      <c r="A44" s="555" t="s">
        <v>687</v>
      </c>
      <c r="B44" s="558" t="s">
        <v>1143</v>
      </c>
      <c r="C44" s="565">
        <v>16839638</v>
      </c>
      <c r="D44" s="565">
        <v>8571196</v>
      </c>
      <c r="E44" s="638">
        <v>50.89893262551131</v>
      </c>
      <c r="F44" s="540">
        <v>1385936</v>
      </c>
    </row>
    <row r="45" spans="1:6" s="542" customFormat="1" ht="18" customHeight="1">
      <c r="A45" s="555" t="s">
        <v>21</v>
      </c>
      <c r="B45" s="558" t="s">
        <v>875</v>
      </c>
      <c r="C45" s="565">
        <v>16265504</v>
      </c>
      <c r="D45" s="565">
        <v>8442127</v>
      </c>
      <c r="E45" s="638">
        <v>51.90203144027999</v>
      </c>
      <c r="F45" s="540">
        <v>1342776</v>
      </c>
    </row>
    <row r="46" spans="1:6" s="67" customFormat="1" ht="25.5">
      <c r="A46" s="537" t="s">
        <v>688</v>
      </c>
      <c r="B46" s="636" t="s">
        <v>689</v>
      </c>
      <c r="C46" s="562">
        <v>142264</v>
      </c>
      <c r="D46" s="562">
        <v>140930</v>
      </c>
      <c r="E46" s="637">
        <v>99.06230669740764</v>
      </c>
      <c r="F46" s="545">
        <v>9631</v>
      </c>
    </row>
    <row r="47" spans="1:6" s="542" customFormat="1" ht="12.75">
      <c r="A47" s="72" t="s">
        <v>690</v>
      </c>
      <c r="B47" s="554" t="s">
        <v>691</v>
      </c>
      <c r="C47" s="562">
        <v>0</v>
      </c>
      <c r="D47" s="562">
        <v>5000</v>
      </c>
      <c r="E47" s="637">
        <v>0</v>
      </c>
      <c r="F47" s="545">
        <v>-7259</v>
      </c>
    </row>
    <row r="48" spans="1:6" s="542" customFormat="1" ht="25.5" hidden="1">
      <c r="A48" s="644" t="s">
        <v>692</v>
      </c>
      <c r="B48" s="640" t="s">
        <v>693</v>
      </c>
      <c r="C48" s="641"/>
      <c r="D48" s="641"/>
      <c r="E48" s="637" t="e">
        <v>#DIV/0!</v>
      </c>
      <c r="F48" s="545">
        <v>0</v>
      </c>
    </row>
    <row r="49" spans="1:6" s="542" customFormat="1" ht="25.5" hidden="1">
      <c r="A49" s="644" t="s">
        <v>694</v>
      </c>
      <c r="B49" s="640" t="s">
        <v>695</v>
      </c>
      <c r="C49" s="641"/>
      <c r="D49" s="641"/>
      <c r="E49" s="637" t="e">
        <v>#DIV/0!</v>
      </c>
      <c r="F49" s="545">
        <v>0</v>
      </c>
    </row>
    <row r="50" spans="1:6" s="542" customFormat="1" ht="25.5" hidden="1">
      <c r="A50" s="644" t="s">
        <v>696</v>
      </c>
      <c r="B50" s="640" t="s">
        <v>697</v>
      </c>
      <c r="C50" s="641"/>
      <c r="D50" s="641"/>
      <c r="E50" s="637" t="e">
        <v>#DIV/0!</v>
      </c>
      <c r="F50" s="545">
        <v>0</v>
      </c>
    </row>
    <row r="51" spans="1:6" s="542" customFormat="1" ht="42" customHeight="1" hidden="1">
      <c r="A51" s="644" t="s">
        <v>698</v>
      </c>
      <c r="B51" s="640" t="s">
        <v>699</v>
      </c>
      <c r="C51" s="641"/>
      <c r="D51" s="641"/>
      <c r="E51" s="637" t="e">
        <v>#DIV/0!</v>
      </c>
      <c r="F51" s="545">
        <v>0</v>
      </c>
    </row>
    <row r="52" spans="1:6" s="542" customFormat="1" ht="12.75" hidden="1">
      <c r="A52" s="644" t="s">
        <v>700</v>
      </c>
      <c r="B52" s="640" t="s">
        <v>701</v>
      </c>
      <c r="C52" s="641"/>
      <c r="D52" s="641"/>
      <c r="E52" s="637" t="e">
        <v>#DIV/0!</v>
      </c>
      <c r="F52" s="545">
        <v>0</v>
      </c>
    </row>
    <row r="53" spans="1:6" s="542" customFormat="1" ht="38.25" hidden="1">
      <c r="A53" s="644" t="s">
        <v>702</v>
      </c>
      <c r="B53" s="640" t="s">
        <v>703</v>
      </c>
      <c r="C53" s="641"/>
      <c r="D53" s="641"/>
      <c r="E53" s="637" t="e">
        <v>#DIV/0!</v>
      </c>
      <c r="F53" s="545">
        <v>0</v>
      </c>
    </row>
    <row r="54" spans="1:6" s="542" customFormat="1" ht="38.25" hidden="1">
      <c r="A54" s="644" t="s">
        <v>704</v>
      </c>
      <c r="B54" s="640" t="s">
        <v>705</v>
      </c>
      <c r="C54" s="641"/>
      <c r="D54" s="641"/>
      <c r="E54" s="637" t="e">
        <v>#DIV/0!</v>
      </c>
      <c r="F54" s="545">
        <v>0</v>
      </c>
    </row>
    <row r="55" spans="1:6" s="542" customFormat="1" ht="25.5" hidden="1">
      <c r="A55" s="644" t="s">
        <v>706</v>
      </c>
      <c r="B55" s="640" t="s">
        <v>707</v>
      </c>
      <c r="C55" s="641"/>
      <c r="D55" s="641"/>
      <c r="E55" s="637" t="e">
        <v>#DIV/0!</v>
      </c>
      <c r="F55" s="545">
        <v>0</v>
      </c>
    </row>
    <row r="56" spans="1:6" s="542" customFormat="1" ht="12.75" hidden="1">
      <c r="A56" s="644" t="s">
        <v>708</v>
      </c>
      <c r="B56" s="640" t="s">
        <v>709</v>
      </c>
      <c r="C56" s="641"/>
      <c r="D56" s="641"/>
      <c r="E56" s="637" t="e">
        <v>#DIV/0!</v>
      </c>
      <c r="F56" s="545">
        <v>0</v>
      </c>
    </row>
    <row r="57" spans="1:6" s="542" customFormat="1" ht="12.75" hidden="1">
      <c r="A57" s="72" t="s">
        <v>710</v>
      </c>
      <c r="B57" s="554" t="s">
        <v>711</v>
      </c>
      <c r="C57" s="562"/>
      <c r="D57" s="562"/>
      <c r="E57" s="637">
        <v>0</v>
      </c>
      <c r="F57" s="545">
        <v>0</v>
      </c>
    </row>
    <row r="58" spans="1:6" s="542" customFormat="1" ht="12.75" hidden="1">
      <c r="A58" s="644" t="s">
        <v>712</v>
      </c>
      <c r="B58" s="640" t="s">
        <v>713</v>
      </c>
      <c r="C58" s="641"/>
      <c r="D58" s="641"/>
      <c r="E58" s="637" t="e">
        <v>#DIV/0!</v>
      </c>
      <c r="F58" s="545">
        <v>0</v>
      </c>
    </row>
    <row r="59" spans="1:6" s="542" customFormat="1" ht="12.75" hidden="1">
      <c r="A59" s="644" t="s">
        <v>714</v>
      </c>
      <c r="B59" s="640" t="s">
        <v>715</v>
      </c>
      <c r="C59" s="641"/>
      <c r="D59" s="641"/>
      <c r="E59" s="637" t="e">
        <v>#DIV/0!</v>
      </c>
      <c r="F59" s="545">
        <v>0</v>
      </c>
    </row>
    <row r="60" spans="1:6" s="542" customFormat="1" ht="25.5" hidden="1">
      <c r="A60" s="644" t="s">
        <v>716</v>
      </c>
      <c r="B60" s="640" t="s">
        <v>717</v>
      </c>
      <c r="C60" s="641"/>
      <c r="D60" s="641"/>
      <c r="E60" s="637" t="e">
        <v>#DIV/0!</v>
      </c>
      <c r="F60" s="545">
        <v>0</v>
      </c>
    </row>
    <row r="61" spans="1:6" s="542" customFormat="1" ht="63.75" hidden="1">
      <c r="A61" s="644" t="s">
        <v>718</v>
      </c>
      <c r="B61" s="640" t="s">
        <v>719</v>
      </c>
      <c r="C61" s="641"/>
      <c r="D61" s="641"/>
      <c r="E61" s="637" t="e">
        <v>#DIV/0!</v>
      </c>
      <c r="F61" s="545">
        <v>0</v>
      </c>
    </row>
    <row r="62" spans="1:6" s="542" customFormat="1" ht="51.75" customHeight="1" hidden="1">
      <c r="A62" s="644" t="s">
        <v>720</v>
      </c>
      <c r="B62" s="640" t="s">
        <v>721</v>
      </c>
      <c r="C62" s="641"/>
      <c r="D62" s="641"/>
      <c r="E62" s="637" t="e">
        <v>#DIV/0!</v>
      </c>
      <c r="F62" s="545">
        <v>0</v>
      </c>
    </row>
    <row r="63" spans="1:6" s="542" customFormat="1" ht="39.75" customHeight="1" hidden="1">
      <c r="A63" s="644" t="s">
        <v>722</v>
      </c>
      <c r="B63" s="640" t="s">
        <v>723</v>
      </c>
      <c r="C63" s="641"/>
      <c r="D63" s="641"/>
      <c r="E63" s="637" t="e">
        <v>#DIV/0!</v>
      </c>
      <c r="F63" s="545">
        <v>0</v>
      </c>
    </row>
    <row r="64" spans="1:6" s="542" customFormat="1" ht="12.75" hidden="1">
      <c r="A64" s="644" t="s">
        <v>724</v>
      </c>
      <c r="B64" s="640" t="s">
        <v>725</v>
      </c>
      <c r="C64" s="641"/>
      <c r="D64" s="641"/>
      <c r="E64" s="637" t="e">
        <v>#DIV/0!</v>
      </c>
      <c r="F64" s="545">
        <v>0</v>
      </c>
    </row>
    <row r="65" spans="1:6" s="542" customFormat="1" ht="16.5" customHeight="1" hidden="1">
      <c r="A65" s="644" t="s">
        <v>726</v>
      </c>
      <c r="B65" s="640" t="s">
        <v>727</v>
      </c>
      <c r="C65" s="641"/>
      <c r="D65" s="641"/>
      <c r="E65" s="637" t="e">
        <v>#DIV/0!</v>
      </c>
      <c r="F65" s="545">
        <v>0</v>
      </c>
    </row>
    <row r="66" spans="1:6" s="542" customFormat="1" ht="12.75" hidden="1">
      <c r="A66" s="644" t="s">
        <v>728</v>
      </c>
      <c r="B66" s="640" t="s">
        <v>729</v>
      </c>
      <c r="C66" s="641"/>
      <c r="D66" s="641"/>
      <c r="E66" s="637" t="e">
        <v>#DIV/0!</v>
      </c>
      <c r="F66" s="545">
        <v>0</v>
      </c>
    </row>
    <row r="67" spans="1:6" s="542" customFormat="1" ht="38.25">
      <c r="A67" s="72" t="s">
        <v>730</v>
      </c>
      <c r="B67" s="554" t="s">
        <v>731</v>
      </c>
      <c r="C67" s="562">
        <v>93900</v>
      </c>
      <c r="D67" s="562">
        <v>93900</v>
      </c>
      <c r="E67" s="637">
        <v>100</v>
      </c>
      <c r="F67" s="545">
        <v>0</v>
      </c>
    </row>
    <row r="68" spans="1:6" s="542" customFormat="1" ht="31.5" customHeight="1">
      <c r="A68" s="72" t="s">
        <v>734</v>
      </c>
      <c r="B68" s="554" t="s">
        <v>735</v>
      </c>
      <c r="C68" s="562">
        <v>48364</v>
      </c>
      <c r="D68" s="562">
        <v>42030</v>
      </c>
      <c r="E68" s="637">
        <v>86.90348192870731</v>
      </c>
      <c r="F68" s="545">
        <v>16890</v>
      </c>
    </row>
    <row r="69" spans="1:6" s="67" customFormat="1" ht="25.5" hidden="1">
      <c r="A69" s="72" t="s">
        <v>736</v>
      </c>
      <c r="B69" s="636" t="s">
        <v>737</v>
      </c>
      <c r="C69" s="562">
        <v>0</v>
      </c>
      <c r="D69" s="562">
        <v>0</v>
      </c>
      <c r="E69" s="637">
        <v>0</v>
      </c>
      <c r="F69" s="545">
        <v>0</v>
      </c>
    </row>
    <row r="70" spans="1:6" s="542" customFormat="1" ht="12.75" hidden="1">
      <c r="A70" s="72" t="s">
        <v>738</v>
      </c>
      <c r="B70" s="554" t="s">
        <v>739</v>
      </c>
      <c r="C70" s="562">
        <v>0</v>
      </c>
      <c r="D70" s="562">
        <v>0</v>
      </c>
      <c r="E70" s="637">
        <v>0</v>
      </c>
      <c r="F70" s="545">
        <v>0</v>
      </c>
    </row>
    <row r="71" spans="1:6" s="542" customFormat="1" ht="47.25" customHeight="1" hidden="1">
      <c r="A71" s="72" t="s">
        <v>740</v>
      </c>
      <c r="B71" s="554" t="s">
        <v>741</v>
      </c>
      <c r="C71" s="562">
        <v>0</v>
      </c>
      <c r="D71" s="562">
        <v>0</v>
      </c>
      <c r="E71" s="637">
        <v>0</v>
      </c>
      <c r="F71" s="545">
        <v>0</v>
      </c>
    </row>
    <row r="72" spans="1:6" s="542" customFormat="1" ht="25.5" hidden="1">
      <c r="A72" s="72" t="s">
        <v>742</v>
      </c>
      <c r="B72" s="554" t="s">
        <v>743</v>
      </c>
      <c r="C72" s="562">
        <v>0</v>
      </c>
      <c r="D72" s="562">
        <v>0</v>
      </c>
      <c r="E72" s="637">
        <v>0</v>
      </c>
      <c r="F72" s="545">
        <v>0</v>
      </c>
    </row>
    <row r="73" spans="1:6" s="67" customFormat="1" ht="38.25">
      <c r="A73" s="72" t="s">
        <v>744</v>
      </c>
      <c r="B73" s="636" t="s">
        <v>745</v>
      </c>
      <c r="C73" s="562">
        <v>373647</v>
      </c>
      <c r="D73" s="562">
        <v>198659</v>
      </c>
      <c r="E73" s="637">
        <v>53.167561896656466</v>
      </c>
      <c r="F73" s="545">
        <v>0</v>
      </c>
    </row>
    <row r="74" spans="1:6" s="542" customFormat="1" ht="25.5">
      <c r="A74" s="72" t="s">
        <v>746</v>
      </c>
      <c r="B74" s="554" t="s">
        <v>747</v>
      </c>
      <c r="C74" s="562">
        <v>354055</v>
      </c>
      <c r="D74" s="562">
        <v>197903</v>
      </c>
      <c r="E74" s="637">
        <v>55.896117834799675</v>
      </c>
      <c r="F74" s="545">
        <v>0</v>
      </c>
    </row>
    <row r="75" spans="1:6" s="542" customFormat="1" ht="38.25">
      <c r="A75" s="644" t="s">
        <v>748</v>
      </c>
      <c r="B75" s="640" t="s">
        <v>749</v>
      </c>
      <c r="C75" s="641">
        <v>310953</v>
      </c>
      <c r="D75" s="641">
        <v>189318</v>
      </c>
      <c r="E75" s="642">
        <v>60.88315597534032</v>
      </c>
      <c r="F75" s="545">
        <v>0</v>
      </c>
    </row>
    <row r="76" spans="1:6" s="542" customFormat="1" ht="38.25">
      <c r="A76" s="644" t="s">
        <v>750</v>
      </c>
      <c r="B76" s="640" t="s">
        <v>751</v>
      </c>
      <c r="C76" s="641">
        <v>0</v>
      </c>
      <c r="D76" s="641">
        <v>8585</v>
      </c>
      <c r="E76" s="642">
        <v>0</v>
      </c>
      <c r="F76" s="545">
        <v>0</v>
      </c>
    </row>
    <row r="77" spans="1:6" s="542" customFormat="1" ht="32.25" customHeight="1">
      <c r="A77" s="72" t="s">
        <v>752</v>
      </c>
      <c r="B77" s="554" t="s">
        <v>753</v>
      </c>
      <c r="C77" s="562">
        <v>19592</v>
      </c>
      <c r="D77" s="562">
        <v>756</v>
      </c>
      <c r="E77" s="637">
        <v>3.858717844017966</v>
      </c>
      <c r="F77" s="545">
        <v>0</v>
      </c>
    </row>
    <row r="78" spans="1:6" s="542" customFormat="1" ht="39" customHeight="1" hidden="1">
      <c r="A78" s="644" t="s">
        <v>754</v>
      </c>
      <c r="B78" s="640" t="s">
        <v>755</v>
      </c>
      <c r="C78" s="641"/>
      <c r="D78" s="641"/>
      <c r="E78" s="637" t="e">
        <v>#DIV/0!</v>
      </c>
      <c r="F78" s="545">
        <v>0</v>
      </c>
    </row>
    <row r="79" spans="1:6" s="542" customFormat="1" ht="40.5" customHeight="1">
      <c r="A79" s="644" t="s">
        <v>756</v>
      </c>
      <c r="B79" s="640" t="s">
        <v>757</v>
      </c>
      <c r="C79" s="641">
        <v>0</v>
      </c>
      <c r="D79" s="641">
        <v>756</v>
      </c>
      <c r="E79" s="551">
        <v>0</v>
      </c>
      <c r="F79" s="545">
        <v>0</v>
      </c>
    </row>
    <row r="80" spans="1:6" s="542" customFormat="1" ht="25.5">
      <c r="A80" s="645" t="s">
        <v>758</v>
      </c>
      <c r="B80" s="587" t="s">
        <v>759</v>
      </c>
      <c r="C80" s="545">
        <v>14643380</v>
      </c>
      <c r="D80" s="545">
        <v>8102538</v>
      </c>
      <c r="E80" s="637">
        <v>55.3324300810332</v>
      </c>
      <c r="F80" s="545">
        <v>1333145</v>
      </c>
    </row>
    <row r="81" spans="1:6" s="542" customFormat="1" ht="12.75">
      <c r="A81" s="645" t="s">
        <v>760</v>
      </c>
      <c r="B81" s="646" t="s">
        <v>886</v>
      </c>
      <c r="C81" s="545">
        <v>12975391</v>
      </c>
      <c r="D81" s="545">
        <v>7965132</v>
      </c>
      <c r="E81" s="637">
        <v>61.38645070503078</v>
      </c>
      <c r="F81" s="545">
        <v>1333145</v>
      </c>
    </row>
    <row r="82" spans="1:6" s="542" customFormat="1" ht="24" customHeight="1">
      <c r="A82" s="647" t="s">
        <v>887</v>
      </c>
      <c r="B82" s="648" t="s">
        <v>888</v>
      </c>
      <c r="C82" s="545">
        <v>226096</v>
      </c>
      <c r="D82" s="545">
        <v>137145</v>
      </c>
      <c r="E82" s="637">
        <v>60.657862147052576</v>
      </c>
      <c r="F82" s="545">
        <v>0</v>
      </c>
    </row>
    <row r="83" spans="1:6" s="542" customFormat="1" ht="38.25">
      <c r="A83" s="645" t="s">
        <v>889</v>
      </c>
      <c r="B83" s="646" t="s">
        <v>890</v>
      </c>
      <c r="C83" s="545">
        <v>0</v>
      </c>
      <c r="D83" s="545">
        <v>261</v>
      </c>
      <c r="E83" s="637">
        <v>0</v>
      </c>
      <c r="F83" s="545">
        <v>0</v>
      </c>
    </row>
    <row r="84" spans="1:6" s="542" customFormat="1" ht="12.75">
      <c r="A84" s="569" t="s">
        <v>23</v>
      </c>
      <c r="B84" s="558" t="s">
        <v>764</v>
      </c>
      <c r="C84" s="565">
        <v>329855</v>
      </c>
      <c r="D84" s="565">
        <v>129069</v>
      </c>
      <c r="E84" s="638">
        <v>39.12901123220809</v>
      </c>
      <c r="F84" s="540">
        <v>43160</v>
      </c>
    </row>
    <row r="85" spans="1:6" s="67" customFormat="1" ht="12.75">
      <c r="A85" s="72" t="s">
        <v>765</v>
      </c>
      <c r="B85" s="636" t="s">
        <v>766</v>
      </c>
      <c r="C85" s="562">
        <v>160917</v>
      </c>
      <c r="D85" s="562">
        <v>129069</v>
      </c>
      <c r="E85" s="546">
        <v>80.20843043308041</v>
      </c>
      <c r="F85" s="545">
        <v>43160</v>
      </c>
    </row>
    <row r="86" spans="1:6" s="67" customFormat="1" ht="25.5">
      <c r="A86" s="72" t="s">
        <v>767</v>
      </c>
      <c r="B86" s="554" t="s">
        <v>768</v>
      </c>
      <c r="C86" s="562">
        <v>160917</v>
      </c>
      <c r="D86" s="562">
        <v>129069</v>
      </c>
      <c r="E86" s="546">
        <v>80.20843043308041</v>
      </c>
      <c r="F86" s="545">
        <v>51445</v>
      </c>
    </row>
    <row r="87" spans="1:6" s="67" customFormat="1" ht="12.75">
      <c r="A87" s="649" t="s">
        <v>891</v>
      </c>
      <c r="B87" s="650" t="s">
        <v>892</v>
      </c>
      <c r="C87" s="651">
        <v>157077</v>
      </c>
      <c r="D87" s="651">
        <v>129069</v>
      </c>
      <c r="E87" s="546">
        <v>82.16925456941499</v>
      </c>
      <c r="F87" s="545">
        <v>51445</v>
      </c>
    </row>
    <row r="88" spans="1:6" s="67" customFormat="1" ht="25.5">
      <c r="A88" s="72" t="s">
        <v>771</v>
      </c>
      <c r="B88" s="554" t="s">
        <v>772</v>
      </c>
      <c r="C88" s="562">
        <v>0</v>
      </c>
      <c r="D88" s="562">
        <v>0</v>
      </c>
      <c r="E88" s="546">
        <v>0</v>
      </c>
      <c r="F88" s="545">
        <v>-8285</v>
      </c>
    </row>
    <row r="89" spans="1:6" s="67" customFormat="1" ht="12.75" hidden="1">
      <c r="A89" s="644" t="s">
        <v>773</v>
      </c>
      <c r="B89" s="640" t="s">
        <v>770</v>
      </c>
      <c r="C89" s="641"/>
      <c r="D89" s="641"/>
      <c r="E89" s="546" t="e">
        <v>#DIV/0!</v>
      </c>
      <c r="F89" s="545">
        <v>0</v>
      </c>
    </row>
    <row r="90" spans="1:6" s="67" customFormat="1" ht="12.75" hidden="1">
      <c r="A90" s="72" t="s">
        <v>774</v>
      </c>
      <c r="B90" s="636" t="s">
        <v>775</v>
      </c>
      <c r="C90" s="652">
        <v>0</v>
      </c>
      <c r="D90" s="562">
        <v>0</v>
      </c>
      <c r="E90" s="546" t="e">
        <v>#DIV/0!</v>
      </c>
      <c r="F90" s="545">
        <v>0</v>
      </c>
    </row>
    <row r="91" spans="1:6" s="67" customFormat="1" ht="12.75" hidden="1">
      <c r="A91" s="72" t="s">
        <v>776</v>
      </c>
      <c r="B91" s="554" t="s">
        <v>777</v>
      </c>
      <c r="C91" s="562"/>
      <c r="D91" s="562">
        <v>0</v>
      </c>
      <c r="E91" s="546" t="e">
        <v>#DIV/0!</v>
      </c>
      <c r="F91" s="545">
        <v>0</v>
      </c>
    </row>
    <row r="92" spans="1:6" s="67" customFormat="1" ht="12.75" hidden="1">
      <c r="A92" s="72" t="s">
        <v>778</v>
      </c>
      <c r="B92" s="554" t="s">
        <v>779</v>
      </c>
      <c r="C92" s="562"/>
      <c r="D92" s="562">
        <v>0</v>
      </c>
      <c r="E92" s="546" t="e">
        <v>#DIV/0!</v>
      </c>
      <c r="F92" s="545">
        <v>0</v>
      </c>
    </row>
    <row r="93" spans="1:6" s="67" customFormat="1" ht="12.75" hidden="1">
      <c r="A93" s="72" t="s">
        <v>780</v>
      </c>
      <c r="B93" s="554" t="s">
        <v>781</v>
      </c>
      <c r="C93" s="562"/>
      <c r="D93" s="562">
        <v>0</v>
      </c>
      <c r="E93" s="546" t="e">
        <v>#DIV/0!</v>
      </c>
      <c r="F93" s="545">
        <v>0</v>
      </c>
    </row>
    <row r="94" spans="1:6" s="67" customFormat="1" ht="12.75" hidden="1">
      <c r="A94" s="72" t="s">
        <v>782</v>
      </c>
      <c r="B94" s="554" t="s">
        <v>783</v>
      </c>
      <c r="C94" s="562"/>
      <c r="D94" s="562">
        <v>0</v>
      </c>
      <c r="E94" s="546" t="e">
        <v>#DIV/0!</v>
      </c>
      <c r="F94" s="545">
        <v>0</v>
      </c>
    </row>
    <row r="95" spans="1:6" s="67" customFormat="1" ht="12.75" hidden="1">
      <c r="A95" s="72" t="s">
        <v>784</v>
      </c>
      <c r="B95" s="554" t="s">
        <v>785</v>
      </c>
      <c r="C95" s="652"/>
      <c r="D95" s="562">
        <v>0</v>
      </c>
      <c r="E95" s="546" t="e">
        <v>#DIV/0!</v>
      </c>
      <c r="F95" s="545">
        <v>0</v>
      </c>
    </row>
    <row r="96" spans="1:6" s="67" customFormat="1" ht="12.75" hidden="1">
      <c r="A96" s="72" t="s">
        <v>786</v>
      </c>
      <c r="B96" s="636" t="s">
        <v>787</v>
      </c>
      <c r="C96" s="562"/>
      <c r="D96" s="562">
        <v>0</v>
      </c>
      <c r="E96" s="546" t="e">
        <v>#DIV/0!</v>
      </c>
      <c r="F96" s="545">
        <v>0</v>
      </c>
    </row>
    <row r="97" spans="1:6" s="542" customFormat="1" ht="25.5" hidden="1">
      <c r="A97" s="72" t="s">
        <v>788</v>
      </c>
      <c r="B97" s="554" t="s">
        <v>789</v>
      </c>
      <c r="C97" s="562"/>
      <c r="D97" s="562"/>
      <c r="E97" s="546" t="e">
        <v>#DIV/0!</v>
      </c>
      <c r="F97" s="545">
        <v>0</v>
      </c>
    </row>
    <row r="98" spans="1:6" s="542" customFormat="1" ht="25.5" hidden="1">
      <c r="A98" s="644" t="s">
        <v>790</v>
      </c>
      <c r="B98" s="640" t="s">
        <v>791</v>
      </c>
      <c r="C98" s="641"/>
      <c r="D98" s="641"/>
      <c r="E98" s="546" t="e">
        <v>#DIV/0!</v>
      </c>
      <c r="F98" s="545">
        <v>0</v>
      </c>
    </row>
    <row r="99" spans="1:6" s="542" customFormat="1" ht="25.5" hidden="1">
      <c r="A99" s="644" t="s">
        <v>792</v>
      </c>
      <c r="B99" s="640" t="s">
        <v>793</v>
      </c>
      <c r="C99" s="641"/>
      <c r="D99" s="641"/>
      <c r="E99" s="546" t="e">
        <v>#DIV/0!</v>
      </c>
      <c r="F99" s="545">
        <v>0</v>
      </c>
    </row>
    <row r="100" spans="1:6" s="542" customFormat="1" ht="25.5" hidden="1">
      <c r="A100" s="644" t="s">
        <v>794</v>
      </c>
      <c r="B100" s="640" t="s">
        <v>795</v>
      </c>
      <c r="C100" s="641"/>
      <c r="D100" s="641"/>
      <c r="E100" s="546" t="e">
        <v>#DIV/0!</v>
      </c>
      <c r="F100" s="545">
        <v>0</v>
      </c>
    </row>
    <row r="101" spans="1:6" s="542" customFormat="1" ht="12.75" hidden="1">
      <c r="A101" s="72" t="s">
        <v>796</v>
      </c>
      <c r="B101" s="554" t="s">
        <v>797</v>
      </c>
      <c r="C101" s="562"/>
      <c r="D101" s="562"/>
      <c r="E101" s="546" t="e">
        <v>#DIV/0!</v>
      </c>
      <c r="F101" s="545">
        <v>0</v>
      </c>
    </row>
    <row r="102" spans="1:6" s="542" customFormat="1" ht="25.5" hidden="1">
      <c r="A102" s="644" t="s">
        <v>798</v>
      </c>
      <c r="B102" s="640" t="s">
        <v>799</v>
      </c>
      <c r="C102" s="641"/>
      <c r="D102" s="641"/>
      <c r="E102" s="546" t="e">
        <v>#DIV/0!</v>
      </c>
      <c r="F102" s="545">
        <v>0</v>
      </c>
    </row>
    <row r="103" spans="1:6" s="542" customFormat="1" ht="25.5" hidden="1">
      <c r="A103" s="644" t="s">
        <v>800</v>
      </c>
      <c r="B103" s="640" t="s">
        <v>801</v>
      </c>
      <c r="C103" s="641"/>
      <c r="D103" s="641"/>
      <c r="E103" s="546" t="e">
        <v>#DIV/0!</v>
      </c>
      <c r="F103" s="545">
        <v>0</v>
      </c>
    </row>
    <row r="104" spans="1:6" s="542" customFormat="1" ht="25.5" hidden="1">
      <c r="A104" s="644" t="s">
        <v>802</v>
      </c>
      <c r="B104" s="640" t="s">
        <v>803</v>
      </c>
      <c r="C104" s="641"/>
      <c r="D104" s="641"/>
      <c r="E104" s="546" t="e">
        <v>#DIV/0!</v>
      </c>
      <c r="F104" s="545">
        <v>0</v>
      </c>
    </row>
    <row r="105" spans="1:6" s="67" customFormat="1" ht="12.75">
      <c r="A105" s="72" t="s">
        <v>804</v>
      </c>
      <c r="B105" s="636" t="s">
        <v>805</v>
      </c>
      <c r="C105" s="562">
        <v>168938</v>
      </c>
      <c r="D105" s="562">
        <v>0</v>
      </c>
      <c r="E105" s="546">
        <v>0</v>
      </c>
      <c r="F105" s="545">
        <v>0</v>
      </c>
    </row>
    <row r="106" spans="1:6" s="542" customFormat="1" ht="38.25">
      <c r="A106" s="653" t="s">
        <v>893</v>
      </c>
      <c r="B106" s="654" t="s">
        <v>894</v>
      </c>
      <c r="C106" s="652">
        <v>168938</v>
      </c>
      <c r="D106" s="652">
        <v>0</v>
      </c>
      <c r="E106" s="546">
        <v>0</v>
      </c>
      <c r="F106" s="545">
        <v>0</v>
      </c>
    </row>
    <row r="107" spans="1:6" s="542" customFormat="1" ht="25.5" hidden="1">
      <c r="A107" s="72" t="s">
        <v>808</v>
      </c>
      <c r="B107" s="554" t="s">
        <v>809</v>
      </c>
      <c r="C107" s="562"/>
      <c r="D107" s="562"/>
      <c r="E107" s="637" t="e">
        <v>#DIV/0!</v>
      </c>
      <c r="F107" s="540">
        <v>0</v>
      </c>
    </row>
    <row r="108" spans="1:7" s="67" customFormat="1" ht="12.75">
      <c r="A108" s="570" t="s">
        <v>810</v>
      </c>
      <c r="B108" s="558" t="s">
        <v>811</v>
      </c>
      <c r="C108" s="565">
        <v>29096040</v>
      </c>
      <c r="D108" s="565">
        <v>11750268</v>
      </c>
      <c r="E108" s="638">
        <v>40.38442344731448</v>
      </c>
      <c r="F108" s="540">
        <v>2170015</v>
      </c>
      <c r="G108" s="519"/>
    </row>
    <row r="109" spans="1:6" s="552" customFormat="1" ht="12.75">
      <c r="A109" s="655" t="s">
        <v>274</v>
      </c>
      <c r="B109" s="636" t="s">
        <v>275</v>
      </c>
      <c r="C109" s="562">
        <v>446590</v>
      </c>
      <c r="D109" s="562">
        <v>133375</v>
      </c>
      <c r="E109" s="637">
        <v>29.86520074341118</v>
      </c>
      <c r="F109" s="545">
        <v>20035</v>
      </c>
    </row>
    <row r="110" spans="1:6" s="67" customFormat="1" ht="12.75">
      <c r="A110" s="655" t="s">
        <v>276</v>
      </c>
      <c r="B110" s="636" t="s">
        <v>277</v>
      </c>
      <c r="C110" s="562">
        <v>1000</v>
      </c>
      <c r="D110" s="562">
        <v>0</v>
      </c>
      <c r="E110" s="637">
        <v>0</v>
      </c>
      <c r="F110" s="545">
        <v>0</v>
      </c>
    </row>
    <row r="111" spans="1:6" s="67" customFormat="1" ht="12.75">
      <c r="A111" s="655" t="s">
        <v>278</v>
      </c>
      <c r="B111" s="636" t="s">
        <v>279</v>
      </c>
      <c r="C111" s="652">
        <v>237743</v>
      </c>
      <c r="D111" s="562">
        <v>55480</v>
      </c>
      <c r="E111" s="637">
        <v>23.336123461048274</v>
      </c>
      <c r="F111" s="545">
        <v>3365</v>
      </c>
    </row>
    <row r="112" spans="1:6" s="67" customFormat="1" ht="12.75">
      <c r="A112" s="655" t="s">
        <v>280</v>
      </c>
      <c r="B112" s="636" t="s">
        <v>281</v>
      </c>
      <c r="C112" s="562">
        <v>17127958</v>
      </c>
      <c r="D112" s="562">
        <v>7064505</v>
      </c>
      <c r="E112" s="637">
        <v>41.24545961637692</v>
      </c>
      <c r="F112" s="545">
        <v>1182724</v>
      </c>
    </row>
    <row r="113" spans="1:6" s="67" customFormat="1" ht="12.75">
      <c r="A113" s="655" t="s">
        <v>282</v>
      </c>
      <c r="B113" s="636" t="s">
        <v>283</v>
      </c>
      <c r="C113" s="562">
        <v>3262452</v>
      </c>
      <c r="D113" s="562">
        <v>1256115</v>
      </c>
      <c r="E113" s="637">
        <v>38.50217566419368</v>
      </c>
      <c r="F113" s="545">
        <v>383141</v>
      </c>
    </row>
    <row r="114" spans="1:6" s="67" customFormat="1" ht="12.75">
      <c r="A114" s="655" t="s">
        <v>284</v>
      </c>
      <c r="B114" s="636" t="s">
        <v>285</v>
      </c>
      <c r="C114" s="562">
        <v>6737181</v>
      </c>
      <c r="D114" s="562">
        <v>2779611</v>
      </c>
      <c r="E114" s="637">
        <v>41.257775321755496</v>
      </c>
      <c r="F114" s="545">
        <v>523063</v>
      </c>
    </row>
    <row r="115" spans="1:6" s="67" customFormat="1" ht="12.75">
      <c r="A115" s="655" t="s">
        <v>286</v>
      </c>
      <c r="B115" s="636" t="s">
        <v>287</v>
      </c>
      <c r="C115" s="562">
        <v>12514</v>
      </c>
      <c r="D115" s="562">
        <v>3853</v>
      </c>
      <c r="E115" s="637">
        <v>30.789515742368543</v>
      </c>
      <c r="F115" s="545">
        <v>1000</v>
      </c>
    </row>
    <row r="116" spans="1:6" s="67" customFormat="1" ht="12.75">
      <c r="A116" s="655" t="s">
        <v>288</v>
      </c>
      <c r="B116" s="636" t="s">
        <v>235</v>
      </c>
      <c r="C116" s="562">
        <v>227434</v>
      </c>
      <c r="D116" s="562">
        <v>77245</v>
      </c>
      <c r="E116" s="637">
        <v>33.9636993589349</v>
      </c>
      <c r="F116" s="545">
        <v>23091</v>
      </c>
    </row>
    <row r="117" spans="1:6" s="542" customFormat="1" ht="12.75">
      <c r="A117" s="655" t="s">
        <v>289</v>
      </c>
      <c r="B117" s="636" t="s">
        <v>549</v>
      </c>
      <c r="C117" s="562">
        <v>973220</v>
      </c>
      <c r="D117" s="562">
        <v>347871</v>
      </c>
      <c r="E117" s="637">
        <v>35.74433324428187</v>
      </c>
      <c r="F117" s="545">
        <v>29704</v>
      </c>
    </row>
    <row r="118" spans="1:6" s="542" customFormat="1" ht="12.75">
      <c r="A118" s="655" t="s">
        <v>290</v>
      </c>
      <c r="B118" s="636" t="s">
        <v>238</v>
      </c>
      <c r="C118" s="562">
        <v>69948</v>
      </c>
      <c r="D118" s="562">
        <v>32213</v>
      </c>
      <c r="E118" s="637">
        <v>46.052782066678105</v>
      </c>
      <c r="F118" s="545">
        <v>3892</v>
      </c>
    </row>
    <row r="119" spans="1:6" s="67" customFormat="1" ht="12.75">
      <c r="A119" s="572"/>
      <c r="B119" s="558" t="s">
        <v>812</v>
      </c>
      <c r="C119" s="565">
        <v>29096040</v>
      </c>
      <c r="D119" s="656">
        <v>11750268</v>
      </c>
      <c r="E119" s="638">
        <v>40.38442344731448</v>
      </c>
      <c r="F119" s="540">
        <v>2170015</v>
      </c>
    </row>
    <row r="120" spans="1:9" s="66" customFormat="1" ht="12.75" customHeight="1">
      <c r="A120" s="573" t="s">
        <v>617</v>
      </c>
      <c r="B120" s="573" t="s">
        <v>813</v>
      </c>
      <c r="C120" s="574">
        <v>23438270</v>
      </c>
      <c r="D120" s="574">
        <v>10062940</v>
      </c>
      <c r="E120" s="638">
        <v>42.933800148219134</v>
      </c>
      <c r="F120" s="540">
        <v>1672865</v>
      </c>
      <c r="G120" s="542"/>
      <c r="H120" s="542"/>
      <c r="I120" s="542"/>
    </row>
    <row r="121" spans="1:7" s="575" customFormat="1" ht="12.75" customHeight="1">
      <c r="A121" s="468" t="s">
        <v>619</v>
      </c>
      <c r="B121" s="468" t="s">
        <v>814</v>
      </c>
      <c r="C121" s="574">
        <v>21223940</v>
      </c>
      <c r="D121" s="574">
        <v>9066299</v>
      </c>
      <c r="E121" s="638">
        <v>42.71732298527041</v>
      </c>
      <c r="F121" s="540">
        <v>1546379</v>
      </c>
      <c r="G121" s="542"/>
    </row>
    <row r="122" spans="1:6" s="67" customFormat="1" ht="12.75">
      <c r="A122" s="657">
        <v>1000</v>
      </c>
      <c r="B122" s="658" t="s">
        <v>815</v>
      </c>
      <c r="C122" s="562">
        <v>1579411</v>
      </c>
      <c r="D122" s="562">
        <v>686909</v>
      </c>
      <c r="E122" s="637">
        <v>43.49146612249756</v>
      </c>
      <c r="F122" s="545">
        <v>112031</v>
      </c>
    </row>
    <row r="123" spans="1:6" s="67" customFormat="1" ht="12.75">
      <c r="A123" s="588" t="s">
        <v>187</v>
      </c>
      <c r="B123" s="498" t="s">
        <v>188</v>
      </c>
      <c r="C123" s="562">
        <v>1253557</v>
      </c>
      <c r="D123" s="562">
        <v>548073</v>
      </c>
      <c r="E123" s="637">
        <v>43.72142630929427</v>
      </c>
      <c r="F123" s="545">
        <v>90585</v>
      </c>
    </row>
    <row r="124" spans="1:6" s="67" customFormat="1" ht="25.5">
      <c r="A124" s="588" t="s">
        <v>190</v>
      </c>
      <c r="B124" s="554" t="s">
        <v>184</v>
      </c>
      <c r="C124" s="562">
        <v>305952</v>
      </c>
      <c r="D124" s="562">
        <v>138836</v>
      </c>
      <c r="E124" s="637">
        <v>45.37836000418366</v>
      </c>
      <c r="F124" s="545">
        <v>21446</v>
      </c>
    </row>
    <row r="125" spans="1:6" s="67" customFormat="1" ht="12.75">
      <c r="A125" s="657">
        <v>2000</v>
      </c>
      <c r="B125" s="636" t="s">
        <v>186</v>
      </c>
      <c r="C125" s="562">
        <v>19544529</v>
      </c>
      <c r="D125" s="562">
        <v>8379390</v>
      </c>
      <c r="E125" s="637">
        <v>42.87332787605166</v>
      </c>
      <c r="F125" s="545">
        <v>1434348</v>
      </c>
    </row>
    <row r="126" spans="1:6" s="67" customFormat="1" ht="12.75">
      <c r="A126" s="588">
        <v>2100</v>
      </c>
      <c r="B126" s="498" t="s">
        <v>195</v>
      </c>
      <c r="C126" s="562">
        <v>17061</v>
      </c>
      <c r="D126" s="562">
        <v>1351</v>
      </c>
      <c r="E126" s="637">
        <v>7.91864486255202</v>
      </c>
      <c r="F126" s="545">
        <v>94</v>
      </c>
    </row>
    <row r="127" spans="1:6" s="67" customFormat="1" ht="12.75">
      <c r="A127" s="588">
        <v>2200</v>
      </c>
      <c r="B127" s="498" t="s">
        <v>189</v>
      </c>
      <c r="C127" s="562">
        <v>16089970</v>
      </c>
      <c r="D127" s="562">
        <v>7663929</v>
      </c>
      <c r="E127" s="637">
        <v>47.631717150498105</v>
      </c>
      <c r="F127" s="545">
        <v>1323050</v>
      </c>
    </row>
    <row r="128" spans="1:6" s="67" customFormat="1" ht="25.5">
      <c r="A128" s="588">
        <v>2300</v>
      </c>
      <c r="B128" s="554" t="s">
        <v>816</v>
      </c>
      <c r="C128" s="562">
        <v>1731667</v>
      </c>
      <c r="D128" s="562">
        <v>702701</v>
      </c>
      <c r="E128" s="637">
        <v>40.57945320895992</v>
      </c>
      <c r="F128" s="545">
        <v>110894</v>
      </c>
    </row>
    <row r="129" spans="1:6" s="67" customFormat="1" ht="12.75">
      <c r="A129" s="588">
        <v>2400</v>
      </c>
      <c r="B129" s="554" t="s">
        <v>193</v>
      </c>
      <c r="C129" s="562">
        <v>278</v>
      </c>
      <c r="D129" s="562">
        <v>68</v>
      </c>
      <c r="E129" s="637">
        <v>24.46043165467626</v>
      </c>
      <c r="F129" s="545">
        <v>0</v>
      </c>
    </row>
    <row r="130" spans="1:6" s="67" customFormat="1" ht="12" customHeight="1">
      <c r="A130" s="588">
        <v>2500</v>
      </c>
      <c r="B130" s="554" t="s">
        <v>817</v>
      </c>
      <c r="C130" s="562">
        <v>43533</v>
      </c>
      <c r="D130" s="562">
        <v>11341</v>
      </c>
      <c r="E130" s="637">
        <v>26.051501160039507</v>
      </c>
      <c r="F130" s="545">
        <v>310</v>
      </c>
    </row>
    <row r="131" spans="1:6" s="67" customFormat="1" ht="39" customHeight="1" hidden="1">
      <c r="A131" s="588">
        <v>2800</v>
      </c>
      <c r="B131" s="554" t="s">
        <v>818</v>
      </c>
      <c r="C131" s="562"/>
      <c r="D131" s="562"/>
      <c r="E131" s="637">
        <v>0</v>
      </c>
      <c r="F131" s="540">
        <v>0</v>
      </c>
    </row>
    <row r="132" spans="1:8" s="575" customFormat="1" ht="12.75" customHeight="1">
      <c r="A132" s="580" t="s">
        <v>819</v>
      </c>
      <c r="B132" s="467" t="s">
        <v>820</v>
      </c>
      <c r="C132" s="574">
        <v>33132</v>
      </c>
      <c r="D132" s="574">
        <v>11057</v>
      </c>
      <c r="E132" s="638">
        <v>33.37257032476156</v>
      </c>
      <c r="F132" s="540">
        <v>660</v>
      </c>
      <c r="G132" s="542"/>
      <c r="H132" s="542"/>
    </row>
    <row r="133" spans="1:8" s="66" customFormat="1" ht="12.75" customHeight="1">
      <c r="A133" s="473">
        <v>4000</v>
      </c>
      <c r="B133" s="659" t="s">
        <v>198</v>
      </c>
      <c r="C133" s="582">
        <v>33132</v>
      </c>
      <c r="D133" s="582">
        <v>11057</v>
      </c>
      <c r="E133" s="546">
        <v>33.37257032476156</v>
      </c>
      <c r="F133" s="545">
        <v>660</v>
      </c>
      <c r="G133" s="67"/>
      <c r="H133" s="67"/>
    </row>
    <row r="134" spans="1:6" s="67" customFormat="1" ht="25.5" hidden="1">
      <c r="A134" s="660">
        <v>4100</v>
      </c>
      <c r="B134" s="554" t="s">
        <v>821</v>
      </c>
      <c r="C134" s="562">
        <v>0</v>
      </c>
      <c r="D134" s="562">
        <v>0</v>
      </c>
      <c r="E134" s="637">
        <v>0</v>
      </c>
      <c r="F134" s="545">
        <v>0</v>
      </c>
    </row>
    <row r="135" spans="1:6" s="552" customFormat="1" ht="12.75">
      <c r="A135" s="660">
        <v>4200</v>
      </c>
      <c r="B135" s="554" t="s">
        <v>822</v>
      </c>
      <c r="C135" s="562">
        <v>21569</v>
      </c>
      <c r="D135" s="562">
        <v>6697</v>
      </c>
      <c r="E135" s="637">
        <v>31.049190968519635</v>
      </c>
      <c r="F135" s="545">
        <v>660</v>
      </c>
    </row>
    <row r="136" spans="1:6" s="67" customFormat="1" ht="12.75">
      <c r="A136" s="660" t="s">
        <v>213</v>
      </c>
      <c r="B136" s="554" t="s">
        <v>823</v>
      </c>
      <c r="C136" s="562">
        <v>10515</v>
      </c>
      <c r="D136" s="562">
        <v>4360</v>
      </c>
      <c r="E136" s="637">
        <v>41.46457441749881</v>
      </c>
      <c r="F136" s="545">
        <v>0</v>
      </c>
    </row>
    <row r="137" spans="1:9" s="67" customFormat="1" ht="24" customHeight="1">
      <c r="A137" s="661" t="s">
        <v>895</v>
      </c>
      <c r="B137" s="662" t="s">
        <v>896</v>
      </c>
      <c r="C137" s="562">
        <v>1784</v>
      </c>
      <c r="D137" s="562">
        <v>4360</v>
      </c>
      <c r="E137" s="637">
        <v>244.39461883408075</v>
      </c>
      <c r="F137" s="545">
        <v>0</v>
      </c>
      <c r="I137" s="519"/>
    </row>
    <row r="138" spans="1:6" s="67" customFormat="1" ht="25.5" hidden="1">
      <c r="A138" s="661" t="s">
        <v>897</v>
      </c>
      <c r="B138" s="662" t="s">
        <v>898</v>
      </c>
      <c r="C138" s="562">
        <v>0</v>
      </c>
      <c r="D138" s="562">
        <v>0</v>
      </c>
      <c r="E138" s="637">
        <v>0</v>
      </c>
      <c r="F138" s="540">
        <v>0</v>
      </c>
    </row>
    <row r="139" spans="1:7" s="575" customFormat="1" ht="12.75" customHeight="1">
      <c r="A139" s="584" t="s">
        <v>828</v>
      </c>
      <c r="B139" s="467" t="s">
        <v>829</v>
      </c>
      <c r="C139" s="574">
        <v>1632923</v>
      </c>
      <c r="D139" s="574">
        <v>921157</v>
      </c>
      <c r="E139" s="638">
        <v>56.41153930711981</v>
      </c>
      <c r="F139" s="540">
        <v>123041</v>
      </c>
      <c r="G139" s="542"/>
    </row>
    <row r="140" spans="1:6" s="67" customFormat="1" ht="12.75">
      <c r="A140" s="657">
        <v>3000</v>
      </c>
      <c r="B140" s="636" t="s">
        <v>208</v>
      </c>
      <c r="C140" s="562">
        <v>475189</v>
      </c>
      <c r="D140" s="562">
        <v>184701</v>
      </c>
      <c r="E140" s="637">
        <v>38.8689552998912</v>
      </c>
      <c r="F140" s="545">
        <v>9551</v>
      </c>
    </row>
    <row r="141" spans="1:6" s="67" customFormat="1" ht="12.75" hidden="1">
      <c r="A141" s="588">
        <v>3100</v>
      </c>
      <c r="B141" s="498" t="s">
        <v>210</v>
      </c>
      <c r="C141" s="562"/>
      <c r="D141" s="562">
        <v>0</v>
      </c>
      <c r="E141" s="637">
        <v>0</v>
      </c>
      <c r="F141" s="545">
        <v>0</v>
      </c>
    </row>
    <row r="142" spans="1:6" s="67" customFormat="1" ht="39" customHeight="1">
      <c r="A142" s="588">
        <v>3200</v>
      </c>
      <c r="B142" s="554" t="s">
        <v>212</v>
      </c>
      <c r="C142" s="562">
        <v>79531</v>
      </c>
      <c r="D142" s="562">
        <v>41579</v>
      </c>
      <c r="E142" s="637">
        <v>52.28024292414278</v>
      </c>
      <c r="F142" s="545">
        <v>2537</v>
      </c>
    </row>
    <row r="143" spans="1:6" s="67" customFormat="1" ht="38.25">
      <c r="A143" s="588">
        <v>3300</v>
      </c>
      <c r="B143" s="554" t="s">
        <v>830</v>
      </c>
      <c r="C143" s="562">
        <v>323670</v>
      </c>
      <c r="D143" s="562">
        <v>143122</v>
      </c>
      <c r="E143" s="637">
        <v>44.21849414527142</v>
      </c>
      <c r="F143" s="545">
        <v>7014</v>
      </c>
    </row>
    <row r="144" spans="1:6" s="67" customFormat="1" ht="12.75" hidden="1">
      <c r="A144" s="588">
        <v>3900</v>
      </c>
      <c r="B144" s="554" t="s">
        <v>831</v>
      </c>
      <c r="C144" s="562"/>
      <c r="D144" s="562">
        <v>0</v>
      </c>
      <c r="E144" s="637">
        <v>0</v>
      </c>
      <c r="F144" s="545">
        <v>0</v>
      </c>
    </row>
    <row r="145" spans="1:6" s="67" customFormat="1" ht="12.75">
      <c r="A145" s="657">
        <v>6000</v>
      </c>
      <c r="B145" s="636" t="s">
        <v>832</v>
      </c>
      <c r="C145" s="562">
        <v>1157234</v>
      </c>
      <c r="D145" s="562">
        <v>736456</v>
      </c>
      <c r="E145" s="637">
        <v>63.63933309944228</v>
      </c>
      <c r="F145" s="545">
        <v>113490</v>
      </c>
    </row>
    <row r="146" spans="1:6" s="67" customFormat="1" ht="12.75">
      <c r="A146" s="588">
        <v>6200</v>
      </c>
      <c r="B146" s="554" t="s">
        <v>220</v>
      </c>
      <c r="C146" s="562">
        <v>1112337</v>
      </c>
      <c r="D146" s="562">
        <v>722046</v>
      </c>
      <c r="E146" s="637">
        <v>64.91252201446144</v>
      </c>
      <c r="F146" s="545">
        <v>111464</v>
      </c>
    </row>
    <row r="147" spans="1:6" s="67" customFormat="1" ht="12.75" hidden="1">
      <c r="A147" s="588">
        <v>6300</v>
      </c>
      <c r="B147" s="554" t="s">
        <v>833</v>
      </c>
      <c r="C147" s="562">
        <v>0</v>
      </c>
      <c r="D147" s="562">
        <v>0</v>
      </c>
      <c r="E147" s="637">
        <v>0</v>
      </c>
      <c r="F147" s="545">
        <v>0</v>
      </c>
    </row>
    <row r="148" spans="1:6" s="67" customFormat="1" ht="25.5">
      <c r="A148" s="588">
        <v>6400</v>
      </c>
      <c r="B148" s="554" t="s">
        <v>222</v>
      </c>
      <c r="C148" s="562">
        <v>41297</v>
      </c>
      <c r="D148" s="562">
        <v>14410</v>
      </c>
      <c r="E148" s="637">
        <v>34.89357580453786</v>
      </c>
      <c r="F148" s="545">
        <v>2026</v>
      </c>
    </row>
    <row r="149" spans="1:6" s="67" customFormat="1" ht="38.25">
      <c r="A149" s="585" t="s">
        <v>834</v>
      </c>
      <c r="B149" s="558" t="s">
        <v>835</v>
      </c>
      <c r="C149" s="540">
        <v>548275</v>
      </c>
      <c r="D149" s="540">
        <v>64427</v>
      </c>
      <c r="E149" s="541">
        <v>11.750854954174455</v>
      </c>
      <c r="F149" s="540">
        <v>2785</v>
      </c>
    </row>
    <row r="150" spans="1:8" s="575" customFormat="1" ht="25.5" customHeight="1">
      <c r="A150" s="580" t="s">
        <v>630</v>
      </c>
      <c r="B150" s="463" t="s">
        <v>836</v>
      </c>
      <c r="C150" s="540">
        <v>1554</v>
      </c>
      <c r="D150" s="540">
        <v>0</v>
      </c>
      <c r="E150" s="638">
        <v>0</v>
      </c>
      <c r="F150" s="540">
        <v>0</v>
      </c>
      <c r="G150" s="542"/>
      <c r="H150" s="542"/>
    </row>
    <row r="151" spans="1:8" s="542" customFormat="1" ht="12.75">
      <c r="A151" s="588">
        <v>7700</v>
      </c>
      <c r="B151" s="554" t="s">
        <v>837</v>
      </c>
      <c r="C151" s="562">
        <v>1554</v>
      </c>
      <c r="D151" s="562">
        <v>0</v>
      </c>
      <c r="E151" s="637">
        <v>0</v>
      </c>
      <c r="F151" s="545">
        <v>0</v>
      </c>
      <c r="G151" s="67"/>
      <c r="H151" s="67"/>
    </row>
    <row r="152" spans="1:8" s="575" customFormat="1" ht="12.75" customHeight="1">
      <c r="A152" s="580" t="s">
        <v>838</v>
      </c>
      <c r="B152" s="467" t="s">
        <v>231</v>
      </c>
      <c r="C152" s="574">
        <v>546721</v>
      </c>
      <c r="D152" s="574">
        <v>64427</v>
      </c>
      <c r="E152" s="638">
        <v>11.78425558923107</v>
      </c>
      <c r="F152" s="540">
        <v>2785</v>
      </c>
      <c r="G152" s="542"/>
      <c r="H152" s="542"/>
    </row>
    <row r="153" spans="1:6" s="67" customFormat="1" ht="12.75">
      <c r="A153" s="588">
        <v>7200</v>
      </c>
      <c r="B153" s="554" t="s">
        <v>839</v>
      </c>
      <c r="C153" s="562">
        <v>546721</v>
      </c>
      <c r="D153" s="562">
        <v>64427</v>
      </c>
      <c r="E153" s="637">
        <v>11.78425558923107</v>
      </c>
      <c r="F153" s="545">
        <v>2785</v>
      </c>
    </row>
    <row r="154" spans="1:6" s="67" customFormat="1" ht="25.5">
      <c r="A154" s="591">
        <v>7210</v>
      </c>
      <c r="B154" s="554" t="s">
        <v>840</v>
      </c>
      <c r="C154" s="562">
        <v>930</v>
      </c>
      <c r="D154" s="562">
        <v>586</v>
      </c>
      <c r="E154" s="637">
        <v>63.01075268817205</v>
      </c>
      <c r="F154" s="545">
        <v>376</v>
      </c>
    </row>
    <row r="155" spans="1:6" s="67" customFormat="1" ht="25.5">
      <c r="A155" s="591">
        <v>7220</v>
      </c>
      <c r="B155" s="554" t="s">
        <v>841</v>
      </c>
      <c r="C155" s="562">
        <v>46036</v>
      </c>
      <c r="D155" s="562">
        <v>59175</v>
      </c>
      <c r="E155" s="637">
        <v>128.5407072725693</v>
      </c>
      <c r="F155" s="545">
        <v>1500</v>
      </c>
    </row>
    <row r="156" spans="1:6" s="67" customFormat="1" ht="25.5">
      <c r="A156" s="591">
        <v>7240</v>
      </c>
      <c r="B156" s="554" t="s">
        <v>843</v>
      </c>
      <c r="C156" s="562">
        <v>353443</v>
      </c>
      <c r="D156" s="562">
        <v>4666</v>
      </c>
      <c r="E156" s="637">
        <v>1.3201562911134186</v>
      </c>
      <c r="F156" s="545">
        <v>909</v>
      </c>
    </row>
    <row r="157" spans="1:6" s="67" customFormat="1" ht="12.75" hidden="1">
      <c r="A157" s="588">
        <v>7500</v>
      </c>
      <c r="B157" s="554" t="s">
        <v>318</v>
      </c>
      <c r="C157" s="562"/>
      <c r="D157" s="562">
        <v>0</v>
      </c>
      <c r="E157" s="637">
        <v>0</v>
      </c>
      <c r="F157" s="540">
        <v>0</v>
      </c>
    </row>
    <row r="158" spans="1:8" s="66" customFormat="1" ht="12.75" customHeight="1">
      <c r="A158" s="573" t="s">
        <v>648</v>
      </c>
      <c r="B158" s="467" t="s">
        <v>251</v>
      </c>
      <c r="C158" s="589">
        <v>5655112</v>
      </c>
      <c r="D158" s="663">
        <v>1684711</v>
      </c>
      <c r="E158" s="638">
        <v>29.79093959589129</v>
      </c>
      <c r="F158" s="540">
        <v>497112</v>
      </c>
      <c r="G158" s="67"/>
      <c r="H158" s="67"/>
    </row>
    <row r="159" spans="1:8" s="575" customFormat="1" ht="12.75" customHeight="1">
      <c r="A159" s="468" t="s">
        <v>845</v>
      </c>
      <c r="B159" s="467" t="s">
        <v>846</v>
      </c>
      <c r="C159" s="589">
        <v>5550247</v>
      </c>
      <c r="D159" s="663">
        <v>1684711</v>
      </c>
      <c r="E159" s="638">
        <v>30.353802272223202</v>
      </c>
      <c r="F159" s="540">
        <v>497112</v>
      </c>
      <c r="G159" s="542"/>
      <c r="H159" s="542"/>
    </row>
    <row r="160" spans="1:12" s="67" customFormat="1" ht="12.75">
      <c r="A160" s="588">
        <v>5100</v>
      </c>
      <c r="B160" s="554" t="s">
        <v>255</v>
      </c>
      <c r="C160" s="562">
        <v>50715</v>
      </c>
      <c r="D160" s="562">
        <v>15571</v>
      </c>
      <c r="E160" s="546">
        <v>30.70294784580499</v>
      </c>
      <c r="F160" s="545">
        <v>1266</v>
      </c>
      <c r="L160" s="519"/>
    </row>
    <row r="161" spans="1:6" s="67" customFormat="1" ht="12.75">
      <c r="A161" s="588">
        <v>5200</v>
      </c>
      <c r="B161" s="554" t="s">
        <v>257</v>
      </c>
      <c r="C161" s="562">
        <v>4060744</v>
      </c>
      <c r="D161" s="562">
        <v>1669140</v>
      </c>
      <c r="E161" s="637">
        <v>41.10429024828947</v>
      </c>
      <c r="F161" s="545">
        <v>495846</v>
      </c>
    </row>
    <row r="162" spans="1:6" s="542" customFormat="1" ht="12.75" hidden="1">
      <c r="A162" s="590" t="s">
        <v>847</v>
      </c>
      <c r="B162" s="558" t="s">
        <v>379</v>
      </c>
      <c r="C162" s="565">
        <v>0</v>
      </c>
      <c r="D162" s="565">
        <v>0</v>
      </c>
      <c r="E162" s="638">
        <v>0</v>
      </c>
      <c r="F162" s="540">
        <v>0</v>
      </c>
    </row>
    <row r="163" spans="1:6" s="542" customFormat="1" ht="25.5" hidden="1">
      <c r="A163" s="588">
        <v>9200</v>
      </c>
      <c r="B163" s="554" t="s">
        <v>848</v>
      </c>
      <c r="C163" s="562">
        <v>0</v>
      </c>
      <c r="D163" s="562">
        <v>0</v>
      </c>
      <c r="E163" s="546">
        <v>0</v>
      </c>
      <c r="F163" s="540">
        <v>0</v>
      </c>
    </row>
    <row r="164" spans="1:6" s="542" customFormat="1" ht="25.5" hidden="1">
      <c r="A164" s="588">
        <v>9400</v>
      </c>
      <c r="B164" s="554" t="s">
        <v>899</v>
      </c>
      <c r="C164" s="562">
        <v>0</v>
      </c>
      <c r="D164" s="562">
        <v>0</v>
      </c>
      <c r="E164" s="546">
        <v>0</v>
      </c>
      <c r="F164" s="540">
        <v>0</v>
      </c>
    </row>
    <row r="165" spans="1:6" s="542" customFormat="1" ht="30.75" customHeight="1">
      <c r="A165" s="592" t="s">
        <v>685</v>
      </c>
      <c r="B165" s="556" t="s">
        <v>593</v>
      </c>
      <c r="C165" s="565">
        <v>2658</v>
      </c>
      <c r="D165" s="565">
        <v>2617</v>
      </c>
      <c r="E165" s="541">
        <v>98.45748683220467</v>
      </c>
      <c r="F165" s="540">
        <v>38</v>
      </c>
    </row>
    <row r="166" spans="1:6" s="542" customFormat="1" ht="25.5">
      <c r="A166" s="578">
        <v>8000</v>
      </c>
      <c r="B166" s="544" t="s">
        <v>855</v>
      </c>
      <c r="C166" s="545">
        <v>2658</v>
      </c>
      <c r="D166" s="545">
        <v>2617</v>
      </c>
      <c r="E166" s="546">
        <v>98.45748683220467</v>
      </c>
      <c r="F166" s="545">
        <v>38</v>
      </c>
    </row>
    <row r="167" spans="1:7" s="67" customFormat="1" ht="12.75">
      <c r="A167" s="593"/>
      <c r="B167" s="594" t="s">
        <v>876</v>
      </c>
      <c r="C167" s="565">
        <v>-6308544</v>
      </c>
      <c r="D167" s="565">
        <v>116498</v>
      </c>
      <c r="E167" s="638">
        <v>-1.846670166681884</v>
      </c>
      <c r="F167" s="540">
        <v>-368546</v>
      </c>
      <c r="G167" s="519"/>
    </row>
    <row r="168" spans="1:6" s="67" customFormat="1" ht="12.75">
      <c r="A168" s="593"/>
      <c r="B168" s="594" t="s">
        <v>856</v>
      </c>
      <c r="C168" s="565">
        <v>6308544</v>
      </c>
      <c r="D168" s="565">
        <v>-116498</v>
      </c>
      <c r="E168" s="638">
        <v>-1.846670166681884</v>
      </c>
      <c r="F168" s="540">
        <v>368546</v>
      </c>
    </row>
    <row r="169" spans="1:6" s="67" customFormat="1" ht="12.75">
      <c r="A169" s="592" t="s">
        <v>857</v>
      </c>
      <c r="B169" s="595" t="s">
        <v>858</v>
      </c>
      <c r="C169" s="565">
        <v>6371933</v>
      </c>
      <c r="D169" s="565">
        <v>84252</v>
      </c>
      <c r="E169" s="638">
        <v>1.3222361252072174</v>
      </c>
      <c r="F169" s="540">
        <v>389800</v>
      </c>
    </row>
    <row r="170" spans="1:6" s="67" customFormat="1" ht="12.75">
      <c r="A170" s="537" t="s">
        <v>267</v>
      </c>
      <c r="B170" s="554" t="s">
        <v>1161</v>
      </c>
      <c r="C170" s="664">
        <v>529338</v>
      </c>
      <c r="D170" s="562">
        <v>-132711</v>
      </c>
      <c r="E170" s="637">
        <v>-25.071126576969725</v>
      </c>
      <c r="F170" s="545">
        <v>-219612</v>
      </c>
    </row>
    <row r="171" spans="1:6" s="67" customFormat="1" ht="12.75">
      <c r="A171" s="537" t="s">
        <v>859</v>
      </c>
      <c r="B171" s="554" t="s">
        <v>860</v>
      </c>
      <c r="C171" s="664">
        <v>5347168</v>
      </c>
      <c r="D171" s="562">
        <v>370479</v>
      </c>
      <c r="E171" s="637">
        <v>6.928508698436256</v>
      </c>
      <c r="F171" s="545">
        <v>551633</v>
      </c>
    </row>
    <row r="172" spans="1:6" s="67" customFormat="1" ht="12.75">
      <c r="A172" s="537" t="s">
        <v>861</v>
      </c>
      <c r="B172" s="554" t="s">
        <v>862</v>
      </c>
      <c r="C172" s="664">
        <v>466448</v>
      </c>
      <c r="D172" s="562">
        <v>-153516</v>
      </c>
      <c r="E172" s="637">
        <v>-32.91170719994512</v>
      </c>
      <c r="F172" s="545">
        <v>57779</v>
      </c>
    </row>
    <row r="173" spans="1:6" s="69" customFormat="1" ht="25.5" hidden="1">
      <c r="A173" s="596" t="s">
        <v>863</v>
      </c>
      <c r="B173" s="558" t="s">
        <v>1100</v>
      </c>
      <c r="C173" s="565">
        <v>0</v>
      </c>
      <c r="D173" s="565">
        <v>0</v>
      </c>
      <c r="E173" s="541">
        <v>0</v>
      </c>
      <c r="F173" s="540">
        <v>0</v>
      </c>
    </row>
    <row r="174" spans="1:6" s="69" customFormat="1" ht="12.75" hidden="1">
      <c r="A174" s="596" t="s">
        <v>864</v>
      </c>
      <c r="B174" s="558" t="s">
        <v>1101</v>
      </c>
      <c r="C174" s="565">
        <v>0</v>
      </c>
      <c r="D174" s="597">
        <v>0</v>
      </c>
      <c r="E174" s="541">
        <v>0</v>
      </c>
      <c r="F174" s="540">
        <v>0</v>
      </c>
    </row>
    <row r="175" spans="1:54" s="458" customFormat="1" ht="12.75">
      <c r="A175" s="592" t="s">
        <v>272</v>
      </c>
      <c r="B175" s="594" t="s">
        <v>1102</v>
      </c>
      <c r="C175" s="565">
        <v>-212265</v>
      </c>
      <c r="D175" s="565">
        <v>-162977</v>
      </c>
      <c r="E175" s="638">
        <v>76.77996843568181</v>
      </c>
      <c r="F175" s="540">
        <v>-20716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</row>
    <row r="176" spans="1:6" s="67" customFormat="1" ht="12.75">
      <c r="A176" s="592" t="s">
        <v>271</v>
      </c>
      <c r="B176" s="594" t="s">
        <v>1103</v>
      </c>
      <c r="C176" s="565">
        <v>193876</v>
      </c>
      <c r="D176" s="565">
        <v>166517</v>
      </c>
      <c r="E176" s="638">
        <v>85.88840289669686</v>
      </c>
      <c r="F176" s="540">
        <v>2462</v>
      </c>
    </row>
    <row r="177" spans="1:6" ht="12.75" customHeight="1">
      <c r="A177" s="598" t="s">
        <v>422</v>
      </c>
      <c r="B177" s="599" t="s">
        <v>1104</v>
      </c>
      <c r="C177" s="600">
        <v>-45000</v>
      </c>
      <c r="D177" s="600">
        <v>-204290</v>
      </c>
      <c r="E177" s="638">
        <v>453.9777777777778</v>
      </c>
      <c r="F177" s="540">
        <v>-3000</v>
      </c>
    </row>
    <row r="178" spans="1:6" ht="27" customHeight="1">
      <c r="A178" s="665" t="s">
        <v>865</v>
      </c>
      <c r="B178" s="666" t="s">
        <v>866</v>
      </c>
      <c r="C178" s="562">
        <v>-42000</v>
      </c>
      <c r="D178" s="562">
        <v>-44290</v>
      </c>
      <c r="E178" s="546">
        <v>105.45238095238093</v>
      </c>
      <c r="F178" s="545">
        <v>-3000</v>
      </c>
    </row>
    <row r="179" spans="1:6" ht="12.75" customHeight="1">
      <c r="A179" s="665" t="s">
        <v>867</v>
      </c>
      <c r="B179" s="667" t="s">
        <v>602</v>
      </c>
      <c r="C179" s="562">
        <v>0</v>
      </c>
      <c r="D179" s="562">
        <v>-160000</v>
      </c>
      <c r="E179" s="637">
        <v>0</v>
      </c>
      <c r="F179" s="545">
        <v>0</v>
      </c>
    </row>
    <row r="180" spans="1:4" s="458" customFormat="1" ht="17.25" customHeight="1">
      <c r="A180" s="610"/>
      <c r="B180" s="608"/>
      <c r="C180" s="67"/>
      <c r="D180" s="609"/>
    </row>
    <row r="181" spans="1:6" s="458" customFormat="1" ht="21.75" customHeight="1">
      <c r="A181" s="611"/>
      <c r="B181" s="68"/>
      <c r="C181" s="68"/>
      <c r="D181" s="68"/>
      <c r="E181" s="68"/>
      <c r="F181" s="68"/>
    </row>
    <row r="182" spans="1:4" s="458" customFormat="1" ht="17.25" customHeight="1" hidden="1">
      <c r="A182" s="612"/>
      <c r="B182" s="608"/>
      <c r="C182" s="67"/>
      <c r="D182" s="609"/>
    </row>
    <row r="183" spans="1:5" s="458" customFormat="1" ht="17.25" customHeight="1" hidden="1">
      <c r="A183" s="613"/>
      <c r="B183" s="614"/>
      <c r="D183" s="517"/>
      <c r="E183" s="615"/>
    </row>
    <row r="184" spans="1:6" s="620" customFormat="1" ht="17.25" customHeight="1" hidden="1">
      <c r="A184" s="616"/>
      <c r="B184" s="616"/>
      <c r="C184" s="617"/>
      <c r="D184" s="617"/>
      <c r="E184" s="618"/>
      <c r="F184" s="619"/>
    </row>
    <row r="185" spans="1:6" s="458" customFormat="1" ht="17.25" customHeight="1">
      <c r="A185" s="668" t="s">
        <v>1107</v>
      </c>
      <c r="B185" s="68"/>
      <c r="C185" s="519"/>
      <c r="D185" s="519"/>
      <c r="E185" s="520"/>
      <c r="F185" s="619" t="s">
        <v>152</v>
      </c>
    </row>
    <row r="186" spans="1:3" ht="15.75">
      <c r="A186" s="64" t="s">
        <v>151</v>
      </c>
      <c r="B186" s="623"/>
      <c r="C186" s="624"/>
    </row>
    <row r="187" spans="1:6" s="69" customFormat="1" ht="37.5" customHeight="1">
      <c r="A187" s="625" t="s">
        <v>27</v>
      </c>
      <c r="B187" s="626"/>
      <c r="C187" s="70"/>
      <c r="D187" s="627"/>
      <c r="E187" s="627"/>
      <c r="F187" s="627"/>
    </row>
    <row r="188" spans="1:3" ht="15.75">
      <c r="A188" s="612"/>
      <c r="B188" s="628"/>
      <c r="C188" s="629"/>
    </row>
    <row r="189" spans="1:3" ht="15.75">
      <c r="A189" s="612"/>
      <c r="B189" s="628"/>
      <c r="C189" s="629"/>
    </row>
    <row r="190" spans="1:3" ht="15.75">
      <c r="A190" s="612"/>
      <c r="B190" s="628"/>
      <c r="C190" s="629"/>
    </row>
    <row r="191" spans="1:3" ht="15.75">
      <c r="A191" s="612"/>
      <c r="B191" s="628"/>
      <c r="C191" s="629"/>
    </row>
    <row r="192" spans="1:3" ht="15.75">
      <c r="A192" s="612"/>
      <c r="B192" s="628"/>
      <c r="C192" s="629"/>
    </row>
    <row r="193" spans="1:3" ht="15.75">
      <c r="A193" s="612"/>
      <c r="B193" s="628"/>
      <c r="C193" s="629"/>
    </row>
    <row r="194" spans="1:3" ht="15.75">
      <c r="A194" s="630"/>
      <c r="B194" s="628"/>
      <c r="C194" s="629"/>
    </row>
    <row r="195" spans="1:3" ht="16.5" customHeight="1">
      <c r="A195" s="631"/>
      <c r="B195" s="623"/>
      <c r="C195" s="629"/>
    </row>
    <row r="196" spans="1:3" ht="15.75">
      <c r="A196" s="631"/>
      <c r="B196" s="623"/>
      <c r="C196" s="629"/>
    </row>
    <row r="197" spans="1:3" ht="15.75">
      <c r="A197" s="631"/>
      <c r="B197" s="623"/>
      <c r="C197" s="629"/>
    </row>
    <row r="198" spans="1:2" ht="15.75">
      <c r="A198" s="631"/>
      <c r="B198" s="623"/>
    </row>
    <row r="199" spans="1:2" ht="15.75">
      <c r="A199" s="985"/>
      <c r="B199" s="985"/>
    </row>
    <row r="200" spans="1:2" ht="15.75">
      <c r="A200" s="632"/>
      <c r="B200" s="633"/>
    </row>
    <row r="201" spans="1:2" ht="15.75">
      <c r="A201" s="632"/>
      <c r="B201" s="633"/>
    </row>
    <row r="202" ht="15.75">
      <c r="B202" s="634"/>
    </row>
    <row r="209" ht="15.75">
      <c r="B209" s="634"/>
    </row>
    <row r="216" ht="15.75">
      <c r="B216" s="634"/>
    </row>
    <row r="218" ht="15.75">
      <c r="B218" s="634"/>
    </row>
    <row r="220" ht="15.75">
      <c r="B220" s="634"/>
    </row>
    <row r="222" ht="15.75">
      <c r="B222" s="634"/>
    </row>
    <row r="224" ht="15.75">
      <c r="B224" s="634"/>
    </row>
    <row r="226" ht="15.75">
      <c r="B226" s="634"/>
    </row>
    <row r="228" ht="15.75">
      <c r="B228" s="634"/>
    </row>
    <row r="234" ht="15.75">
      <c r="B234" s="634"/>
    </row>
  </sheetData>
  <sheetProtection/>
  <mergeCells count="8">
    <mergeCell ref="A1:F1"/>
    <mergeCell ref="A199:B199"/>
    <mergeCell ref="A6:F6"/>
    <mergeCell ref="A7:F7"/>
    <mergeCell ref="A2:F2"/>
    <mergeCell ref="A8:F8"/>
    <mergeCell ref="A9:F9"/>
    <mergeCell ref="A5:B5"/>
  </mergeCells>
  <printOptions horizontalCentered="1"/>
  <pageMargins left="0.984251968503937" right="0.4724409448818898" top="0.5905511811023623" bottom="0.4724409448818898" header="0.2362204724409449" footer="0.1968503937007874"/>
  <pageSetup firstPageNumber="39" useFirstPageNumber="1" fitToWidth="5" horizontalDpi="600" verticalDpi="600" orientation="portrait" paperSize="9" scale="84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265"/>
  <sheetViews>
    <sheetView showGridLines="0" zoomScaleSheetLayoutView="100" workbookViewId="0" topLeftCell="A167">
      <selection activeCell="D214" sqref="D214"/>
    </sheetView>
  </sheetViews>
  <sheetFormatPr defaultColWidth="9.140625" defaultRowHeight="12.75"/>
  <cols>
    <col min="1" max="1" width="11.421875" style="531" customWidth="1"/>
    <col min="2" max="2" width="53.28125" style="532" customWidth="1"/>
    <col min="3" max="3" width="16.140625" style="534" customWidth="1"/>
    <col min="4" max="4" width="16.28125" style="534" customWidth="1"/>
    <col min="5" max="5" width="10.8515625" style="64" customWidth="1"/>
    <col min="6" max="16384" width="9.140625" style="64" customWidth="1"/>
  </cols>
  <sheetData>
    <row r="1" spans="1:5" s="50" customFormat="1" ht="69.75" customHeight="1">
      <c r="A1" s="992"/>
      <c r="B1" s="992"/>
      <c r="C1" s="992"/>
      <c r="D1" s="993"/>
      <c r="E1" s="454"/>
    </row>
    <row r="2" spans="1:5" s="50" customFormat="1" ht="12.75" customHeight="1">
      <c r="A2" s="994" t="s">
        <v>1077</v>
      </c>
      <c r="B2" s="994"/>
      <c r="C2" s="994"/>
      <c r="D2" s="995"/>
      <c r="E2" s="455"/>
    </row>
    <row r="3" spans="1:51" s="458" customFormat="1" ht="24.75" customHeight="1">
      <c r="A3" s="999" t="s">
        <v>1078</v>
      </c>
      <c r="B3" s="999"/>
      <c r="C3" s="999"/>
      <c r="D3" s="995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51" s="458" customFormat="1" ht="17.25" customHeight="1">
      <c r="A4" s="998" t="s">
        <v>1079</v>
      </c>
      <c r="B4" s="995"/>
      <c r="C4" s="995"/>
      <c r="D4" s="99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51" s="458" customFormat="1" ht="17.25" customHeight="1">
      <c r="A5" s="669" t="s">
        <v>1080</v>
      </c>
      <c r="B5" s="670"/>
      <c r="C5" s="670"/>
      <c r="D5" s="622" t="s">
        <v>900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</row>
    <row r="6" spans="1:51" s="458" customFormat="1" ht="12.75" customHeight="1">
      <c r="A6" s="940" t="s">
        <v>1082</v>
      </c>
      <c r="B6" s="940"/>
      <c r="C6" s="940"/>
      <c r="D6" s="99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</row>
    <row r="7" spans="1:51" s="458" customFormat="1" ht="17.25" customHeight="1">
      <c r="A7" s="996" t="s">
        <v>901</v>
      </c>
      <c r="B7" s="996"/>
      <c r="C7" s="996"/>
      <c r="D7" s="99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</row>
    <row r="8" spans="1:51" s="458" customFormat="1" ht="12.75" customHeight="1">
      <c r="A8" s="997" t="s">
        <v>1196</v>
      </c>
      <c r="B8" s="997"/>
      <c r="C8" s="997"/>
      <c r="D8" s="99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</row>
    <row r="9" spans="1:51" s="458" customFormat="1" ht="12.75" customHeight="1">
      <c r="A9" s="382"/>
      <c r="B9" s="128"/>
      <c r="C9" s="382"/>
      <c r="D9" s="671" t="s">
        <v>902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</row>
    <row r="10" spans="1:4" ht="13.5" customHeight="1">
      <c r="A10" s="672"/>
      <c r="B10" s="673"/>
      <c r="C10" s="16"/>
      <c r="D10" s="674" t="s">
        <v>1114</v>
      </c>
    </row>
    <row r="11" spans="1:4" ht="46.5" customHeight="1">
      <c r="A11" s="73" t="s">
        <v>1198</v>
      </c>
      <c r="B11" s="73" t="s">
        <v>1115</v>
      </c>
      <c r="C11" s="536" t="s">
        <v>1117</v>
      </c>
      <c r="D11" s="536" t="s">
        <v>1089</v>
      </c>
    </row>
    <row r="12" spans="1:6" s="67" customFormat="1" ht="15.75" customHeight="1">
      <c r="A12" s="537">
        <v>1</v>
      </c>
      <c r="B12" s="536">
        <v>2</v>
      </c>
      <c r="C12" s="537">
        <v>3</v>
      </c>
      <c r="D12" s="537">
        <v>4</v>
      </c>
      <c r="F12" s="519"/>
    </row>
    <row r="13" spans="1:4" s="542" customFormat="1" ht="12.75">
      <c r="A13" s="555" t="s">
        <v>615</v>
      </c>
      <c r="B13" s="558" t="s">
        <v>616</v>
      </c>
      <c r="C13" s="540">
        <v>2465306</v>
      </c>
      <c r="D13" s="540">
        <v>788213</v>
      </c>
    </row>
    <row r="14" spans="1:4" s="542" customFormat="1" ht="12.75" customHeight="1" hidden="1">
      <c r="A14" s="555" t="s">
        <v>617</v>
      </c>
      <c r="B14" s="558" t="s">
        <v>1123</v>
      </c>
      <c r="C14" s="540">
        <v>0</v>
      </c>
      <c r="D14" s="540">
        <v>0</v>
      </c>
    </row>
    <row r="15" spans="1:4" s="542" customFormat="1" ht="12.75" customHeight="1" hidden="1">
      <c r="A15" s="555" t="s">
        <v>1202</v>
      </c>
      <c r="B15" s="558" t="s">
        <v>618</v>
      </c>
      <c r="C15" s="540">
        <v>0</v>
      </c>
      <c r="D15" s="540">
        <v>0</v>
      </c>
    </row>
    <row r="16" spans="1:4" s="542" customFormat="1" ht="12.75" customHeight="1" hidden="1">
      <c r="A16" s="555" t="s">
        <v>619</v>
      </c>
      <c r="B16" s="558" t="s">
        <v>1125</v>
      </c>
      <c r="C16" s="540">
        <v>0</v>
      </c>
      <c r="D16" s="540">
        <v>0</v>
      </c>
    </row>
    <row r="17" spans="1:4" s="67" customFormat="1" ht="12.75" customHeight="1" hidden="1">
      <c r="A17" s="537" t="s">
        <v>1204</v>
      </c>
      <c r="B17" s="636" t="s">
        <v>1125</v>
      </c>
      <c r="C17" s="562">
        <v>0</v>
      </c>
      <c r="D17" s="540">
        <v>0</v>
      </c>
    </row>
    <row r="18" spans="1:4" s="542" customFormat="1" ht="12.75" customHeight="1" hidden="1">
      <c r="A18" s="537" t="s">
        <v>620</v>
      </c>
      <c r="B18" s="554" t="s">
        <v>621</v>
      </c>
      <c r="C18" s="562">
        <v>0</v>
      </c>
      <c r="D18" s="540">
        <v>0</v>
      </c>
    </row>
    <row r="19" spans="1:4" s="552" customFormat="1" ht="25.5" customHeight="1" hidden="1">
      <c r="A19" s="560" t="s">
        <v>622</v>
      </c>
      <c r="B19" s="640" t="s">
        <v>623</v>
      </c>
      <c r="C19" s="641">
        <v>0</v>
      </c>
      <c r="D19" s="540">
        <v>0</v>
      </c>
    </row>
    <row r="20" spans="1:4" s="552" customFormat="1" ht="25.5" hidden="1">
      <c r="A20" s="675" t="s">
        <v>624</v>
      </c>
      <c r="B20" s="640" t="s">
        <v>625</v>
      </c>
      <c r="C20" s="641"/>
      <c r="D20" s="540">
        <v>0</v>
      </c>
    </row>
    <row r="21" spans="1:4" s="552" customFormat="1" ht="12.75" hidden="1">
      <c r="A21" s="560" t="s">
        <v>626</v>
      </c>
      <c r="B21" s="640" t="s">
        <v>627</v>
      </c>
      <c r="C21" s="641"/>
      <c r="D21" s="540">
        <v>0</v>
      </c>
    </row>
    <row r="22" spans="1:4" s="552" customFormat="1" ht="12.75" hidden="1">
      <c r="A22" s="537" t="s">
        <v>628</v>
      </c>
      <c r="B22" s="554" t="s">
        <v>629</v>
      </c>
      <c r="C22" s="545"/>
      <c r="D22" s="540">
        <v>0</v>
      </c>
    </row>
    <row r="23" spans="1:4" s="557" customFormat="1" ht="13.5" hidden="1">
      <c r="A23" s="555" t="s">
        <v>630</v>
      </c>
      <c r="B23" s="556" t="s">
        <v>1139</v>
      </c>
      <c r="C23" s="540">
        <v>0</v>
      </c>
      <c r="D23" s="540">
        <v>0</v>
      </c>
    </row>
    <row r="24" spans="1:4" s="542" customFormat="1" ht="18" customHeight="1" hidden="1">
      <c r="A24" s="555" t="s">
        <v>1233</v>
      </c>
      <c r="B24" s="558" t="s">
        <v>631</v>
      </c>
      <c r="C24" s="540">
        <v>0</v>
      </c>
      <c r="D24" s="540">
        <v>0</v>
      </c>
    </row>
    <row r="25" spans="1:4" s="67" customFormat="1" ht="12.75" hidden="1">
      <c r="A25" s="537" t="s">
        <v>632</v>
      </c>
      <c r="B25" s="636" t="s">
        <v>633</v>
      </c>
      <c r="C25" s="562">
        <v>0</v>
      </c>
      <c r="D25" s="540">
        <v>0</v>
      </c>
    </row>
    <row r="26" spans="1:4" s="67" customFormat="1" ht="12.75" hidden="1">
      <c r="A26" s="560" t="s">
        <v>634</v>
      </c>
      <c r="B26" s="561" t="s">
        <v>635</v>
      </c>
      <c r="C26" s="562"/>
      <c r="D26" s="540">
        <v>0</v>
      </c>
    </row>
    <row r="27" spans="1:4" s="67" customFormat="1" ht="12.75" hidden="1">
      <c r="A27" s="560" t="s">
        <v>636</v>
      </c>
      <c r="B27" s="561" t="s">
        <v>637</v>
      </c>
      <c r="C27" s="562"/>
      <c r="D27" s="540">
        <v>0</v>
      </c>
    </row>
    <row r="28" spans="1:4" s="67" customFormat="1" ht="12.75" hidden="1">
      <c r="A28" s="537" t="s">
        <v>638</v>
      </c>
      <c r="B28" s="636" t="s">
        <v>639</v>
      </c>
      <c r="C28" s="562"/>
      <c r="D28" s="540">
        <v>0</v>
      </c>
    </row>
    <row r="29" spans="1:4" s="67" customFormat="1" ht="12.75" hidden="1">
      <c r="A29" s="537" t="s">
        <v>640</v>
      </c>
      <c r="B29" s="636" t="s">
        <v>641</v>
      </c>
      <c r="C29" s="562"/>
      <c r="D29" s="540">
        <v>0</v>
      </c>
    </row>
    <row r="30" spans="1:4" s="67" customFormat="1" ht="12.75" hidden="1">
      <c r="A30" s="555" t="s">
        <v>1210</v>
      </c>
      <c r="B30" s="558" t="s">
        <v>642</v>
      </c>
      <c r="C30" s="540">
        <v>0</v>
      </c>
      <c r="D30" s="540">
        <v>0</v>
      </c>
    </row>
    <row r="31" spans="1:4" s="67" customFormat="1" ht="12.75" hidden="1">
      <c r="A31" s="538" t="s">
        <v>643</v>
      </c>
      <c r="B31" s="539" t="s">
        <v>1131</v>
      </c>
      <c r="C31" s="540">
        <v>0</v>
      </c>
      <c r="D31" s="540">
        <v>0</v>
      </c>
    </row>
    <row r="32" spans="1:4" s="67" customFormat="1" ht="12.75" hidden="1">
      <c r="A32" s="537" t="s">
        <v>1216</v>
      </c>
      <c r="B32" s="636" t="s">
        <v>1131</v>
      </c>
      <c r="C32" s="562"/>
      <c r="D32" s="540">
        <v>0</v>
      </c>
    </row>
    <row r="33" spans="1:4" s="67" customFormat="1" ht="12.75" hidden="1">
      <c r="A33" s="560" t="s">
        <v>644</v>
      </c>
      <c r="B33" s="561" t="s">
        <v>1132</v>
      </c>
      <c r="C33" s="562">
        <v>0</v>
      </c>
      <c r="D33" s="540">
        <v>0</v>
      </c>
    </row>
    <row r="34" spans="1:4" s="67" customFormat="1" ht="12.75" hidden="1">
      <c r="A34" s="560" t="s">
        <v>645</v>
      </c>
      <c r="B34" s="561" t="s">
        <v>1133</v>
      </c>
      <c r="C34" s="562">
        <v>0</v>
      </c>
      <c r="D34" s="540">
        <v>0</v>
      </c>
    </row>
    <row r="35" spans="1:4" s="542" customFormat="1" ht="12.75">
      <c r="A35" s="555" t="s">
        <v>648</v>
      </c>
      <c r="B35" s="558" t="s">
        <v>649</v>
      </c>
      <c r="C35" s="565">
        <v>73</v>
      </c>
      <c r="D35" s="540">
        <v>18</v>
      </c>
    </row>
    <row r="36" spans="1:4" s="67" customFormat="1" ht="16.5" customHeight="1">
      <c r="A36" s="537" t="s">
        <v>1237</v>
      </c>
      <c r="B36" s="636" t="s">
        <v>650</v>
      </c>
      <c r="C36" s="562">
        <v>54</v>
      </c>
      <c r="D36" s="545">
        <v>16</v>
      </c>
    </row>
    <row r="37" spans="1:4" s="67" customFormat="1" ht="12.75" hidden="1">
      <c r="A37" s="537" t="s">
        <v>651</v>
      </c>
      <c r="B37" s="554" t="s">
        <v>652</v>
      </c>
      <c r="C37" s="562"/>
      <c r="D37" s="545">
        <v>0</v>
      </c>
    </row>
    <row r="38" spans="1:4" s="67" customFormat="1" ht="31.5" customHeight="1" hidden="1">
      <c r="A38" s="537" t="s">
        <v>1241</v>
      </c>
      <c r="B38" s="554" t="s">
        <v>653</v>
      </c>
      <c r="C38" s="562"/>
      <c r="D38" s="545">
        <v>0</v>
      </c>
    </row>
    <row r="39" spans="1:4" s="67" customFormat="1" ht="31.5" customHeight="1" hidden="1">
      <c r="A39" s="537" t="s">
        <v>1244</v>
      </c>
      <c r="B39" s="554" t="s">
        <v>654</v>
      </c>
      <c r="C39" s="562"/>
      <c r="D39" s="545">
        <v>0</v>
      </c>
    </row>
    <row r="40" spans="1:4" s="67" customFormat="1" ht="25.5" hidden="1">
      <c r="A40" s="639" t="s">
        <v>655</v>
      </c>
      <c r="B40" s="640" t="s">
        <v>656</v>
      </c>
      <c r="C40" s="641"/>
      <c r="D40" s="545">
        <v>0</v>
      </c>
    </row>
    <row r="41" spans="1:4" s="67" customFormat="1" ht="12.75" hidden="1">
      <c r="A41" s="537" t="s">
        <v>1246</v>
      </c>
      <c r="B41" s="554" t="s">
        <v>657</v>
      </c>
      <c r="C41" s="562"/>
      <c r="D41" s="545">
        <v>0</v>
      </c>
    </row>
    <row r="42" spans="1:4" s="67" customFormat="1" ht="25.5" hidden="1">
      <c r="A42" s="639" t="s">
        <v>658</v>
      </c>
      <c r="B42" s="640" t="s">
        <v>659</v>
      </c>
      <c r="C42" s="641"/>
      <c r="D42" s="545">
        <v>0</v>
      </c>
    </row>
    <row r="43" spans="1:4" s="67" customFormat="1" ht="26.25" customHeight="1">
      <c r="A43" s="537" t="s">
        <v>1248</v>
      </c>
      <c r="B43" s="554" t="s">
        <v>903</v>
      </c>
      <c r="C43" s="562">
        <v>54</v>
      </c>
      <c r="D43" s="545">
        <v>16</v>
      </c>
    </row>
    <row r="44" spans="1:4" s="67" customFormat="1" ht="25.5" hidden="1">
      <c r="A44" s="537" t="s">
        <v>1250</v>
      </c>
      <c r="B44" s="554" t="s">
        <v>661</v>
      </c>
      <c r="C44" s="562"/>
      <c r="D44" s="545">
        <v>0</v>
      </c>
    </row>
    <row r="45" spans="1:4" s="67" customFormat="1" ht="12.75" hidden="1">
      <c r="A45" s="537" t="s">
        <v>662</v>
      </c>
      <c r="B45" s="554" t="s">
        <v>663</v>
      </c>
      <c r="C45" s="562"/>
      <c r="D45" s="545">
        <v>0</v>
      </c>
    </row>
    <row r="46" spans="1:4" s="67" customFormat="1" ht="15" customHeight="1" hidden="1">
      <c r="A46" s="537" t="s">
        <v>1254</v>
      </c>
      <c r="B46" s="636" t="s">
        <v>664</v>
      </c>
      <c r="C46" s="562"/>
      <c r="D46" s="545">
        <v>0</v>
      </c>
    </row>
    <row r="47" spans="1:4" s="67" customFormat="1" ht="12.75" hidden="1">
      <c r="A47" s="537" t="s">
        <v>665</v>
      </c>
      <c r="B47" s="554" t="s">
        <v>666</v>
      </c>
      <c r="C47" s="562"/>
      <c r="D47" s="545">
        <v>0</v>
      </c>
    </row>
    <row r="48" spans="1:4" s="67" customFormat="1" ht="12.75" hidden="1">
      <c r="A48" s="537" t="s">
        <v>667</v>
      </c>
      <c r="B48" s="554" t="s">
        <v>668</v>
      </c>
      <c r="C48" s="562"/>
      <c r="D48" s="545">
        <v>0</v>
      </c>
    </row>
    <row r="49" spans="1:4" s="67" customFormat="1" ht="12.75" hidden="1">
      <c r="A49" s="537" t="s">
        <v>9</v>
      </c>
      <c r="B49" s="554" t="s">
        <v>669</v>
      </c>
      <c r="C49" s="562"/>
      <c r="D49" s="545">
        <v>0</v>
      </c>
    </row>
    <row r="50" spans="1:4" s="67" customFormat="1" ht="12.75" hidden="1">
      <c r="A50" s="537" t="s">
        <v>11</v>
      </c>
      <c r="B50" s="636" t="s">
        <v>670</v>
      </c>
      <c r="C50" s="562"/>
      <c r="D50" s="545">
        <v>0</v>
      </c>
    </row>
    <row r="51" spans="1:4" s="67" customFormat="1" ht="13.5" customHeight="1">
      <c r="A51" s="537" t="s">
        <v>671</v>
      </c>
      <c r="B51" s="636" t="s">
        <v>672</v>
      </c>
      <c r="C51" s="562">
        <v>19</v>
      </c>
      <c r="D51" s="545">
        <v>2</v>
      </c>
    </row>
    <row r="52" spans="1:4" s="67" customFormat="1" ht="12.75" hidden="1">
      <c r="A52" s="643" t="s">
        <v>673</v>
      </c>
      <c r="B52" s="636" t="s">
        <v>674</v>
      </c>
      <c r="C52" s="562"/>
      <c r="D52" s="540">
        <v>0</v>
      </c>
    </row>
    <row r="53" spans="1:4" s="67" customFormat="1" ht="25.5" hidden="1">
      <c r="A53" s="537" t="s">
        <v>675</v>
      </c>
      <c r="B53" s="636" t="s">
        <v>676</v>
      </c>
      <c r="C53" s="562"/>
      <c r="D53" s="540">
        <v>0</v>
      </c>
    </row>
    <row r="54" spans="1:4" s="67" customFormat="1" ht="12.75" hidden="1">
      <c r="A54" s="537" t="s">
        <v>677</v>
      </c>
      <c r="B54" s="554" t="s">
        <v>678</v>
      </c>
      <c r="C54" s="562">
        <v>0</v>
      </c>
      <c r="D54" s="540">
        <v>0</v>
      </c>
    </row>
    <row r="55" spans="1:4" s="67" customFormat="1" ht="12.75" hidden="1">
      <c r="A55" s="537" t="s">
        <v>679</v>
      </c>
      <c r="B55" s="554" t="s">
        <v>680</v>
      </c>
      <c r="C55" s="562">
        <v>0</v>
      </c>
      <c r="D55" s="540">
        <v>0</v>
      </c>
    </row>
    <row r="56" spans="1:4" s="67" customFormat="1" ht="25.5" hidden="1">
      <c r="A56" s="537" t="s">
        <v>681</v>
      </c>
      <c r="B56" s="554" t="s">
        <v>682</v>
      </c>
      <c r="C56" s="562">
        <v>0</v>
      </c>
      <c r="D56" s="540">
        <v>0</v>
      </c>
    </row>
    <row r="57" spans="1:4" s="67" customFormat="1" ht="27.75" customHeight="1" hidden="1">
      <c r="A57" s="537" t="s">
        <v>683</v>
      </c>
      <c r="B57" s="554" t="s">
        <v>684</v>
      </c>
      <c r="C57" s="562">
        <v>0</v>
      </c>
      <c r="D57" s="540">
        <v>0</v>
      </c>
    </row>
    <row r="58" spans="1:4" s="542" customFormat="1" ht="17.25" customHeight="1" hidden="1">
      <c r="A58" s="555" t="s">
        <v>685</v>
      </c>
      <c r="B58" s="556" t="s">
        <v>563</v>
      </c>
      <c r="C58" s="565"/>
      <c r="D58" s="540">
        <v>0</v>
      </c>
    </row>
    <row r="59" spans="1:4" s="542" customFormat="1" ht="17.25" customHeight="1" hidden="1">
      <c r="A59" s="555" t="s">
        <v>686</v>
      </c>
      <c r="B59" s="556" t="s">
        <v>1142</v>
      </c>
      <c r="C59" s="565"/>
      <c r="D59" s="540">
        <v>0</v>
      </c>
    </row>
    <row r="60" spans="1:4" s="542" customFormat="1" ht="12.75" customHeight="1" hidden="1">
      <c r="A60" s="555" t="s">
        <v>687</v>
      </c>
      <c r="B60" s="558" t="s">
        <v>1143</v>
      </c>
      <c r="C60" s="565">
        <v>0</v>
      </c>
      <c r="D60" s="540">
        <v>0</v>
      </c>
    </row>
    <row r="61" spans="1:4" s="542" customFormat="1" ht="18" customHeight="1" hidden="1">
      <c r="A61" s="555" t="s">
        <v>21</v>
      </c>
      <c r="B61" s="558" t="s">
        <v>875</v>
      </c>
      <c r="C61" s="565">
        <v>0</v>
      </c>
      <c r="D61" s="540">
        <v>0</v>
      </c>
    </row>
    <row r="62" spans="1:4" s="67" customFormat="1" ht="25.5" customHeight="1" hidden="1">
      <c r="A62" s="537" t="s">
        <v>688</v>
      </c>
      <c r="B62" s="636" t="s">
        <v>689</v>
      </c>
      <c r="C62" s="562">
        <v>0</v>
      </c>
      <c r="D62" s="540">
        <v>0</v>
      </c>
    </row>
    <row r="63" spans="1:4" s="542" customFormat="1" ht="12.75" customHeight="1" hidden="1">
      <c r="A63" s="72" t="s">
        <v>690</v>
      </c>
      <c r="B63" s="554" t="s">
        <v>691</v>
      </c>
      <c r="C63" s="562"/>
      <c r="D63" s="540">
        <v>0</v>
      </c>
    </row>
    <row r="64" spans="1:4" s="542" customFormat="1" ht="25.5" customHeight="1" hidden="1">
      <c r="A64" s="644" t="s">
        <v>692</v>
      </c>
      <c r="B64" s="640" t="s">
        <v>693</v>
      </c>
      <c r="C64" s="641"/>
      <c r="D64" s="540">
        <v>0</v>
      </c>
    </row>
    <row r="65" spans="1:4" s="542" customFormat="1" ht="25.5" customHeight="1" hidden="1">
      <c r="A65" s="644" t="s">
        <v>694</v>
      </c>
      <c r="B65" s="640" t="s">
        <v>695</v>
      </c>
      <c r="C65" s="641"/>
      <c r="D65" s="540">
        <v>0</v>
      </c>
    </row>
    <row r="66" spans="1:4" s="542" customFormat="1" ht="25.5" customHeight="1" hidden="1">
      <c r="A66" s="644" t="s">
        <v>696</v>
      </c>
      <c r="B66" s="640" t="s">
        <v>697</v>
      </c>
      <c r="C66" s="641"/>
      <c r="D66" s="540">
        <v>0</v>
      </c>
    </row>
    <row r="67" spans="1:4" s="542" customFormat="1" ht="42" customHeight="1" hidden="1">
      <c r="A67" s="644" t="s">
        <v>698</v>
      </c>
      <c r="B67" s="640" t="s">
        <v>699</v>
      </c>
      <c r="C67" s="641"/>
      <c r="D67" s="540">
        <v>0</v>
      </c>
    </row>
    <row r="68" spans="1:4" s="542" customFormat="1" ht="12.75" customHeight="1" hidden="1">
      <c r="A68" s="644" t="s">
        <v>700</v>
      </c>
      <c r="B68" s="640" t="s">
        <v>701</v>
      </c>
      <c r="C68" s="641"/>
      <c r="D68" s="540">
        <v>0</v>
      </c>
    </row>
    <row r="69" spans="1:4" s="542" customFormat="1" ht="38.25" customHeight="1" hidden="1">
      <c r="A69" s="644" t="s">
        <v>702</v>
      </c>
      <c r="B69" s="640" t="s">
        <v>703</v>
      </c>
      <c r="C69" s="641"/>
      <c r="D69" s="540">
        <v>0</v>
      </c>
    </row>
    <row r="70" spans="1:4" s="542" customFormat="1" ht="38.25" customHeight="1" hidden="1">
      <c r="A70" s="644" t="s">
        <v>704</v>
      </c>
      <c r="B70" s="640" t="s">
        <v>705</v>
      </c>
      <c r="C70" s="641"/>
      <c r="D70" s="540">
        <v>0</v>
      </c>
    </row>
    <row r="71" spans="1:4" s="542" customFormat="1" ht="25.5" customHeight="1" hidden="1">
      <c r="A71" s="644" t="s">
        <v>706</v>
      </c>
      <c r="B71" s="640" t="s">
        <v>707</v>
      </c>
      <c r="C71" s="641"/>
      <c r="D71" s="540">
        <v>0</v>
      </c>
    </row>
    <row r="72" spans="1:4" s="542" customFormat="1" ht="12.75" customHeight="1" hidden="1">
      <c r="A72" s="644" t="s">
        <v>708</v>
      </c>
      <c r="B72" s="640" t="s">
        <v>709</v>
      </c>
      <c r="C72" s="641"/>
      <c r="D72" s="540">
        <v>0</v>
      </c>
    </row>
    <row r="73" spans="1:4" s="542" customFormat="1" ht="12.75" customHeight="1" hidden="1">
      <c r="A73" s="72" t="s">
        <v>710</v>
      </c>
      <c r="B73" s="554" t="s">
        <v>711</v>
      </c>
      <c r="C73" s="562"/>
      <c r="D73" s="540">
        <v>0</v>
      </c>
    </row>
    <row r="74" spans="1:4" s="542" customFormat="1" ht="12.75" customHeight="1" hidden="1">
      <c r="A74" s="644" t="s">
        <v>712</v>
      </c>
      <c r="B74" s="640" t="s">
        <v>713</v>
      </c>
      <c r="C74" s="641"/>
      <c r="D74" s="540">
        <v>0</v>
      </c>
    </row>
    <row r="75" spans="1:4" s="542" customFormat="1" ht="12.75" customHeight="1" hidden="1">
      <c r="A75" s="644" t="s">
        <v>714</v>
      </c>
      <c r="B75" s="640" t="s">
        <v>715</v>
      </c>
      <c r="C75" s="641"/>
      <c r="D75" s="540">
        <v>0</v>
      </c>
    </row>
    <row r="76" spans="1:4" s="542" customFormat="1" ht="25.5" customHeight="1" hidden="1">
      <c r="A76" s="644" t="s">
        <v>716</v>
      </c>
      <c r="B76" s="640" t="s">
        <v>717</v>
      </c>
      <c r="C76" s="641"/>
      <c r="D76" s="540">
        <v>0</v>
      </c>
    </row>
    <row r="77" spans="1:4" s="542" customFormat="1" ht="63.75" customHeight="1" hidden="1">
      <c r="A77" s="644" t="s">
        <v>718</v>
      </c>
      <c r="B77" s="640" t="s">
        <v>719</v>
      </c>
      <c r="C77" s="641"/>
      <c r="D77" s="540">
        <v>0</v>
      </c>
    </row>
    <row r="78" spans="1:4" s="542" customFormat="1" ht="51.75" customHeight="1" hidden="1">
      <c r="A78" s="644" t="s">
        <v>720</v>
      </c>
      <c r="B78" s="640" t="s">
        <v>721</v>
      </c>
      <c r="C78" s="641"/>
      <c r="D78" s="540">
        <v>0</v>
      </c>
    </row>
    <row r="79" spans="1:4" s="542" customFormat="1" ht="39.75" customHeight="1" hidden="1">
      <c r="A79" s="644" t="s">
        <v>722</v>
      </c>
      <c r="B79" s="640" t="s">
        <v>723</v>
      </c>
      <c r="C79" s="641"/>
      <c r="D79" s="540">
        <v>0</v>
      </c>
    </row>
    <row r="80" spans="1:4" s="542" customFormat="1" ht="12.75" customHeight="1" hidden="1">
      <c r="A80" s="644" t="s">
        <v>724</v>
      </c>
      <c r="B80" s="640" t="s">
        <v>725</v>
      </c>
      <c r="C80" s="641"/>
      <c r="D80" s="540">
        <v>0</v>
      </c>
    </row>
    <row r="81" spans="1:4" s="542" customFormat="1" ht="16.5" customHeight="1" hidden="1">
      <c r="A81" s="644" t="s">
        <v>726</v>
      </c>
      <c r="B81" s="640" t="s">
        <v>727</v>
      </c>
      <c r="C81" s="641"/>
      <c r="D81" s="540">
        <v>0</v>
      </c>
    </row>
    <row r="82" spans="1:4" s="542" customFormat="1" ht="12.75" customHeight="1" hidden="1">
      <c r="A82" s="644" t="s">
        <v>728</v>
      </c>
      <c r="B82" s="640" t="s">
        <v>729</v>
      </c>
      <c r="C82" s="641"/>
      <c r="D82" s="540">
        <v>0</v>
      </c>
    </row>
    <row r="83" spans="1:4" s="542" customFormat="1" ht="38.25" customHeight="1" hidden="1">
      <c r="A83" s="72" t="s">
        <v>730</v>
      </c>
      <c r="B83" s="554" t="s">
        <v>731</v>
      </c>
      <c r="C83" s="562"/>
      <c r="D83" s="540">
        <v>0</v>
      </c>
    </row>
    <row r="84" spans="1:4" s="542" customFormat="1" ht="25.5" customHeight="1" hidden="1">
      <c r="A84" s="72" t="s">
        <v>732</v>
      </c>
      <c r="B84" s="554" t="s">
        <v>733</v>
      </c>
      <c r="C84" s="562"/>
      <c r="D84" s="540">
        <v>0</v>
      </c>
    </row>
    <row r="85" spans="1:4" s="542" customFormat="1" ht="31.5" customHeight="1" hidden="1">
      <c r="A85" s="72" t="s">
        <v>734</v>
      </c>
      <c r="B85" s="554" t="s">
        <v>735</v>
      </c>
      <c r="C85" s="562"/>
      <c r="D85" s="540">
        <v>0</v>
      </c>
    </row>
    <row r="86" spans="1:4" s="67" customFormat="1" ht="25.5" customHeight="1" hidden="1">
      <c r="A86" s="72" t="s">
        <v>736</v>
      </c>
      <c r="B86" s="636" t="s">
        <v>737</v>
      </c>
      <c r="C86" s="562">
        <v>0</v>
      </c>
      <c r="D86" s="540">
        <v>0</v>
      </c>
    </row>
    <row r="87" spans="1:4" s="542" customFormat="1" ht="12.75" customHeight="1" hidden="1">
      <c r="A87" s="72" t="s">
        <v>738</v>
      </c>
      <c r="B87" s="554" t="s">
        <v>739</v>
      </c>
      <c r="C87" s="562"/>
      <c r="D87" s="540">
        <v>0</v>
      </c>
    </row>
    <row r="88" spans="1:4" s="542" customFormat="1" ht="47.25" customHeight="1" hidden="1">
      <c r="A88" s="72" t="s">
        <v>740</v>
      </c>
      <c r="B88" s="554" t="s">
        <v>741</v>
      </c>
      <c r="C88" s="562"/>
      <c r="D88" s="540">
        <v>0</v>
      </c>
    </row>
    <row r="89" spans="1:4" s="542" customFormat="1" ht="25.5" customHeight="1" hidden="1">
      <c r="A89" s="72" t="s">
        <v>742</v>
      </c>
      <c r="B89" s="554" t="s">
        <v>743</v>
      </c>
      <c r="C89" s="562"/>
      <c r="D89" s="540">
        <v>0</v>
      </c>
    </row>
    <row r="90" spans="1:4" s="67" customFormat="1" ht="38.25" customHeight="1" hidden="1">
      <c r="A90" s="72" t="s">
        <v>744</v>
      </c>
      <c r="B90" s="636" t="s">
        <v>745</v>
      </c>
      <c r="C90" s="562">
        <v>0</v>
      </c>
      <c r="D90" s="540">
        <v>0</v>
      </c>
    </row>
    <row r="91" spans="1:4" s="542" customFormat="1" ht="25.5" customHeight="1" hidden="1">
      <c r="A91" s="72" t="s">
        <v>746</v>
      </c>
      <c r="B91" s="554" t="s">
        <v>747</v>
      </c>
      <c r="C91" s="562"/>
      <c r="D91" s="540">
        <v>0</v>
      </c>
    </row>
    <row r="92" spans="1:4" s="542" customFormat="1" ht="38.25" customHeight="1" hidden="1">
      <c r="A92" s="644" t="s">
        <v>748</v>
      </c>
      <c r="B92" s="640" t="s">
        <v>749</v>
      </c>
      <c r="C92" s="641"/>
      <c r="D92" s="540">
        <v>0</v>
      </c>
    </row>
    <row r="93" spans="1:4" s="542" customFormat="1" ht="38.25" customHeight="1" hidden="1">
      <c r="A93" s="644" t="s">
        <v>750</v>
      </c>
      <c r="B93" s="640" t="s">
        <v>751</v>
      </c>
      <c r="C93" s="641"/>
      <c r="D93" s="540">
        <v>0</v>
      </c>
    </row>
    <row r="94" spans="1:4" s="542" customFormat="1" ht="32.25" customHeight="1" hidden="1">
      <c r="A94" s="72" t="s">
        <v>752</v>
      </c>
      <c r="B94" s="554" t="s">
        <v>753</v>
      </c>
      <c r="C94" s="562"/>
      <c r="D94" s="540">
        <v>0</v>
      </c>
    </row>
    <row r="95" spans="1:4" s="542" customFormat="1" ht="39" customHeight="1" hidden="1">
      <c r="A95" s="644" t="s">
        <v>754</v>
      </c>
      <c r="B95" s="640" t="s">
        <v>755</v>
      </c>
      <c r="C95" s="641"/>
      <c r="D95" s="540">
        <v>0</v>
      </c>
    </row>
    <row r="96" spans="1:4" s="542" customFormat="1" ht="40.5" customHeight="1" hidden="1">
      <c r="A96" s="644" t="s">
        <v>756</v>
      </c>
      <c r="B96" s="640" t="s">
        <v>757</v>
      </c>
      <c r="C96" s="641"/>
      <c r="D96" s="540">
        <v>0</v>
      </c>
    </row>
    <row r="97" spans="1:4" s="542" customFormat="1" ht="12.75" customHeight="1" hidden="1">
      <c r="A97" s="569" t="s">
        <v>23</v>
      </c>
      <c r="B97" s="558" t="s">
        <v>764</v>
      </c>
      <c r="C97" s="565">
        <v>0</v>
      </c>
      <c r="D97" s="540">
        <v>0</v>
      </c>
    </row>
    <row r="98" spans="1:4" s="67" customFormat="1" ht="12.75" customHeight="1" hidden="1">
      <c r="A98" s="72" t="s">
        <v>765</v>
      </c>
      <c r="B98" s="636" t="s">
        <v>766</v>
      </c>
      <c r="C98" s="562"/>
      <c r="D98" s="540">
        <v>0</v>
      </c>
    </row>
    <row r="99" spans="1:4" s="67" customFormat="1" ht="25.5" customHeight="1" hidden="1">
      <c r="A99" s="72" t="s">
        <v>767</v>
      </c>
      <c r="B99" s="554" t="s">
        <v>768</v>
      </c>
      <c r="C99" s="562">
        <v>0</v>
      </c>
      <c r="D99" s="540">
        <v>0</v>
      </c>
    </row>
    <row r="100" spans="1:4" s="67" customFormat="1" ht="12.75" customHeight="1" hidden="1">
      <c r="A100" s="644" t="s">
        <v>769</v>
      </c>
      <c r="B100" s="640" t="s">
        <v>770</v>
      </c>
      <c r="C100" s="641"/>
      <c r="D100" s="540">
        <v>0</v>
      </c>
    </row>
    <row r="101" spans="1:4" s="67" customFormat="1" ht="25.5" customHeight="1" hidden="1">
      <c r="A101" s="72" t="s">
        <v>771</v>
      </c>
      <c r="B101" s="554" t="s">
        <v>772</v>
      </c>
      <c r="C101" s="562">
        <v>0</v>
      </c>
      <c r="D101" s="540">
        <v>0</v>
      </c>
    </row>
    <row r="102" spans="1:4" s="67" customFormat="1" ht="12.75" customHeight="1" hidden="1">
      <c r="A102" s="644" t="s">
        <v>773</v>
      </c>
      <c r="B102" s="640" t="s">
        <v>770</v>
      </c>
      <c r="C102" s="641"/>
      <c r="D102" s="540">
        <v>0</v>
      </c>
    </row>
    <row r="103" spans="1:4" s="67" customFormat="1" ht="12.75" customHeight="1" hidden="1">
      <c r="A103" s="72" t="s">
        <v>774</v>
      </c>
      <c r="B103" s="636" t="s">
        <v>775</v>
      </c>
      <c r="C103" s="562"/>
      <c r="D103" s="540">
        <v>0</v>
      </c>
    </row>
    <row r="104" spans="1:4" s="67" customFormat="1" ht="12.75" customHeight="1" hidden="1">
      <c r="A104" s="72" t="s">
        <v>776</v>
      </c>
      <c r="B104" s="554" t="s">
        <v>777</v>
      </c>
      <c r="C104" s="562">
        <v>0</v>
      </c>
      <c r="D104" s="540">
        <v>0</v>
      </c>
    </row>
    <row r="105" spans="1:4" s="67" customFormat="1" ht="12.75" customHeight="1" hidden="1">
      <c r="A105" s="72" t="s">
        <v>778</v>
      </c>
      <c r="B105" s="554" t="s">
        <v>779</v>
      </c>
      <c r="C105" s="562">
        <v>0</v>
      </c>
      <c r="D105" s="540">
        <v>0</v>
      </c>
    </row>
    <row r="106" spans="1:4" s="67" customFormat="1" ht="12.75" customHeight="1" hidden="1">
      <c r="A106" s="72" t="s">
        <v>780</v>
      </c>
      <c r="B106" s="554" t="s">
        <v>781</v>
      </c>
      <c r="C106" s="562">
        <v>0</v>
      </c>
      <c r="D106" s="540">
        <v>0</v>
      </c>
    </row>
    <row r="107" spans="1:4" s="67" customFormat="1" ht="12.75" customHeight="1" hidden="1">
      <c r="A107" s="72" t="s">
        <v>782</v>
      </c>
      <c r="B107" s="554" t="s">
        <v>783</v>
      </c>
      <c r="C107" s="562">
        <v>0</v>
      </c>
      <c r="D107" s="540">
        <v>0</v>
      </c>
    </row>
    <row r="108" spans="1:4" s="67" customFormat="1" ht="12.75" customHeight="1" hidden="1">
      <c r="A108" s="72" t="s">
        <v>784</v>
      </c>
      <c r="B108" s="554" t="s">
        <v>785</v>
      </c>
      <c r="C108" s="562">
        <v>0</v>
      </c>
      <c r="D108" s="540">
        <v>0</v>
      </c>
    </row>
    <row r="109" spans="1:4" s="67" customFormat="1" ht="12.75" customHeight="1" hidden="1">
      <c r="A109" s="72" t="s">
        <v>786</v>
      </c>
      <c r="B109" s="636" t="s">
        <v>787</v>
      </c>
      <c r="C109" s="562">
        <v>0</v>
      </c>
      <c r="D109" s="540">
        <v>0</v>
      </c>
    </row>
    <row r="110" spans="1:4" s="542" customFormat="1" ht="25.5" customHeight="1" hidden="1">
      <c r="A110" s="72" t="s">
        <v>788</v>
      </c>
      <c r="B110" s="554" t="s">
        <v>789</v>
      </c>
      <c r="C110" s="562"/>
      <c r="D110" s="540">
        <v>0</v>
      </c>
    </row>
    <row r="111" spans="1:4" s="542" customFormat="1" ht="25.5" customHeight="1" hidden="1">
      <c r="A111" s="644" t="s">
        <v>790</v>
      </c>
      <c r="B111" s="640" t="s">
        <v>791</v>
      </c>
      <c r="C111" s="641"/>
      <c r="D111" s="540">
        <v>0</v>
      </c>
    </row>
    <row r="112" spans="1:4" s="542" customFormat="1" ht="25.5" customHeight="1" hidden="1">
      <c r="A112" s="644" t="s">
        <v>792</v>
      </c>
      <c r="B112" s="640" t="s">
        <v>793</v>
      </c>
      <c r="C112" s="641"/>
      <c r="D112" s="540">
        <v>0</v>
      </c>
    </row>
    <row r="113" spans="1:4" s="542" customFormat="1" ht="25.5" customHeight="1" hidden="1">
      <c r="A113" s="644" t="s">
        <v>794</v>
      </c>
      <c r="B113" s="640" t="s">
        <v>795</v>
      </c>
      <c r="C113" s="641"/>
      <c r="D113" s="540">
        <v>0</v>
      </c>
    </row>
    <row r="114" spans="1:4" s="542" customFormat="1" ht="12.75" customHeight="1" hidden="1">
      <c r="A114" s="72" t="s">
        <v>796</v>
      </c>
      <c r="B114" s="554" t="s">
        <v>797</v>
      </c>
      <c r="C114" s="562"/>
      <c r="D114" s="540">
        <v>0</v>
      </c>
    </row>
    <row r="115" spans="1:4" s="542" customFormat="1" ht="25.5" customHeight="1" hidden="1">
      <c r="A115" s="644" t="s">
        <v>798</v>
      </c>
      <c r="B115" s="640" t="s">
        <v>799</v>
      </c>
      <c r="C115" s="641"/>
      <c r="D115" s="540">
        <v>0</v>
      </c>
    </row>
    <row r="116" spans="1:4" s="542" customFormat="1" ht="25.5" customHeight="1" hidden="1">
      <c r="A116" s="644" t="s">
        <v>800</v>
      </c>
      <c r="B116" s="640" t="s">
        <v>801</v>
      </c>
      <c r="C116" s="641"/>
      <c r="D116" s="540">
        <v>0</v>
      </c>
    </row>
    <row r="117" spans="1:4" s="542" customFormat="1" ht="25.5" customHeight="1" hidden="1">
      <c r="A117" s="644" t="s">
        <v>802</v>
      </c>
      <c r="B117" s="640" t="s">
        <v>803</v>
      </c>
      <c r="C117" s="641"/>
      <c r="D117" s="540">
        <v>0</v>
      </c>
    </row>
    <row r="118" spans="1:4" s="67" customFormat="1" ht="12.75" customHeight="1" hidden="1">
      <c r="A118" s="72" t="s">
        <v>804</v>
      </c>
      <c r="B118" s="636" t="s">
        <v>805</v>
      </c>
      <c r="C118" s="562">
        <v>0</v>
      </c>
      <c r="D118" s="540">
        <v>0</v>
      </c>
    </row>
    <row r="119" spans="1:4" s="542" customFormat="1" ht="38.25" customHeight="1" hidden="1">
      <c r="A119" s="72" t="s">
        <v>806</v>
      </c>
      <c r="B119" s="554" t="s">
        <v>807</v>
      </c>
      <c r="C119" s="562"/>
      <c r="D119" s="540">
        <v>0</v>
      </c>
    </row>
    <row r="120" spans="1:4" s="542" customFormat="1" ht="25.5" customHeight="1" hidden="1">
      <c r="A120" s="72" t="s">
        <v>808</v>
      </c>
      <c r="B120" s="554" t="s">
        <v>809</v>
      </c>
      <c r="C120" s="562"/>
      <c r="D120" s="540">
        <v>0</v>
      </c>
    </row>
    <row r="121" spans="1:4" s="542" customFormat="1" ht="13.5" customHeight="1">
      <c r="A121" s="555" t="s">
        <v>904</v>
      </c>
      <c r="B121" s="558" t="s">
        <v>905</v>
      </c>
      <c r="C121" s="540">
        <v>2465233</v>
      </c>
      <c r="D121" s="540">
        <v>788195</v>
      </c>
    </row>
    <row r="122" spans="1:4" s="542" customFormat="1" ht="15.75" customHeight="1">
      <c r="A122" s="537" t="s">
        <v>906</v>
      </c>
      <c r="B122" s="636" t="s">
        <v>541</v>
      </c>
      <c r="C122" s="562">
        <v>2465233</v>
      </c>
      <c r="D122" s="545">
        <v>788195</v>
      </c>
    </row>
    <row r="123" spans="1:4" s="542" customFormat="1" ht="14.25" customHeight="1">
      <c r="A123" s="537" t="s">
        <v>907</v>
      </c>
      <c r="B123" s="554" t="s">
        <v>543</v>
      </c>
      <c r="C123" s="562">
        <v>8832</v>
      </c>
      <c r="D123" s="545">
        <v>1277</v>
      </c>
    </row>
    <row r="124" spans="1:4" s="542" customFormat="1" ht="24.75" customHeight="1">
      <c r="A124" s="537" t="s">
        <v>908</v>
      </c>
      <c r="B124" s="554" t="s">
        <v>909</v>
      </c>
      <c r="C124" s="562">
        <v>3443</v>
      </c>
      <c r="D124" s="545">
        <v>299</v>
      </c>
    </row>
    <row r="125" spans="1:4" s="542" customFormat="1" ht="15.75" customHeight="1">
      <c r="A125" s="537" t="s">
        <v>910</v>
      </c>
      <c r="B125" s="554" t="s">
        <v>545</v>
      </c>
      <c r="C125" s="562">
        <v>2181199</v>
      </c>
      <c r="D125" s="545">
        <v>678161</v>
      </c>
    </row>
    <row r="126" spans="1:4" s="542" customFormat="1" ht="13.5" customHeight="1">
      <c r="A126" s="537" t="s">
        <v>911</v>
      </c>
      <c r="B126" s="554" t="s">
        <v>912</v>
      </c>
      <c r="C126" s="562">
        <v>271759</v>
      </c>
      <c r="D126" s="545">
        <v>108458</v>
      </c>
    </row>
    <row r="127" spans="1:5" s="67" customFormat="1" ht="12.75">
      <c r="A127" s="570" t="s">
        <v>810</v>
      </c>
      <c r="B127" s="558" t="s">
        <v>811</v>
      </c>
      <c r="C127" s="565">
        <v>2117337</v>
      </c>
      <c r="D127" s="540">
        <v>500290</v>
      </c>
      <c r="E127" s="519"/>
    </row>
    <row r="128" spans="1:4" s="552" customFormat="1" ht="12.75">
      <c r="A128" s="655" t="s">
        <v>274</v>
      </c>
      <c r="B128" s="636" t="s">
        <v>275</v>
      </c>
      <c r="C128" s="562">
        <v>18490</v>
      </c>
      <c r="D128" s="545">
        <v>2836</v>
      </c>
    </row>
    <row r="129" spans="1:4" s="67" customFormat="1" ht="12.75" hidden="1">
      <c r="A129" s="655" t="s">
        <v>276</v>
      </c>
      <c r="B129" s="636" t="s">
        <v>277</v>
      </c>
      <c r="C129" s="562"/>
      <c r="D129" s="545">
        <v>0</v>
      </c>
    </row>
    <row r="130" spans="1:4" s="67" customFormat="1" ht="12.75">
      <c r="A130" s="655" t="s">
        <v>278</v>
      </c>
      <c r="B130" s="636" t="s">
        <v>279</v>
      </c>
      <c r="C130" s="562">
        <v>254</v>
      </c>
      <c r="D130" s="545">
        <v>39</v>
      </c>
    </row>
    <row r="131" spans="1:4" s="67" customFormat="1" ht="12.75">
      <c r="A131" s="655" t="s">
        <v>280</v>
      </c>
      <c r="B131" s="636" t="s">
        <v>281</v>
      </c>
      <c r="C131" s="562">
        <v>152427</v>
      </c>
      <c r="D131" s="545">
        <v>33171</v>
      </c>
    </row>
    <row r="132" spans="1:4" s="67" customFormat="1" ht="12.75" hidden="1">
      <c r="A132" s="655" t="s">
        <v>282</v>
      </c>
      <c r="B132" s="636" t="s">
        <v>283</v>
      </c>
      <c r="C132" s="562"/>
      <c r="D132" s="545">
        <v>0</v>
      </c>
    </row>
    <row r="133" spans="1:4" s="67" customFormat="1" ht="12.75">
      <c r="A133" s="655" t="s">
        <v>284</v>
      </c>
      <c r="B133" s="636" t="s">
        <v>285</v>
      </c>
      <c r="C133" s="562">
        <v>140724</v>
      </c>
      <c r="D133" s="545">
        <v>88701</v>
      </c>
    </row>
    <row r="134" spans="1:4" s="67" customFormat="1" ht="12.75">
      <c r="A134" s="655" t="s">
        <v>286</v>
      </c>
      <c r="B134" s="636" t="s">
        <v>287</v>
      </c>
      <c r="C134" s="562">
        <v>655</v>
      </c>
      <c r="D134" s="545">
        <v>0</v>
      </c>
    </row>
    <row r="135" spans="1:4" s="67" customFormat="1" ht="12.75">
      <c r="A135" s="655" t="s">
        <v>288</v>
      </c>
      <c r="B135" s="636" t="s">
        <v>235</v>
      </c>
      <c r="C135" s="562">
        <v>162372</v>
      </c>
      <c r="D135" s="545">
        <v>43145</v>
      </c>
    </row>
    <row r="136" spans="1:4" s="542" customFormat="1" ht="12.75">
      <c r="A136" s="655" t="s">
        <v>289</v>
      </c>
      <c r="B136" s="636" t="s">
        <v>549</v>
      </c>
      <c r="C136" s="562">
        <v>258733</v>
      </c>
      <c r="D136" s="545">
        <v>43945</v>
      </c>
    </row>
    <row r="137" spans="1:4" s="542" customFormat="1" ht="12.75">
      <c r="A137" s="655" t="s">
        <v>290</v>
      </c>
      <c r="B137" s="636" t="s">
        <v>238</v>
      </c>
      <c r="C137" s="562">
        <v>1383682</v>
      </c>
      <c r="D137" s="545">
        <v>288453</v>
      </c>
    </row>
    <row r="138" spans="1:4" s="67" customFormat="1" ht="12.75">
      <c r="A138" s="572"/>
      <c r="B138" s="558" t="s">
        <v>812</v>
      </c>
      <c r="C138" s="565">
        <v>2117337</v>
      </c>
      <c r="D138" s="540">
        <v>500290</v>
      </c>
    </row>
    <row r="139" spans="1:7" s="66" customFormat="1" ht="12.75" customHeight="1">
      <c r="A139" s="573" t="s">
        <v>617</v>
      </c>
      <c r="B139" s="573" t="s">
        <v>813</v>
      </c>
      <c r="C139" s="574">
        <v>1922261</v>
      </c>
      <c r="D139" s="540">
        <v>405601</v>
      </c>
      <c r="E139" s="542"/>
      <c r="F139" s="542"/>
      <c r="G139" s="542"/>
    </row>
    <row r="140" spans="1:5" s="575" customFormat="1" ht="12.75" customHeight="1">
      <c r="A140" s="468" t="s">
        <v>619</v>
      </c>
      <c r="B140" s="468" t="s">
        <v>814</v>
      </c>
      <c r="C140" s="574">
        <v>502826</v>
      </c>
      <c r="D140" s="540">
        <v>133928</v>
      </c>
      <c r="E140" s="542"/>
    </row>
    <row r="141" spans="1:4" s="67" customFormat="1" ht="12.75">
      <c r="A141" s="676">
        <v>1000</v>
      </c>
      <c r="B141" s="677" t="s">
        <v>815</v>
      </c>
      <c r="C141" s="540">
        <v>51532</v>
      </c>
      <c r="D141" s="540">
        <v>10684</v>
      </c>
    </row>
    <row r="142" spans="1:4" s="67" customFormat="1" ht="12.75">
      <c r="A142" s="588" t="s">
        <v>187</v>
      </c>
      <c r="B142" s="498" t="s">
        <v>188</v>
      </c>
      <c r="C142" s="562">
        <v>43454</v>
      </c>
      <c r="D142" s="545">
        <v>9504</v>
      </c>
    </row>
    <row r="143" spans="1:4" s="67" customFormat="1" ht="25.5">
      <c r="A143" s="588" t="s">
        <v>190</v>
      </c>
      <c r="B143" s="554" t="s">
        <v>184</v>
      </c>
      <c r="C143" s="562">
        <v>8078</v>
      </c>
      <c r="D143" s="545">
        <v>1180</v>
      </c>
    </row>
    <row r="144" spans="1:4" s="67" customFormat="1" ht="12.75">
      <c r="A144" s="676">
        <v>2000</v>
      </c>
      <c r="B144" s="539" t="s">
        <v>186</v>
      </c>
      <c r="C144" s="540">
        <v>451294</v>
      </c>
      <c r="D144" s="540">
        <v>123244</v>
      </c>
    </row>
    <row r="145" spans="1:4" s="67" customFormat="1" ht="12.75">
      <c r="A145" s="588">
        <v>2100</v>
      </c>
      <c r="B145" s="498" t="s">
        <v>195</v>
      </c>
      <c r="C145" s="562">
        <v>8845</v>
      </c>
      <c r="D145" s="545">
        <v>2001</v>
      </c>
    </row>
    <row r="146" spans="1:4" s="67" customFormat="1" ht="12.75">
      <c r="A146" s="588">
        <v>2200</v>
      </c>
      <c r="B146" s="498" t="s">
        <v>189</v>
      </c>
      <c r="C146" s="562">
        <v>317064</v>
      </c>
      <c r="D146" s="545">
        <v>98180</v>
      </c>
    </row>
    <row r="147" spans="1:4" s="67" customFormat="1" ht="25.5">
      <c r="A147" s="588">
        <v>2300</v>
      </c>
      <c r="B147" s="554" t="s">
        <v>816</v>
      </c>
      <c r="C147" s="562">
        <v>119369</v>
      </c>
      <c r="D147" s="545">
        <v>21424</v>
      </c>
    </row>
    <row r="148" spans="1:4" s="67" customFormat="1" ht="12.75">
      <c r="A148" s="588">
        <v>2400</v>
      </c>
      <c r="B148" s="554" t="s">
        <v>193</v>
      </c>
      <c r="C148" s="562">
        <v>15</v>
      </c>
      <c r="D148" s="545">
        <v>0</v>
      </c>
    </row>
    <row r="149" spans="1:4" s="67" customFormat="1" ht="12.75">
      <c r="A149" s="588">
        <v>2500</v>
      </c>
      <c r="B149" s="554" t="s">
        <v>817</v>
      </c>
      <c r="C149" s="562">
        <v>276</v>
      </c>
      <c r="D149" s="545">
        <v>0</v>
      </c>
    </row>
    <row r="150" spans="1:4" s="67" customFormat="1" ht="24.75" customHeight="1">
      <c r="A150" s="588">
        <v>2800</v>
      </c>
      <c r="B150" s="554" t="s">
        <v>818</v>
      </c>
      <c r="C150" s="562">
        <v>5725</v>
      </c>
      <c r="D150" s="545">
        <v>1639</v>
      </c>
    </row>
    <row r="151" spans="1:6" s="575" customFormat="1" ht="12.75" customHeight="1" hidden="1">
      <c r="A151" s="580" t="s">
        <v>819</v>
      </c>
      <c r="B151" s="467" t="s">
        <v>820</v>
      </c>
      <c r="C151" s="574">
        <v>0</v>
      </c>
      <c r="D151" s="540">
        <v>0</v>
      </c>
      <c r="E151" s="542"/>
      <c r="F151" s="542"/>
    </row>
    <row r="152" spans="1:6" s="66" customFormat="1" ht="12.75" customHeight="1" hidden="1">
      <c r="A152" s="473">
        <v>4000</v>
      </c>
      <c r="B152" s="659" t="s">
        <v>198</v>
      </c>
      <c r="C152" s="582">
        <v>0</v>
      </c>
      <c r="D152" s="540">
        <v>0</v>
      </c>
      <c r="E152" s="67"/>
      <c r="F152" s="67"/>
    </row>
    <row r="153" spans="1:4" s="67" customFormat="1" ht="25.5" hidden="1">
      <c r="A153" s="660">
        <v>4100</v>
      </c>
      <c r="B153" s="554" t="s">
        <v>821</v>
      </c>
      <c r="C153" s="562"/>
      <c r="D153" s="540">
        <v>0</v>
      </c>
    </row>
    <row r="154" spans="1:4" s="552" customFormat="1" ht="12.75" hidden="1">
      <c r="A154" s="660">
        <v>4200</v>
      </c>
      <c r="B154" s="554" t="s">
        <v>822</v>
      </c>
      <c r="C154" s="562"/>
      <c r="D154" s="540">
        <v>0</v>
      </c>
    </row>
    <row r="155" spans="1:4" s="67" customFormat="1" ht="12.75" hidden="1">
      <c r="A155" s="660" t="s">
        <v>213</v>
      </c>
      <c r="B155" s="554" t="s">
        <v>823</v>
      </c>
      <c r="C155" s="562">
        <v>0</v>
      </c>
      <c r="D155" s="540">
        <v>0</v>
      </c>
    </row>
    <row r="156" spans="1:7" s="67" customFormat="1" ht="24" customHeight="1" hidden="1">
      <c r="A156" s="661" t="s">
        <v>895</v>
      </c>
      <c r="B156" s="662" t="s">
        <v>913</v>
      </c>
      <c r="C156" s="562"/>
      <c r="D156" s="540">
        <v>0</v>
      </c>
      <c r="G156" s="519"/>
    </row>
    <row r="157" spans="1:4" s="67" customFormat="1" ht="25.5" hidden="1">
      <c r="A157" s="661" t="s">
        <v>897</v>
      </c>
      <c r="B157" s="662" t="s">
        <v>898</v>
      </c>
      <c r="C157" s="562"/>
      <c r="D157" s="540">
        <v>0</v>
      </c>
    </row>
    <row r="158" spans="1:5" s="575" customFormat="1" ht="12.75" customHeight="1">
      <c r="A158" s="584" t="s">
        <v>828</v>
      </c>
      <c r="B158" s="467" t="s">
        <v>829</v>
      </c>
      <c r="C158" s="574">
        <v>1360336</v>
      </c>
      <c r="D158" s="540">
        <v>269398</v>
      </c>
      <c r="E158" s="542"/>
    </row>
    <row r="159" spans="1:4" s="67" customFormat="1" ht="12.75">
      <c r="A159" s="676">
        <v>3000</v>
      </c>
      <c r="B159" s="539" t="s">
        <v>208</v>
      </c>
      <c r="C159" s="540">
        <v>12819</v>
      </c>
      <c r="D159" s="540">
        <v>3097</v>
      </c>
    </row>
    <row r="160" spans="1:4" s="67" customFormat="1" ht="12.75" hidden="1">
      <c r="A160" s="588">
        <v>3100</v>
      </c>
      <c r="B160" s="498" t="s">
        <v>210</v>
      </c>
      <c r="C160" s="562">
        <v>0</v>
      </c>
      <c r="D160" s="540">
        <v>0</v>
      </c>
    </row>
    <row r="161" spans="1:4" s="67" customFormat="1" ht="29.25" customHeight="1">
      <c r="A161" s="588">
        <v>3200</v>
      </c>
      <c r="B161" s="554" t="s">
        <v>212</v>
      </c>
      <c r="C161" s="562">
        <v>12819</v>
      </c>
      <c r="D161" s="545">
        <v>3097</v>
      </c>
    </row>
    <row r="162" spans="1:4" s="67" customFormat="1" ht="25.5" hidden="1">
      <c r="A162" s="588">
        <v>3300</v>
      </c>
      <c r="B162" s="554" t="s">
        <v>830</v>
      </c>
      <c r="C162" s="562"/>
      <c r="D162" s="540">
        <v>0</v>
      </c>
    </row>
    <row r="163" spans="1:4" s="67" customFormat="1" ht="12.75" hidden="1">
      <c r="A163" s="588">
        <v>3900</v>
      </c>
      <c r="B163" s="554" t="s">
        <v>831</v>
      </c>
      <c r="C163" s="562">
        <v>0</v>
      </c>
      <c r="D163" s="540">
        <v>0</v>
      </c>
    </row>
    <row r="164" spans="1:4" s="67" customFormat="1" ht="12.75">
      <c r="A164" s="676">
        <v>6000</v>
      </c>
      <c r="B164" s="539" t="s">
        <v>832</v>
      </c>
      <c r="C164" s="540">
        <v>1347517</v>
      </c>
      <c r="D164" s="540">
        <v>266301</v>
      </c>
    </row>
    <row r="165" spans="1:4" s="67" customFormat="1" ht="12.75">
      <c r="A165" s="588">
        <v>6200</v>
      </c>
      <c r="B165" s="554" t="s">
        <v>220</v>
      </c>
      <c r="C165" s="562">
        <v>12585</v>
      </c>
      <c r="D165" s="545">
        <v>1534</v>
      </c>
    </row>
    <row r="166" spans="1:4" s="67" customFormat="1" ht="12.75">
      <c r="A166" s="588">
        <v>6300</v>
      </c>
      <c r="B166" s="554" t="s">
        <v>833</v>
      </c>
      <c r="C166" s="562">
        <v>1316049</v>
      </c>
      <c r="D166" s="545">
        <v>262028</v>
      </c>
    </row>
    <row r="167" spans="1:4" s="67" customFormat="1" ht="25.5">
      <c r="A167" s="588">
        <v>6400</v>
      </c>
      <c r="B167" s="554" t="s">
        <v>222</v>
      </c>
      <c r="C167" s="562">
        <v>18883</v>
      </c>
      <c r="D167" s="545">
        <v>2739</v>
      </c>
    </row>
    <row r="168" spans="1:4" s="67" customFormat="1" ht="25.5">
      <c r="A168" s="585" t="s">
        <v>834</v>
      </c>
      <c r="B168" s="558" t="s">
        <v>835</v>
      </c>
      <c r="C168" s="540">
        <v>59099</v>
      </c>
      <c r="D168" s="540">
        <v>2275</v>
      </c>
    </row>
    <row r="169" spans="1:6" s="575" customFormat="1" ht="25.5" customHeight="1" hidden="1">
      <c r="A169" s="580" t="s">
        <v>630</v>
      </c>
      <c r="B169" s="463" t="s">
        <v>836</v>
      </c>
      <c r="C169" s="540">
        <v>0</v>
      </c>
      <c r="D169" s="540">
        <v>0</v>
      </c>
      <c r="E169" s="542"/>
      <c r="F169" s="542"/>
    </row>
    <row r="170" spans="1:6" s="542" customFormat="1" ht="12.75" hidden="1">
      <c r="A170" s="588">
        <v>7700</v>
      </c>
      <c r="B170" s="554" t="s">
        <v>837</v>
      </c>
      <c r="C170" s="562"/>
      <c r="D170" s="540">
        <v>0</v>
      </c>
      <c r="E170" s="67"/>
      <c r="F170" s="67"/>
    </row>
    <row r="171" spans="1:6" s="575" customFormat="1" ht="12.75" customHeight="1">
      <c r="A171" s="580" t="s">
        <v>838</v>
      </c>
      <c r="B171" s="467" t="s">
        <v>231</v>
      </c>
      <c r="C171" s="574">
        <v>59099</v>
      </c>
      <c r="D171" s="540">
        <v>2275</v>
      </c>
      <c r="E171" s="542"/>
      <c r="F171" s="542"/>
    </row>
    <row r="172" spans="1:4" s="67" customFormat="1" ht="12.75">
      <c r="A172" s="588">
        <v>7200</v>
      </c>
      <c r="B172" s="554" t="s">
        <v>914</v>
      </c>
      <c r="C172" s="562">
        <v>59099</v>
      </c>
      <c r="D172" s="545">
        <v>2275</v>
      </c>
    </row>
    <row r="173" spans="1:4" s="67" customFormat="1" ht="25.5">
      <c r="A173" s="591">
        <v>7210</v>
      </c>
      <c r="B173" s="554" t="s">
        <v>840</v>
      </c>
      <c r="C173" s="562">
        <v>2324</v>
      </c>
      <c r="D173" s="545">
        <v>0</v>
      </c>
    </row>
    <row r="174" spans="1:4" s="67" customFormat="1" ht="25.5" hidden="1">
      <c r="A174" s="591">
        <v>7220</v>
      </c>
      <c r="B174" s="554" t="s">
        <v>841</v>
      </c>
      <c r="C174" s="562"/>
      <c r="D174" s="545">
        <v>0</v>
      </c>
    </row>
    <row r="175" spans="1:6" s="460" customFormat="1" ht="12.75" hidden="1">
      <c r="A175" s="591">
        <v>7230</v>
      </c>
      <c r="B175" s="678" t="s">
        <v>842</v>
      </c>
      <c r="C175" s="562"/>
      <c r="D175" s="545">
        <v>0</v>
      </c>
      <c r="E175" s="67"/>
      <c r="F175" s="67"/>
    </row>
    <row r="176" spans="1:4" s="67" customFormat="1" ht="25.5">
      <c r="A176" s="591">
        <v>7240</v>
      </c>
      <c r="B176" s="554" t="s">
        <v>843</v>
      </c>
      <c r="C176" s="562">
        <v>56775</v>
      </c>
      <c r="D176" s="545">
        <v>2275</v>
      </c>
    </row>
    <row r="177" spans="1:4" s="67" customFormat="1" ht="25.5" hidden="1">
      <c r="A177" s="591">
        <v>7260</v>
      </c>
      <c r="B177" s="554" t="s">
        <v>844</v>
      </c>
      <c r="C177" s="562"/>
      <c r="D177" s="540">
        <v>0</v>
      </c>
    </row>
    <row r="178" spans="1:4" s="67" customFormat="1" ht="12.75" hidden="1">
      <c r="A178" s="588">
        <v>7500</v>
      </c>
      <c r="B178" s="554" t="s">
        <v>318</v>
      </c>
      <c r="C178" s="562">
        <v>0</v>
      </c>
      <c r="D178" s="540">
        <v>0</v>
      </c>
    </row>
    <row r="179" spans="1:6" s="66" customFormat="1" ht="12.75">
      <c r="A179" s="573" t="s">
        <v>648</v>
      </c>
      <c r="B179" s="467" t="s">
        <v>251</v>
      </c>
      <c r="C179" s="589">
        <v>194982</v>
      </c>
      <c r="D179" s="540">
        <v>94613</v>
      </c>
      <c r="E179" s="67"/>
      <c r="F179" s="67"/>
    </row>
    <row r="180" spans="1:6" s="575" customFormat="1" ht="12.75" customHeight="1">
      <c r="A180" s="468" t="s">
        <v>845</v>
      </c>
      <c r="B180" s="467" t="s">
        <v>846</v>
      </c>
      <c r="C180" s="589">
        <v>194982</v>
      </c>
      <c r="D180" s="540">
        <v>94613</v>
      </c>
      <c r="E180" s="542"/>
      <c r="F180" s="542"/>
    </row>
    <row r="181" spans="1:10" s="67" customFormat="1" ht="12.75">
      <c r="A181" s="676">
        <v>5000</v>
      </c>
      <c r="B181" s="539" t="s">
        <v>253</v>
      </c>
      <c r="C181" s="540">
        <v>194982</v>
      </c>
      <c r="D181" s="540">
        <v>94613</v>
      </c>
      <c r="J181" s="519"/>
    </row>
    <row r="182" spans="1:10" s="67" customFormat="1" ht="12.75">
      <c r="A182" s="588">
        <v>5100</v>
      </c>
      <c r="B182" s="554" t="s">
        <v>255</v>
      </c>
      <c r="C182" s="545">
        <v>595</v>
      </c>
      <c r="D182" s="545">
        <v>0</v>
      </c>
      <c r="J182" s="519"/>
    </row>
    <row r="183" spans="1:4" s="67" customFormat="1" ht="12.75">
      <c r="A183" s="588">
        <v>5200</v>
      </c>
      <c r="B183" s="554" t="s">
        <v>257</v>
      </c>
      <c r="C183" s="562">
        <v>194387</v>
      </c>
      <c r="D183" s="545">
        <v>94613</v>
      </c>
    </row>
    <row r="184" spans="1:4" s="542" customFormat="1" ht="12.75" hidden="1">
      <c r="A184" s="590" t="s">
        <v>847</v>
      </c>
      <c r="B184" s="558" t="s">
        <v>379</v>
      </c>
      <c r="C184" s="565">
        <v>0</v>
      </c>
      <c r="D184" s="540">
        <v>0</v>
      </c>
    </row>
    <row r="185" spans="1:4" s="542" customFormat="1" ht="25.5" hidden="1">
      <c r="A185" s="588">
        <v>9200</v>
      </c>
      <c r="B185" s="554" t="s">
        <v>848</v>
      </c>
      <c r="C185" s="562">
        <v>0</v>
      </c>
      <c r="D185" s="540">
        <v>0</v>
      </c>
    </row>
    <row r="186" spans="1:4" s="542" customFormat="1" ht="25.5" hidden="1">
      <c r="A186" s="591">
        <v>9210</v>
      </c>
      <c r="B186" s="554" t="s">
        <v>849</v>
      </c>
      <c r="C186" s="562"/>
      <c r="D186" s="540">
        <v>0</v>
      </c>
    </row>
    <row r="187" spans="1:4" s="542" customFormat="1" ht="25.5" hidden="1">
      <c r="A187" s="588">
        <v>9300</v>
      </c>
      <c r="B187" s="554" t="s">
        <v>850</v>
      </c>
      <c r="C187" s="562">
        <v>0</v>
      </c>
      <c r="D187" s="540">
        <v>0</v>
      </c>
    </row>
    <row r="188" spans="1:4" s="542" customFormat="1" ht="25.5" hidden="1">
      <c r="A188" s="591">
        <v>9310</v>
      </c>
      <c r="B188" s="554" t="s">
        <v>851</v>
      </c>
      <c r="C188" s="562">
        <v>0</v>
      </c>
      <c r="D188" s="540">
        <v>0</v>
      </c>
    </row>
    <row r="189" spans="1:4" s="542" customFormat="1" ht="25.5" hidden="1">
      <c r="A189" s="591">
        <v>9320</v>
      </c>
      <c r="B189" s="554" t="s">
        <v>852</v>
      </c>
      <c r="C189" s="562">
        <v>0</v>
      </c>
      <c r="D189" s="540">
        <v>0</v>
      </c>
    </row>
    <row r="190" spans="1:4" s="542" customFormat="1" ht="25.5" hidden="1">
      <c r="A190" s="591">
        <v>9330</v>
      </c>
      <c r="B190" s="554" t="s">
        <v>853</v>
      </c>
      <c r="C190" s="562"/>
      <c r="D190" s="540">
        <v>0</v>
      </c>
    </row>
    <row r="191" spans="1:4" s="542" customFormat="1" ht="28.5" customHeight="1">
      <c r="A191" s="592" t="s">
        <v>685</v>
      </c>
      <c r="B191" s="556" t="s">
        <v>593</v>
      </c>
      <c r="C191" s="565">
        <v>94</v>
      </c>
      <c r="D191" s="540">
        <v>76</v>
      </c>
    </row>
    <row r="192" spans="1:4" s="69" customFormat="1" ht="27" customHeight="1">
      <c r="A192" s="676">
        <v>8000</v>
      </c>
      <c r="B192" s="539" t="s">
        <v>855</v>
      </c>
      <c r="C192" s="540">
        <v>94</v>
      </c>
      <c r="D192" s="540">
        <v>76</v>
      </c>
    </row>
    <row r="193" spans="1:4" s="542" customFormat="1" ht="26.25" customHeight="1">
      <c r="A193" s="578">
        <v>8400</v>
      </c>
      <c r="B193" s="544" t="s">
        <v>915</v>
      </c>
      <c r="C193" s="545">
        <v>94</v>
      </c>
      <c r="D193" s="545">
        <v>76</v>
      </c>
    </row>
    <row r="194" spans="1:5" s="67" customFormat="1" ht="12.75">
      <c r="A194" s="593"/>
      <c r="B194" s="594" t="s">
        <v>876</v>
      </c>
      <c r="C194" s="565">
        <v>347969</v>
      </c>
      <c r="D194" s="540">
        <v>287923</v>
      </c>
      <c r="E194" s="519"/>
    </row>
    <row r="195" spans="1:4" s="67" customFormat="1" ht="12.75">
      <c r="A195" s="593"/>
      <c r="B195" s="594" t="s">
        <v>856</v>
      </c>
      <c r="C195" s="565">
        <v>-347969</v>
      </c>
      <c r="D195" s="540">
        <v>-287923</v>
      </c>
    </row>
    <row r="196" spans="1:4" s="67" customFormat="1" ht="12.75">
      <c r="A196" s="592" t="s">
        <v>857</v>
      </c>
      <c r="B196" s="595" t="s">
        <v>858</v>
      </c>
      <c r="C196" s="565">
        <v>-285449</v>
      </c>
      <c r="D196" s="540">
        <v>-223403</v>
      </c>
    </row>
    <row r="197" spans="1:4" s="67" customFormat="1" ht="12.75">
      <c r="A197" s="537" t="s">
        <v>267</v>
      </c>
      <c r="B197" s="554" t="s">
        <v>1161</v>
      </c>
      <c r="C197" s="562">
        <v>-23626</v>
      </c>
      <c r="D197" s="545">
        <v>-15908</v>
      </c>
    </row>
    <row r="198" spans="1:4" s="67" customFormat="1" ht="12.75">
      <c r="A198" s="537" t="s">
        <v>859</v>
      </c>
      <c r="B198" s="554" t="s">
        <v>860</v>
      </c>
      <c r="C198" s="562">
        <v>-258862</v>
      </c>
      <c r="D198" s="545">
        <v>-203629</v>
      </c>
    </row>
    <row r="199" spans="1:4" s="67" customFormat="1" ht="12.75">
      <c r="A199" s="537" t="s">
        <v>861</v>
      </c>
      <c r="B199" s="554" t="s">
        <v>862</v>
      </c>
      <c r="C199" s="562">
        <v>-2961</v>
      </c>
      <c r="D199" s="545">
        <v>-3866</v>
      </c>
    </row>
    <row r="200" spans="1:4" s="69" customFormat="1" ht="25.5" hidden="1">
      <c r="A200" s="596" t="s">
        <v>863</v>
      </c>
      <c r="B200" s="558" t="s">
        <v>1100</v>
      </c>
      <c r="C200" s="565">
        <v>0</v>
      </c>
      <c r="D200" s="540">
        <v>0</v>
      </c>
    </row>
    <row r="201" spans="1:4" s="69" customFormat="1" ht="12.75" hidden="1">
      <c r="A201" s="596" t="s">
        <v>864</v>
      </c>
      <c r="B201" s="558" t="s">
        <v>1101</v>
      </c>
      <c r="C201" s="597">
        <v>0</v>
      </c>
      <c r="D201" s="540">
        <v>0</v>
      </c>
    </row>
    <row r="202" spans="1:52" s="458" customFormat="1" ht="12.75" hidden="1">
      <c r="A202" s="592" t="s">
        <v>272</v>
      </c>
      <c r="B202" s="594" t="s">
        <v>1102</v>
      </c>
      <c r="C202" s="565"/>
      <c r="D202" s="540">
        <v>0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</row>
    <row r="203" spans="1:4" s="67" customFormat="1" ht="12.75" hidden="1">
      <c r="A203" s="592" t="s">
        <v>271</v>
      </c>
      <c r="B203" s="594" t="s">
        <v>1103</v>
      </c>
      <c r="C203" s="565"/>
      <c r="D203" s="540">
        <v>0</v>
      </c>
    </row>
    <row r="204" spans="1:4" ht="12.75" customHeight="1">
      <c r="A204" s="598" t="s">
        <v>422</v>
      </c>
      <c r="B204" s="599" t="s">
        <v>1104</v>
      </c>
      <c r="C204" s="600">
        <v>-62520</v>
      </c>
      <c r="D204" s="540">
        <v>-64520</v>
      </c>
    </row>
    <row r="205" spans="1:4" ht="27" customHeight="1" hidden="1">
      <c r="A205" s="665" t="s">
        <v>865</v>
      </c>
      <c r="B205" s="666" t="s">
        <v>866</v>
      </c>
      <c r="C205" s="562"/>
      <c r="D205" s="540">
        <v>0</v>
      </c>
    </row>
    <row r="206" spans="1:4" ht="12.75" customHeight="1">
      <c r="A206" s="665" t="s">
        <v>867</v>
      </c>
      <c r="B206" s="667" t="s">
        <v>602</v>
      </c>
      <c r="C206" s="562">
        <v>-62520</v>
      </c>
      <c r="D206" s="545">
        <v>-64520</v>
      </c>
    </row>
    <row r="207" spans="1:4" ht="26.25" customHeight="1">
      <c r="A207" s="604"/>
      <c r="B207" s="605"/>
      <c r="C207" s="606"/>
      <c r="D207" s="606"/>
    </row>
    <row r="208" spans="1:5" s="458" customFormat="1" ht="17.25" customHeight="1">
      <c r="A208" s="607"/>
      <c r="B208" s="608"/>
      <c r="C208" s="609"/>
      <c r="E208" s="609"/>
    </row>
    <row r="209" spans="1:3" s="458" customFormat="1" ht="17.25" customHeight="1">
      <c r="A209" s="607"/>
      <c r="B209" s="608"/>
      <c r="C209" s="609"/>
    </row>
    <row r="210" spans="1:3" s="458" customFormat="1" ht="17.25" customHeight="1" hidden="1">
      <c r="A210" s="612"/>
      <c r="B210" s="608"/>
      <c r="C210" s="609"/>
    </row>
    <row r="211" spans="1:3" s="458" customFormat="1" ht="17.25" customHeight="1" hidden="1">
      <c r="A211" s="613"/>
      <c r="B211" s="614"/>
      <c r="C211" s="517"/>
    </row>
    <row r="212" spans="1:4" s="620" customFormat="1" ht="17.25" customHeight="1" hidden="1">
      <c r="A212" s="616"/>
      <c r="B212" s="616"/>
      <c r="C212" s="617"/>
      <c r="D212" s="619"/>
    </row>
    <row r="213" spans="1:4" s="458" customFormat="1" ht="17.25" customHeight="1">
      <c r="A213" s="668" t="s">
        <v>1189</v>
      </c>
      <c r="B213" s="68"/>
      <c r="C213" s="519"/>
      <c r="D213" s="619"/>
    </row>
    <row r="214" spans="1:4" ht="15.75">
      <c r="A214" s="64" t="s">
        <v>151</v>
      </c>
      <c r="B214" s="623"/>
      <c r="D214" s="534" t="s">
        <v>152</v>
      </c>
    </row>
    <row r="215" spans="1:2" ht="15.75">
      <c r="A215" s="612"/>
      <c r="B215" s="628"/>
    </row>
    <row r="216" spans="1:2" ht="15.75">
      <c r="A216" s="612"/>
      <c r="B216" s="628"/>
    </row>
    <row r="217" spans="1:2" ht="15.75">
      <c r="A217" s="612"/>
      <c r="B217" s="623"/>
    </row>
    <row r="218" spans="1:4" s="69" customFormat="1" ht="12.75">
      <c r="A218" s="625" t="s">
        <v>916</v>
      </c>
      <c r="B218" s="626"/>
      <c r="C218" s="627"/>
      <c r="D218" s="627"/>
    </row>
    <row r="219" spans="1:2" ht="15.75">
      <c r="A219" s="612"/>
      <c r="B219" s="628"/>
    </row>
    <row r="220" spans="1:2" ht="15.75">
      <c r="A220" s="612"/>
      <c r="B220" s="628"/>
    </row>
    <row r="221" spans="1:2" ht="15.75">
      <c r="A221" s="612"/>
      <c r="B221" s="628"/>
    </row>
    <row r="222" spans="1:2" ht="15.75">
      <c r="A222" s="612"/>
      <c r="B222" s="628"/>
    </row>
    <row r="223" spans="1:2" ht="15.75">
      <c r="A223" s="612"/>
      <c r="B223" s="628"/>
    </row>
    <row r="224" spans="1:2" ht="15.75">
      <c r="A224" s="612"/>
      <c r="B224" s="628"/>
    </row>
    <row r="225" spans="1:2" ht="15.75">
      <c r="A225" s="630"/>
      <c r="B225" s="628"/>
    </row>
    <row r="226" spans="1:2" ht="16.5" customHeight="1">
      <c r="A226" s="631"/>
      <c r="B226" s="623"/>
    </row>
    <row r="227" spans="1:2" ht="15.75">
      <c r="A227" s="631"/>
      <c r="B227" s="623"/>
    </row>
    <row r="228" spans="1:2" ht="15.75">
      <c r="A228" s="631"/>
      <c r="B228" s="623"/>
    </row>
    <row r="229" spans="1:2" ht="15.75">
      <c r="A229" s="631"/>
      <c r="B229" s="623"/>
    </row>
    <row r="230" spans="1:2" ht="15.75">
      <c r="A230" s="985"/>
      <c r="B230" s="985"/>
    </row>
    <row r="231" spans="1:2" ht="15.75">
      <c r="A231" s="632"/>
      <c r="B231" s="633"/>
    </row>
    <row r="232" spans="1:2" ht="15.75">
      <c r="A232" s="632"/>
      <c r="B232" s="633"/>
    </row>
    <row r="233" ht="15.75">
      <c r="B233" s="634"/>
    </row>
    <row r="240" ht="15.75">
      <c r="B240" s="634"/>
    </row>
    <row r="247" ht="15.75">
      <c r="B247" s="634"/>
    </row>
    <row r="249" ht="15.75">
      <c r="B249" s="634"/>
    </row>
    <row r="251" ht="15.75">
      <c r="B251" s="634"/>
    </row>
    <row r="253" ht="15.75">
      <c r="B253" s="634"/>
    </row>
    <row r="255" ht="15.75">
      <c r="B255" s="634"/>
    </row>
    <row r="257" ht="15.75">
      <c r="B257" s="634"/>
    </row>
    <row r="259" ht="15.75">
      <c r="B259" s="634"/>
    </row>
    <row r="265" ht="15.75">
      <c r="B265" s="634"/>
    </row>
  </sheetData>
  <sheetProtection/>
  <mergeCells count="8">
    <mergeCell ref="A1:D1"/>
    <mergeCell ref="A230:B230"/>
    <mergeCell ref="A2:D2"/>
    <mergeCell ref="A7:D7"/>
    <mergeCell ref="A8:D8"/>
    <mergeCell ref="A6:D6"/>
    <mergeCell ref="A4:D4"/>
    <mergeCell ref="A3:D3"/>
  </mergeCells>
  <printOptions horizontalCentered="1"/>
  <pageMargins left="0.41" right="0.28" top="0.5905511811023623" bottom="0.49" header="0.2362204724409449" footer="0.1968503937007874"/>
  <pageSetup firstPageNumber="42" useFirstPageNumber="1" fitToWidth="5" horizontalDpi="600" verticalDpi="600" orientation="portrait" paperSize="9" scale="8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D34"/>
  <sheetViews>
    <sheetView workbookViewId="0" topLeftCell="A1">
      <selection activeCell="A7" sqref="A7:F7"/>
    </sheetView>
  </sheetViews>
  <sheetFormatPr defaultColWidth="9.140625" defaultRowHeight="12.75"/>
  <cols>
    <col min="1" max="1" width="35.140625" style="684" customWidth="1"/>
    <col min="2" max="4" width="17.7109375" style="684" customWidth="1"/>
    <col min="5" max="5" width="32.7109375" style="684" hidden="1" customWidth="1"/>
    <col min="6" max="6" width="15.8515625" style="684" hidden="1" customWidth="1"/>
    <col min="7" max="7" width="16.28125" style="684" hidden="1" customWidth="1"/>
    <col min="8" max="8" width="13.28125" style="684" hidden="1" customWidth="1"/>
    <col min="9" max="9" width="10.8515625" style="684" bestFit="1" customWidth="1"/>
    <col min="10" max="10" width="14.140625" style="684" customWidth="1"/>
    <col min="11" max="11" width="10.00390625" style="684" bestFit="1" customWidth="1"/>
    <col min="12" max="12" width="10.421875" style="684" customWidth="1"/>
    <col min="13" max="14" width="9.140625" style="684" customWidth="1"/>
    <col min="15" max="15" width="10.140625" style="684" customWidth="1"/>
    <col min="16" max="16" width="9.7109375" style="684" customWidth="1"/>
    <col min="17" max="17" width="10.140625" style="684" customWidth="1"/>
    <col min="18" max="16384" width="9.140625" style="684" customWidth="1"/>
  </cols>
  <sheetData>
    <row r="1" spans="1:6" s="679" customFormat="1" ht="55.5" customHeight="1">
      <c r="A1" s="1002"/>
      <c r="B1" s="1002"/>
      <c r="C1" s="1002"/>
      <c r="D1" s="1002"/>
      <c r="E1" s="1002"/>
      <c r="F1" s="1002"/>
    </row>
    <row r="2" spans="1:6" s="679" customFormat="1" ht="12.75" customHeight="1">
      <c r="A2" s="1003" t="s">
        <v>1077</v>
      </c>
      <c r="B2" s="1003"/>
      <c r="C2" s="1003"/>
      <c r="D2" s="1003"/>
      <c r="E2" s="1003"/>
      <c r="F2" s="1003"/>
    </row>
    <row r="3" spans="1:4" s="680" customFormat="1" ht="26.25" customHeight="1">
      <c r="A3" s="1006" t="s">
        <v>1078</v>
      </c>
      <c r="B3" s="1006"/>
      <c r="C3" s="1006"/>
      <c r="D3" s="1005"/>
    </row>
    <row r="4" spans="1:15" s="56" customFormat="1" ht="12.75">
      <c r="A4" s="990" t="s">
        <v>1079</v>
      </c>
      <c r="B4" s="990"/>
      <c r="C4" s="990"/>
      <c r="D4" s="990"/>
      <c r="E4" s="990"/>
      <c r="F4" s="990"/>
      <c r="G4" s="55"/>
      <c r="H4" s="55"/>
      <c r="I4" s="55"/>
      <c r="J4" s="55"/>
      <c r="K4" s="55"/>
      <c r="L4" s="55"/>
      <c r="M4" s="55"/>
      <c r="N4" s="60"/>
      <c r="O4" s="61"/>
    </row>
    <row r="5" spans="1:15" s="56" customFormat="1" ht="12" customHeight="1">
      <c r="A5" s="681" t="s">
        <v>1193</v>
      </c>
      <c r="B5" s="42"/>
      <c r="C5" s="54"/>
      <c r="D5" s="57" t="s">
        <v>917</v>
      </c>
      <c r="F5" s="42"/>
      <c r="G5" s="54"/>
      <c r="H5" s="57"/>
      <c r="I5" s="57"/>
      <c r="J5" s="58"/>
      <c r="K5" s="54"/>
      <c r="N5" s="60"/>
      <c r="O5" s="61"/>
    </row>
    <row r="6" spans="1:4" s="680" customFormat="1" ht="12.75">
      <c r="A6" s="1004" t="s">
        <v>1082</v>
      </c>
      <c r="B6" s="1004"/>
      <c r="C6" s="1004"/>
      <c r="D6" s="1005"/>
    </row>
    <row r="7" spans="1:17" s="683" customFormat="1" ht="17.25" customHeight="1">
      <c r="A7" s="1000" t="s">
        <v>918</v>
      </c>
      <c r="B7" s="1000"/>
      <c r="C7" s="1000"/>
      <c r="D7" s="1000"/>
      <c r="E7" s="1000"/>
      <c r="F7" s="1000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</row>
    <row r="8" spans="1:17" s="683" customFormat="1" ht="15.75" customHeight="1">
      <c r="A8" s="1001" t="s">
        <v>919</v>
      </c>
      <c r="B8" s="1001"/>
      <c r="C8" s="1001"/>
      <c r="D8" s="1001"/>
      <c r="E8" s="1001"/>
      <c r="F8" s="1001"/>
      <c r="G8" s="682"/>
      <c r="H8" s="682"/>
      <c r="I8" s="682"/>
      <c r="J8" s="682"/>
      <c r="K8" s="682"/>
      <c r="L8" s="682"/>
      <c r="M8" s="682"/>
      <c r="N8" s="682"/>
      <c r="O8" s="682"/>
      <c r="P8" s="682"/>
      <c r="Q8" s="682"/>
    </row>
    <row r="9" spans="2:4" ht="12.75">
      <c r="B9" s="685"/>
      <c r="D9" s="686" t="s">
        <v>920</v>
      </c>
    </row>
    <row r="10" spans="4:8" ht="12.75">
      <c r="D10" s="686" t="s">
        <v>1114</v>
      </c>
      <c r="H10" s="687" t="s">
        <v>921</v>
      </c>
    </row>
    <row r="11" spans="1:8" s="690" customFormat="1" ht="57" customHeight="1">
      <c r="A11" s="688" t="s">
        <v>1086</v>
      </c>
      <c r="B11" s="689" t="s">
        <v>922</v>
      </c>
      <c r="C11" s="689" t="s">
        <v>923</v>
      </c>
      <c r="D11" s="689" t="s">
        <v>924</v>
      </c>
      <c r="E11" s="688" t="s">
        <v>1086</v>
      </c>
      <c r="F11" s="689" t="s">
        <v>925</v>
      </c>
      <c r="G11" s="689" t="s">
        <v>923</v>
      </c>
      <c r="H11" s="689" t="s">
        <v>926</v>
      </c>
    </row>
    <row r="12" spans="1:8" s="693" customFormat="1" ht="11.25" customHeight="1">
      <c r="A12" s="691">
        <v>1</v>
      </c>
      <c r="B12" s="691">
        <v>2</v>
      </c>
      <c r="C12" s="692">
        <v>3</v>
      </c>
      <c r="D12" s="692">
        <v>4</v>
      </c>
      <c r="E12" s="691">
        <v>1</v>
      </c>
      <c r="F12" s="691">
        <v>2</v>
      </c>
      <c r="G12" s="692">
        <v>3</v>
      </c>
      <c r="H12" s="692">
        <v>4</v>
      </c>
    </row>
    <row r="13" spans="1:11" s="697" customFormat="1" ht="12.75" customHeight="1">
      <c r="A13" s="694" t="s">
        <v>927</v>
      </c>
      <c r="B13" s="695">
        <v>1945903461.21</v>
      </c>
      <c r="C13" s="695">
        <v>2121305913</v>
      </c>
      <c r="D13" s="695">
        <v>175402451.78999996</v>
      </c>
      <c r="E13" s="694" t="s">
        <v>927</v>
      </c>
      <c r="F13" s="695" t="e">
        <f>F14+F23</f>
        <v>#REF!</v>
      </c>
      <c r="G13" s="695" t="e">
        <f>G14+G23</f>
        <v>#REF!</v>
      </c>
      <c r="H13" s="695" t="e">
        <f>G13-F13</f>
        <v>#REF!</v>
      </c>
      <c r="I13" s="696"/>
      <c r="J13" s="696"/>
      <c r="K13" s="696"/>
    </row>
    <row r="14" spans="1:10" s="697" customFormat="1" ht="12.75" customHeight="1">
      <c r="A14" s="698" t="s">
        <v>928</v>
      </c>
      <c r="B14" s="699">
        <v>1945879899.21</v>
      </c>
      <c r="C14" s="699">
        <v>2121279565</v>
      </c>
      <c r="D14" s="699">
        <v>175399665.78999996</v>
      </c>
      <c r="E14" s="698" t="s">
        <v>929</v>
      </c>
      <c r="F14" s="699">
        <f>F15+F19</f>
        <v>1291919</v>
      </c>
      <c r="G14" s="699">
        <f>G15+G19</f>
        <v>1400736</v>
      </c>
      <c r="H14" s="699">
        <f>G14-F14</f>
        <v>108817</v>
      </c>
      <c r="I14" s="696"/>
      <c r="J14" s="696"/>
    </row>
    <row r="15" spans="1:10" s="697" customFormat="1" ht="12.75" customHeight="1">
      <c r="A15" s="700" t="s">
        <v>930</v>
      </c>
      <c r="B15" s="699">
        <v>228899650.21</v>
      </c>
      <c r="C15" s="699">
        <v>291429360</v>
      </c>
      <c r="D15" s="699">
        <v>62529709.78999999</v>
      </c>
      <c r="E15" s="700" t="s">
        <v>931</v>
      </c>
      <c r="F15" s="699">
        <f>SUM(F16:F17)</f>
        <v>228070</v>
      </c>
      <c r="G15" s="699">
        <f>SUM(G16:G17)</f>
        <v>290424</v>
      </c>
      <c r="H15" s="699">
        <f>G15-F15</f>
        <v>62354</v>
      </c>
      <c r="I15" s="696"/>
      <c r="J15" s="696"/>
    </row>
    <row r="16" spans="1:14" ht="12.75" customHeight="1">
      <c r="A16" s="701" t="s">
        <v>932</v>
      </c>
      <c r="B16" s="702">
        <v>228069880</v>
      </c>
      <c r="C16" s="702">
        <v>290423699</v>
      </c>
      <c r="D16" s="702">
        <v>62353819</v>
      </c>
      <c r="E16" s="701" t="s">
        <v>933</v>
      </c>
      <c r="F16" s="702">
        <f>ROUND(B16/1000,0)</f>
        <v>228070</v>
      </c>
      <c r="G16" s="702">
        <f>ROUND(C16/1000,0)</f>
        <v>290424</v>
      </c>
      <c r="H16" s="702">
        <f>G16-F16</f>
        <v>62354</v>
      </c>
      <c r="I16" s="696"/>
      <c r="J16" s="696"/>
      <c r="K16" s="697"/>
      <c r="L16" s="697"/>
      <c r="M16" s="697"/>
      <c r="N16" s="697"/>
    </row>
    <row r="17" spans="1:14" ht="12.75">
      <c r="A17" s="701" t="s">
        <v>934</v>
      </c>
      <c r="B17" s="702">
        <v>829770.21</v>
      </c>
      <c r="C17" s="702">
        <v>1005661</v>
      </c>
      <c r="D17" s="702">
        <v>175890.79</v>
      </c>
      <c r="E17" s="701"/>
      <c r="F17" s="702"/>
      <c r="G17" s="702"/>
      <c r="H17" s="702"/>
      <c r="I17" s="696"/>
      <c r="J17" s="696"/>
      <c r="K17" s="697"/>
      <c r="L17" s="697"/>
      <c r="M17" s="697"/>
      <c r="N17" s="697"/>
    </row>
    <row r="18" spans="1:14" ht="12.75" customHeight="1">
      <c r="A18" s="701"/>
      <c r="B18" s="702"/>
      <c r="C18" s="702"/>
      <c r="D18" s="702"/>
      <c r="E18" s="701"/>
      <c r="F18" s="702"/>
      <c r="G18" s="702"/>
      <c r="H18" s="702"/>
      <c r="I18" s="696"/>
      <c r="J18" s="696"/>
      <c r="K18" s="697"/>
      <c r="L18" s="697"/>
      <c r="M18" s="697"/>
      <c r="N18" s="697"/>
    </row>
    <row r="19" spans="1:10" s="697" customFormat="1" ht="12.75" customHeight="1">
      <c r="A19" s="700" t="s">
        <v>935</v>
      </c>
      <c r="B19" s="699">
        <v>1716980249</v>
      </c>
      <c r="C19" s="699">
        <v>1829850205</v>
      </c>
      <c r="D19" s="699">
        <v>112869956</v>
      </c>
      <c r="E19" s="700" t="s">
        <v>936</v>
      </c>
      <c r="F19" s="699">
        <f>SUM(F20:F21)</f>
        <v>1063849</v>
      </c>
      <c r="G19" s="699">
        <f>SUM(G20:G21)</f>
        <v>1110312</v>
      </c>
      <c r="H19" s="699">
        <f>G19-F19</f>
        <v>46463</v>
      </c>
      <c r="I19" s="696"/>
      <c r="J19" s="696"/>
    </row>
    <row r="20" spans="1:14" ht="12.75" customHeight="1">
      <c r="A20" s="701" t="s">
        <v>932</v>
      </c>
      <c r="B20" s="702">
        <v>1063848540</v>
      </c>
      <c r="C20" s="702">
        <v>1110311916</v>
      </c>
      <c r="D20" s="702">
        <v>46463376</v>
      </c>
      <c r="E20" s="701" t="s">
        <v>933</v>
      </c>
      <c r="F20" s="702">
        <f>ROUND(B20/1000,0)</f>
        <v>1063849</v>
      </c>
      <c r="G20" s="702">
        <f>ROUND(C20/1000,0)</f>
        <v>1110312</v>
      </c>
      <c r="H20" s="702">
        <f>G20-F20</f>
        <v>46463</v>
      </c>
      <c r="I20" s="696"/>
      <c r="J20" s="696"/>
      <c r="K20" s="697"/>
      <c r="L20" s="697"/>
      <c r="M20" s="697"/>
      <c r="N20" s="697"/>
    </row>
    <row r="21" spans="1:14" ht="12.75">
      <c r="A21" s="701" t="s">
        <v>934</v>
      </c>
      <c r="B21" s="702">
        <v>653131709</v>
      </c>
      <c r="C21" s="702">
        <v>719538289</v>
      </c>
      <c r="D21" s="702">
        <v>66406580</v>
      </c>
      <c r="E21" s="701"/>
      <c r="F21" s="702"/>
      <c r="G21" s="702"/>
      <c r="H21" s="702"/>
      <c r="I21" s="696"/>
      <c r="J21" s="696"/>
      <c r="K21" s="697"/>
      <c r="L21" s="697"/>
      <c r="M21" s="697"/>
      <c r="N21" s="697"/>
    </row>
    <row r="22" spans="1:14" ht="12.75" customHeight="1">
      <c r="A22" s="701"/>
      <c r="B22" s="702"/>
      <c r="C22" s="702"/>
      <c r="D22" s="702"/>
      <c r="E22" s="701"/>
      <c r="F22" s="702"/>
      <c r="G22" s="702"/>
      <c r="H22" s="702"/>
      <c r="I22" s="696"/>
      <c r="J22" s="696"/>
      <c r="K22" s="697"/>
      <c r="L22" s="697"/>
      <c r="M22" s="697"/>
      <c r="N22" s="697"/>
    </row>
    <row r="23" spans="1:10" s="697" customFormat="1" ht="12.75" customHeight="1">
      <c r="A23" s="698" t="s">
        <v>938</v>
      </c>
      <c r="B23" s="699">
        <v>23562</v>
      </c>
      <c r="C23" s="699">
        <v>26348</v>
      </c>
      <c r="D23" s="699">
        <v>2786</v>
      </c>
      <c r="E23" s="698" t="s">
        <v>939</v>
      </c>
      <c r="F23" s="699" t="e">
        <f>F24</f>
        <v>#REF!</v>
      </c>
      <c r="G23" s="699" t="e">
        <f>G24</f>
        <v>#REF!</v>
      </c>
      <c r="H23" s="699" t="e">
        <f>G23-F23</f>
        <v>#REF!</v>
      </c>
      <c r="I23" s="696"/>
      <c r="J23" s="696"/>
    </row>
    <row r="24" spans="1:10" s="697" customFormat="1" ht="12.75">
      <c r="A24" s="700" t="s">
        <v>940</v>
      </c>
      <c r="B24" s="699">
        <v>23562</v>
      </c>
      <c r="C24" s="699">
        <v>26348</v>
      </c>
      <c r="D24" s="699">
        <v>2786</v>
      </c>
      <c r="E24" s="700" t="s">
        <v>941</v>
      </c>
      <c r="F24" s="699" t="e">
        <f>SUM(#REF!)</f>
        <v>#REF!</v>
      </c>
      <c r="G24" s="699" t="e">
        <f>SUM(#REF!)</f>
        <v>#REF!</v>
      </c>
      <c r="H24" s="699" t="e">
        <f>G24-F24</f>
        <v>#REF!</v>
      </c>
      <c r="I24" s="696"/>
      <c r="J24" s="696"/>
    </row>
    <row r="25" spans="1:10" s="697" customFormat="1" ht="12" customHeight="1">
      <c r="A25" s="700" t="s">
        <v>942</v>
      </c>
      <c r="B25" s="699">
        <v>0</v>
      </c>
      <c r="C25" s="699">
        <v>0</v>
      </c>
      <c r="D25" s="699">
        <v>0</v>
      </c>
      <c r="E25" s="700" t="s">
        <v>936</v>
      </c>
      <c r="F25" s="699" t="e">
        <f>SUM(#REF!)</f>
        <v>#REF!</v>
      </c>
      <c r="G25" s="699" t="e">
        <f>SUM(#REF!)</f>
        <v>#REF!</v>
      </c>
      <c r="H25" s="699" t="e">
        <f>G25-F25</f>
        <v>#REF!</v>
      </c>
      <c r="I25" s="696"/>
      <c r="J25" s="696"/>
    </row>
    <row r="26" spans="1:8" ht="12.75">
      <c r="A26" s="703"/>
      <c r="B26" s="704"/>
      <c r="C26" s="704"/>
      <c r="D26" s="705"/>
      <c r="E26" s="703"/>
      <c r="F26" s="704"/>
      <c r="G26" s="704"/>
      <c r="H26" s="704"/>
    </row>
    <row r="27" spans="1:8" ht="12.75">
      <c r="A27" s="703"/>
      <c r="B27" s="704"/>
      <c r="C27" s="704"/>
      <c r="D27" s="704"/>
      <c r="E27" s="703"/>
      <c r="F27" s="704"/>
      <c r="G27" s="704"/>
      <c r="H27" s="704"/>
    </row>
    <row r="29" spans="1:56" s="712" customFormat="1" ht="12.75" customHeight="1">
      <c r="A29" s="706" t="s">
        <v>1189</v>
      </c>
      <c r="B29" s="707"/>
      <c r="C29" s="708"/>
      <c r="D29" s="709" t="s">
        <v>1108</v>
      </c>
      <c r="E29" s="710"/>
      <c r="F29" s="711"/>
      <c r="K29" s="693"/>
      <c r="L29" s="693"/>
      <c r="M29" s="693"/>
      <c r="N29" s="693"/>
      <c r="O29" s="693"/>
      <c r="P29" s="693"/>
      <c r="Q29" s="693"/>
      <c r="R29" s="693"/>
      <c r="S29" s="693"/>
      <c r="T29" s="693"/>
      <c r="U29" s="693"/>
      <c r="V29" s="693"/>
      <c r="W29" s="693"/>
      <c r="X29" s="693"/>
      <c r="Y29" s="693"/>
      <c r="Z29" s="693"/>
      <c r="AA29" s="693"/>
      <c r="AB29" s="693"/>
      <c r="AC29" s="693"/>
      <c r="AD29" s="693"/>
      <c r="AE29" s="693"/>
      <c r="AF29" s="693"/>
      <c r="AG29" s="693"/>
      <c r="AH29" s="693"/>
      <c r="AI29" s="693"/>
      <c r="AJ29" s="693"/>
      <c r="AK29" s="693"/>
      <c r="AL29" s="693"/>
      <c r="AM29" s="693"/>
      <c r="AN29" s="693"/>
      <c r="AO29" s="693"/>
      <c r="AP29" s="693"/>
      <c r="AQ29" s="693"/>
      <c r="AR29" s="693"/>
      <c r="AS29" s="693"/>
      <c r="AT29" s="693"/>
      <c r="AU29" s="693"/>
      <c r="AV29" s="693"/>
      <c r="AW29" s="693"/>
      <c r="AX29" s="693"/>
      <c r="AY29" s="693"/>
      <c r="AZ29" s="693"/>
      <c r="BA29" s="693"/>
      <c r="BB29" s="693"/>
      <c r="BC29" s="693"/>
      <c r="BD29" s="693"/>
    </row>
    <row r="30" spans="1:6" ht="15.75">
      <c r="A30" s="713" t="s">
        <v>151</v>
      </c>
      <c r="B30" s="714"/>
      <c r="C30" s="714"/>
      <c r="D30" s="715"/>
      <c r="E30" s="716"/>
      <c r="F30" s="717" t="s">
        <v>152</v>
      </c>
    </row>
    <row r="34" ht="12.75">
      <c r="A34" s="718" t="s">
        <v>943</v>
      </c>
    </row>
  </sheetData>
  <mergeCells count="7">
    <mergeCell ref="A7:F7"/>
    <mergeCell ref="A8:F8"/>
    <mergeCell ref="A1:F1"/>
    <mergeCell ref="A2:F2"/>
    <mergeCell ref="A4:F4"/>
    <mergeCell ref="A6:D6"/>
    <mergeCell ref="A3:D3"/>
  </mergeCells>
  <printOptions horizontalCentered="1"/>
  <pageMargins left="0.984251968503937" right="0.5905511811023623" top="0.5905511811023623" bottom="0.5905511811023623" header="0.5118110236220472" footer="0.5118110236220472"/>
  <pageSetup firstPageNumber="44" useFirstPageNumber="1" horizontalDpi="600" verticalDpi="600" orientation="portrait" paperSize="9" scale="97" r:id="rId2"/>
  <headerFooter alignWithMargins="0">
    <oddFooter>&amp;C&amp;P</oddFooter>
  </headerFooter>
  <colBreaks count="1" manualBreakCount="1">
    <brk id="8" max="5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67"/>
  <sheetViews>
    <sheetView zoomScaleSheetLayoutView="100" workbookViewId="0" topLeftCell="A100">
      <selection activeCell="A8" sqref="A8:F8"/>
    </sheetView>
  </sheetViews>
  <sheetFormatPr defaultColWidth="9.140625" defaultRowHeight="12.75"/>
  <cols>
    <col min="1" max="1" width="44.140625" style="66" customWidth="1"/>
    <col min="2" max="2" width="12.28125" style="745" customWidth="1"/>
    <col min="3" max="4" width="11.140625" style="745" customWidth="1"/>
    <col min="5" max="5" width="8.57421875" style="746" customWidth="1"/>
    <col min="6" max="6" width="12.140625" style="745" customWidth="1"/>
    <col min="7" max="16384" width="9.140625" style="66" customWidth="1"/>
  </cols>
  <sheetData>
    <row r="1" spans="1:6" ht="74.25" customHeight="1">
      <c r="A1" s="1007"/>
      <c r="B1" s="1007"/>
      <c r="C1" s="1007"/>
      <c r="D1" s="1007"/>
      <c r="E1" s="1007"/>
      <c r="F1" s="1007"/>
    </row>
    <row r="2" spans="1:6" ht="15" customHeight="1">
      <c r="A2" s="1008" t="s">
        <v>1077</v>
      </c>
      <c r="B2" s="1008"/>
      <c r="C2" s="1008"/>
      <c r="D2" s="1008"/>
      <c r="E2" s="1008"/>
      <c r="F2" s="1008"/>
    </row>
    <row r="3" spans="1:6" ht="13.5" customHeight="1">
      <c r="A3" s="1009" t="s">
        <v>1078</v>
      </c>
      <c r="B3" s="1009"/>
      <c r="C3" s="1009"/>
      <c r="D3" s="1009"/>
      <c r="E3" s="1009"/>
      <c r="F3" s="1009"/>
    </row>
    <row r="4" spans="1:6" ht="12.75">
      <c r="A4" s="1010" t="s">
        <v>1079</v>
      </c>
      <c r="B4" s="1010"/>
      <c r="C4" s="1010"/>
      <c r="D4" s="1010"/>
      <c r="E4" s="1010"/>
      <c r="F4" s="1010"/>
    </row>
    <row r="5" spans="1:6" ht="12.75">
      <c r="A5" s="719" t="s">
        <v>877</v>
      </c>
      <c r="B5" s="720"/>
      <c r="C5" s="720"/>
      <c r="D5" s="720"/>
      <c r="E5" s="1012" t="s">
        <v>944</v>
      </c>
      <c r="F5" s="1012"/>
    </row>
    <row r="6" spans="1:6" ht="12.75">
      <c r="A6" s="986" t="s">
        <v>1082</v>
      </c>
      <c r="B6" s="986"/>
      <c r="C6" s="986"/>
      <c r="D6" s="986"/>
      <c r="E6" s="986"/>
      <c r="F6" s="986"/>
    </row>
    <row r="7" spans="1:6" ht="15.75">
      <c r="A7" s="1013" t="s">
        <v>945</v>
      </c>
      <c r="B7" s="1013"/>
      <c r="C7" s="1013"/>
      <c r="D7" s="1013"/>
      <c r="E7" s="1013"/>
      <c r="F7" s="1013"/>
    </row>
    <row r="8" spans="1:6" ht="12.75">
      <c r="A8" s="986" t="s">
        <v>1084</v>
      </c>
      <c r="B8" s="986"/>
      <c r="C8" s="986"/>
      <c r="D8" s="986"/>
      <c r="E8" s="986"/>
      <c r="F8" s="986"/>
    </row>
    <row r="9" spans="1:6" ht="12.75">
      <c r="A9" s="32"/>
      <c r="B9" s="721"/>
      <c r="C9" s="721"/>
      <c r="D9" s="720"/>
      <c r="E9" s="722"/>
      <c r="F9" s="723" t="s">
        <v>946</v>
      </c>
    </row>
    <row r="10" spans="1:6" ht="12.75">
      <c r="A10" s="719"/>
      <c r="B10" s="720"/>
      <c r="C10" s="722"/>
      <c r="D10" s="720"/>
      <c r="E10" s="722"/>
      <c r="F10" s="724" t="s">
        <v>1114</v>
      </c>
    </row>
    <row r="11" spans="1:6" ht="36">
      <c r="A11" s="571" t="s">
        <v>1115</v>
      </c>
      <c r="B11" s="725" t="s">
        <v>1116</v>
      </c>
      <c r="C11" s="725" t="s">
        <v>157</v>
      </c>
      <c r="D11" s="725" t="s">
        <v>1117</v>
      </c>
      <c r="E11" s="726" t="s">
        <v>947</v>
      </c>
      <c r="F11" s="725" t="s">
        <v>1119</v>
      </c>
    </row>
    <row r="12" spans="1:6" ht="12.75">
      <c r="A12" s="727" t="s">
        <v>948</v>
      </c>
      <c r="B12" s="727" t="s">
        <v>949</v>
      </c>
      <c r="C12" s="727" t="s">
        <v>950</v>
      </c>
      <c r="D12" s="727" t="s">
        <v>951</v>
      </c>
      <c r="E12" s="727" t="s">
        <v>952</v>
      </c>
      <c r="F12" s="727" t="s">
        <v>953</v>
      </c>
    </row>
    <row r="13" spans="1:6" ht="14.25">
      <c r="A13" s="728" t="s">
        <v>954</v>
      </c>
      <c r="B13" s="729"/>
      <c r="C13" s="729"/>
      <c r="D13" s="729"/>
      <c r="E13" s="730"/>
      <c r="F13" s="729"/>
    </row>
    <row r="14" spans="1:6" ht="12.75">
      <c r="A14" s="96" t="s">
        <v>161</v>
      </c>
      <c r="B14" s="731">
        <v>1510340272</v>
      </c>
      <c r="C14" s="731">
        <v>552491206</v>
      </c>
      <c r="D14" s="731">
        <v>560619908.87</v>
      </c>
      <c r="E14" s="732">
        <v>37.11878172510254</v>
      </c>
      <c r="F14" s="731">
        <v>75645194.12</v>
      </c>
    </row>
    <row r="15" spans="1:6" ht="25.5">
      <c r="A15" s="96" t="s">
        <v>1141</v>
      </c>
      <c r="B15" s="731">
        <v>254744</v>
      </c>
      <c r="C15" s="731">
        <v>25894</v>
      </c>
      <c r="D15" s="731">
        <v>146382.06</v>
      </c>
      <c r="E15" s="732">
        <v>57.46241717174889</v>
      </c>
      <c r="F15" s="731">
        <v>4021.55</v>
      </c>
    </row>
    <row r="16" spans="1:6" ht="12.75">
      <c r="A16" s="96" t="s">
        <v>164</v>
      </c>
      <c r="B16" s="731">
        <v>98689612</v>
      </c>
      <c r="C16" s="731">
        <v>27603594</v>
      </c>
      <c r="D16" s="731">
        <v>35611808.81</v>
      </c>
      <c r="E16" s="732">
        <v>36.08465783612566</v>
      </c>
      <c r="F16" s="731">
        <v>11300193.57</v>
      </c>
    </row>
    <row r="17" spans="1:6" ht="12.75">
      <c r="A17" s="96" t="s">
        <v>1143</v>
      </c>
      <c r="B17" s="731">
        <v>954309</v>
      </c>
      <c r="C17" s="731">
        <v>0</v>
      </c>
      <c r="D17" s="731">
        <v>0</v>
      </c>
      <c r="E17" s="731">
        <v>0</v>
      </c>
      <c r="F17" s="731">
        <v>0</v>
      </c>
    </row>
    <row r="18" spans="1:6" ht="12.75">
      <c r="A18" s="96" t="s">
        <v>955</v>
      </c>
      <c r="B18" s="731">
        <v>954309</v>
      </c>
      <c r="C18" s="731">
        <v>0</v>
      </c>
      <c r="D18" s="731">
        <v>0</v>
      </c>
      <c r="E18" s="731">
        <v>0</v>
      </c>
      <c r="F18" s="731">
        <v>0</v>
      </c>
    </row>
    <row r="19" spans="1:6" ht="12.75">
      <c r="A19" s="96" t="s">
        <v>172</v>
      </c>
      <c r="B19" s="731">
        <v>954309</v>
      </c>
      <c r="C19" s="731">
        <v>0</v>
      </c>
      <c r="D19" s="731">
        <v>0</v>
      </c>
      <c r="E19" s="731">
        <v>0</v>
      </c>
      <c r="F19" s="731">
        <v>0</v>
      </c>
    </row>
    <row r="20" spans="1:6" ht="25.5">
      <c r="A20" s="96" t="s">
        <v>175</v>
      </c>
      <c r="B20" s="731">
        <v>954309</v>
      </c>
      <c r="C20" s="731">
        <v>0</v>
      </c>
      <c r="D20" s="731">
        <v>0</v>
      </c>
      <c r="E20" s="731">
        <v>0</v>
      </c>
      <c r="F20" s="731">
        <v>0</v>
      </c>
    </row>
    <row r="21" spans="1:6" ht="12.75">
      <c r="A21" s="96" t="s">
        <v>170</v>
      </c>
      <c r="B21" s="731">
        <v>1410441607</v>
      </c>
      <c r="C21" s="731">
        <v>524861718</v>
      </c>
      <c r="D21" s="731">
        <v>524861718</v>
      </c>
      <c r="E21" s="732">
        <v>37.21258047090495</v>
      </c>
      <c r="F21" s="731">
        <v>64340979</v>
      </c>
    </row>
    <row r="22" spans="1:6" ht="25.5">
      <c r="A22" s="96" t="s">
        <v>173</v>
      </c>
      <c r="B22" s="731">
        <v>1410441607</v>
      </c>
      <c r="C22" s="731">
        <v>524861718</v>
      </c>
      <c r="D22" s="731">
        <v>524861718</v>
      </c>
      <c r="E22" s="732">
        <v>37.21258047090495</v>
      </c>
      <c r="F22" s="731">
        <v>64340979</v>
      </c>
    </row>
    <row r="23" spans="1:6" ht="12.75">
      <c r="A23" s="96" t="s">
        <v>247</v>
      </c>
      <c r="B23" s="731">
        <v>1532258605</v>
      </c>
      <c r="C23" s="731">
        <v>561099679</v>
      </c>
      <c r="D23" s="731">
        <v>543276790.34</v>
      </c>
      <c r="E23" s="732">
        <v>35.45594644188668</v>
      </c>
      <c r="F23" s="731">
        <v>83818111.35</v>
      </c>
    </row>
    <row r="24" spans="1:6" ht="12.75">
      <c r="A24" s="96" t="s">
        <v>178</v>
      </c>
      <c r="B24" s="731">
        <v>1362838390</v>
      </c>
      <c r="C24" s="731">
        <v>518968658</v>
      </c>
      <c r="D24" s="731">
        <v>504645000.67</v>
      </c>
      <c r="E24" s="732">
        <v>37.02896868571482</v>
      </c>
      <c r="F24" s="731">
        <v>78450064.05</v>
      </c>
    </row>
    <row r="25" spans="1:6" ht="12.75">
      <c r="A25" s="96" t="s">
        <v>180</v>
      </c>
      <c r="B25" s="731">
        <v>138729876</v>
      </c>
      <c r="C25" s="731">
        <v>48715293</v>
      </c>
      <c r="D25" s="731">
        <v>44316935.83</v>
      </c>
      <c r="E25" s="732">
        <v>31.94476713148651</v>
      </c>
      <c r="F25" s="731">
        <v>9424334.69</v>
      </c>
    </row>
    <row r="26" spans="1:6" ht="12.75">
      <c r="A26" s="96" t="s">
        <v>181</v>
      </c>
      <c r="B26" s="731">
        <v>26721098</v>
      </c>
      <c r="C26" s="731">
        <v>8223933</v>
      </c>
      <c r="D26" s="731">
        <v>7530239.29</v>
      </c>
      <c r="E26" s="732">
        <v>28.18087523948305</v>
      </c>
      <c r="F26" s="731">
        <v>1618411.3</v>
      </c>
    </row>
    <row r="27" spans="1:6" ht="12.75">
      <c r="A27" s="96" t="s">
        <v>188</v>
      </c>
      <c r="B27" s="731">
        <v>20983930</v>
      </c>
      <c r="C27" s="731">
        <v>6535252</v>
      </c>
      <c r="D27" s="731">
        <v>6018006.28</v>
      </c>
      <c r="E27" s="732">
        <v>28.679119116390495</v>
      </c>
      <c r="F27" s="731">
        <v>1306689.07</v>
      </c>
    </row>
    <row r="28" spans="1:6" ht="12.75">
      <c r="A28" s="96" t="s">
        <v>186</v>
      </c>
      <c r="B28" s="731">
        <v>112008778</v>
      </c>
      <c r="C28" s="731">
        <v>40491360</v>
      </c>
      <c r="D28" s="731">
        <v>36786696.54</v>
      </c>
      <c r="E28" s="732">
        <v>32.842690721971806</v>
      </c>
      <c r="F28" s="731">
        <v>7805923.39</v>
      </c>
    </row>
    <row r="29" spans="1:6" ht="12.75">
      <c r="A29" s="96" t="s">
        <v>198</v>
      </c>
      <c r="B29" s="731">
        <v>308673032</v>
      </c>
      <c r="C29" s="731">
        <v>166944456</v>
      </c>
      <c r="D29" s="731">
        <v>166159366.61</v>
      </c>
      <c r="E29" s="732">
        <v>53.830218186990834</v>
      </c>
      <c r="F29" s="731">
        <v>31423074.88</v>
      </c>
    </row>
    <row r="30" spans="1:6" ht="12.75">
      <c r="A30" s="96" t="s">
        <v>206</v>
      </c>
      <c r="B30" s="731">
        <v>607419001</v>
      </c>
      <c r="C30" s="731">
        <v>191330934</v>
      </c>
      <c r="D30" s="731">
        <v>184765582.8</v>
      </c>
      <c r="E30" s="732">
        <v>30.418143406086834</v>
      </c>
      <c r="F30" s="731">
        <v>25275332.57</v>
      </c>
    </row>
    <row r="31" spans="1:6" ht="12.75">
      <c r="A31" s="96" t="s">
        <v>208</v>
      </c>
      <c r="B31" s="731">
        <v>594934200</v>
      </c>
      <c r="C31" s="731">
        <v>183059870</v>
      </c>
      <c r="D31" s="731">
        <v>176837196.59</v>
      </c>
      <c r="E31" s="732">
        <v>29.723824347297565</v>
      </c>
      <c r="F31" s="731">
        <v>22635513.76</v>
      </c>
    </row>
    <row r="32" spans="1:6" ht="12.75">
      <c r="A32" s="96" t="s">
        <v>230</v>
      </c>
      <c r="B32" s="731">
        <v>12484801</v>
      </c>
      <c r="C32" s="731">
        <v>8271064</v>
      </c>
      <c r="D32" s="731">
        <v>7928386.21</v>
      </c>
      <c r="E32" s="732">
        <v>63.50430583555157</v>
      </c>
      <c r="F32" s="731">
        <v>2639818.81</v>
      </c>
    </row>
    <row r="33" spans="1:6" ht="25.5">
      <c r="A33" s="96" t="s">
        <v>224</v>
      </c>
      <c r="B33" s="731">
        <v>156508424</v>
      </c>
      <c r="C33" s="731">
        <v>71483013</v>
      </c>
      <c r="D33" s="731">
        <v>70413157.96</v>
      </c>
      <c r="E33" s="732">
        <v>44.990011502511834</v>
      </c>
      <c r="F33" s="731">
        <v>5191601.47</v>
      </c>
    </row>
    <row r="34" spans="1:6" ht="12.75">
      <c r="A34" s="96" t="s">
        <v>226</v>
      </c>
      <c r="B34" s="731">
        <v>140090123</v>
      </c>
      <c r="C34" s="731">
        <v>65213125</v>
      </c>
      <c r="D34" s="731">
        <v>65212124.27</v>
      </c>
      <c r="E34" s="732">
        <v>46.55012278774286</v>
      </c>
      <c r="F34" s="731">
        <v>5032707.01</v>
      </c>
    </row>
    <row r="35" spans="1:6" ht="12.75">
      <c r="A35" s="96" t="s">
        <v>228</v>
      </c>
      <c r="B35" s="731">
        <v>16418301</v>
      </c>
      <c r="C35" s="731">
        <v>6269888</v>
      </c>
      <c r="D35" s="731">
        <v>5201033.69</v>
      </c>
      <c r="E35" s="732">
        <v>31.678269816103388</v>
      </c>
      <c r="F35" s="731">
        <v>158894.46</v>
      </c>
    </row>
    <row r="36" spans="1:6" ht="12.75">
      <c r="A36" s="96" t="s">
        <v>231</v>
      </c>
      <c r="B36" s="731">
        <v>151508057</v>
      </c>
      <c r="C36" s="731">
        <v>40494962</v>
      </c>
      <c r="D36" s="731">
        <v>38989957.47</v>
      </c>
      <c r="E36" s="732">
        <v>25.73457692088283</v>
      </c>
      <c r="F36" s="731">
        <v>7135720.44</v>
      </c>
    </row>
    <row r="37" spans="1:6" ht="25.5">
      <c r="A37" s="96" t="s">
        <v>246</v>
      </c>
      <c r="B37" s="731">
        <v>27885642</v>
      </c>
      <c r="C37" s="731">
        <v>10289472</v>
      </c>
      <c r="D37" s="731">
        <v>10289470.87</v>
      </c>
      <c r="E37" s="732">
        <v>36.89881290880805</v>
      </c>
      <c r="F37" s="731">
        <v>2340686.07</v>
      </c>
    </row>
    <row r="38" spans="1:6" ht="38.25">
      <c r="A38" s="96" t="s">
        <v>249</v>
      </c>
      <c r="B38" s="731">
        <v>123622415</v>
      </c>
      <c r="C38" s="731">
        <v>30205490</v>
      </c>
      <c r="D38" s="731">
        <v>28700486.6</v>
      </c>
      <c r="E38" s="732">
        <v>23.216248121345956</v>
      </c>
      <c r="F38" s="731">
        <v>4795034.37</v>
      </c>
    </row>
    <row r="39" spans="1:6" ht="12.75">
      <c r="A39" s="96" t="s">
        <v>251</v>
      </c>
      <c r="B39" s="731">
        <v>169420215</v>
      </c>
      <c r="C39" s="731">
        <v>42131021</v>
      </c>
      <c r="D39" s="731">
        <v>38631789.67</v>
      </c>
      <c r="E39" s="732">
        <v>22.802349572038967</v>
      </c>
      <c r="F39" s="731">
        <v>5368047.3</v>
      </c>
    </row>
    <row r="40" spans="1:6" ht="12.75">
      <c r="A40" s="96" t="s">
        <v>253</v>
      </c>
      <c r="B40" s="731">
        <v>88487152</v>
      </c>
      <c r="C40" s="731">
        <v>27470723</v>
      </c>
      <c r="D40" s="731">
        <v>25700334.54</v>
      </c>
      <c r="E40" s="732">
        <v>29.044142521391127</v>
      </c>
      <c r="F40" s="731">
        <v>4611407.46</v>
      </c>
    </row>
    <row r="41" spans="1:6" ht="25.5">
      <c r="A41" s="96" t="s">
        <v>259</v>
      </c>
      <c r="B41" s="731">
        <v>80933063</v>
      </c>
      <c r="C41" s="731">
        <v>14660298</v>
      </c>
      <c r="D41" s="731">
        <v>12931455.13</v>
      </c>
      <c r="E41" s="732">
        <v>15.977963332488725</v>
      </c>
      <c r="F41" s="731">
        <v>756639.84</v>
      </c>
    </row>
    <row r="42" spans="1:6" ht="12.75">
      <c r="A42" s="96" t="s">
        <v>261</v>
      </c>
      <c r="B42" s="731">
        <v>66804434</v>
      </c>
      <c r="C42" s="731">
        <v>9742251</v>
      </c>
      <c r="D42" s="731">
        <v>8830517.43</v>
      </c>
      <c r="E42" s="732">
        <v>13.21846006509089</v>
      </c>
      <c r="F42" s="731">
        <v>756639.84</v>
      </c>
    </row>
    <row r="43" spans="1:6" ht="25.5">
      <c r="A43" s="96" t="s">
        <v>263</v>
      </c>
      <c r="B43" s="731">
        <v>66804434</v>
      </c>
      <c r="C43" s="731">
        <v>9742251</v>
      </c>
      <c r="D43" s="731">
        <v>8830517.43</v>
      </c>
      <c r="E43" s="732">
        <v>13.21846006509089</v>
      </c>
      <c r="F43" s="731">
        <v>756639.84</v>
      </c>
    </row>
    <row r="44" spans="1:6" ht="25.5">
      <c r="A44" s="96" t="s">
        <v>265</v>
      </c>
      <c r="B44" s="731">
        <v>14128629</v>
      </c>
      <c r="C44" s="731">
        <v>4918047</v>
      </c>
      <c r="D44" s="731">
        <v>4100937.7</v>
      </c>
      <c r="E44" s="732">
        <v>29.025729955822328</v>
      </c>
      <c r="F44" s="731">
        <v>0</v>
      </c>
    </row>
    <row r="45" spans="1:6" ht="12.75">
      <c r="A45" s="96" t="s">
        <v>1097</v>
      </c>
      <c r="B45" s="731">
        <v>-21918333</v>
      </c>
      <c r="C45" s="731">
        <v>-8608473</v>
      </c>
      <c r="D45" s="731">
        <v>17343118.5300001</v>
      </c>
      <c r="E45" s="733" t="s">
        <v>1093</v>
      </c>
      <c r="F45" s="731">
        <v>-8172917.22999999</v>
      </c>
    </row>
    <row r="46" spans="1:6" ht="12.75">
      <c r="A46" s="96" t="s">
        <v>1098</v>
      </c>
      <c r="B46" s="731">
        <v>21918333</v>
      </c>
      <c r="C46" s="731">
        <v>8608473</v>
      </c>
      <c r="D46" s="734" t="s">
        <v>1093</v>
      </c>
      <c r="E46" s="734" t="s">
        <v>1093</v>
      </c>
      <c r="F46" s="734" t="s">
        <v>1093</v>
      </c>
    </row>
    <row r="47" spans="1:6" ht="12.75">
      <c r="A47" s="96" t="s">
        <v>1161</v>
      </c>
      <c r="B47" s="731">
        <v>23314507</v>
      </c>
      <c r="C47" s="731">
        <v>8860473</v>
      </c>
      <c r="D47" s="734" t="s">
        <v>1093</v>
      </c>
      <c r="E47" s="734" t="s">
        <v>1093</v>
      </c>
      <c r="F47" s="734" t="s">
        <v>1093</v>
      </c>
    </row>
    <row r="48" spans="1:6" ht="25.5">
      <c r="A48" s="96" t="s">
        <v>1163</v>
      </c>
      <c r="B48" s="731">
        <v>21976222</v>
      </c>
      <c r="C48" s="731">
        <v>7522188</v>
      </c>
      <c r="D48" s="734" t="s">
        <v>1093</v>
      </c>
      <c r="E48" s="734" t="s">
        <v>1093</v>
      </c>
      <c r="F48" s="734" t="s">
        <v>1093</v>
      </c>
    </row>
    <row r="49" spans="1:6" ht="38.25">
      <c r="A49" s="96" t="s">
        <v>956</v>
      </c>
      <c r="B49" s="731">
        <v>1338285</v>
      </c>
      <c r="C49" s="731">
        <v>1338285</v>
      </c>
      <c r="D49" s="734" t="s">
        <v>1093</v>
      </c>
      <c r="E49" s="734" t="s">
        <v>1093</v>
      </c>
      <c r="F49" s="734" t="s">
        <v>1093</v>
      </c>
    </row>
    <row r="50" spans="1:6" ht="12.75">
      <c r="A50" s="96" t="s">
        <v>1103</v>
      </c>
      <c r="B50" s="731">
        <v>2603640</v>
      </c>
      <c r="C50" s="731">
        <v>1301820</v>
      </c>
      <c r="D50" s="734" t="s">
        <v>1093</v>
      </c>
      <c r="E50" s="734" t="s">
        <v>1093</v>
      </c>
      <c r="F50" s="734" t="s">
        <v>1093</v>
      </c>
    </row>
    <row r="51" spans="1:6" ht="12.75">
      <c r="A51" s="96" t="s">
        <v>329</v>
      </c>
      <c r="B51" s="731">
        <v>2603640</v>
      </c>
      <c r="C51" s="731">
        <v>1301820</v>
      </c>
      <c r="D51" s="734" t="s">
        <v>1093</v>
      </c>
      <c r="E51" s="734" t="s">
        <v>1093</v>
      </c>
      <c r="F51" s="734" t="s">
        <v>1093</v>
      </c>
    </row>
    <row r="52" spans="1:6" ht="12.75">
      <c r="A52" s="96" t="s">
        <v>1102</v>
      </c>
      <c r="B52" s="731">
        <v>-3999814</v>
      </c>
      <c r="C52" s="731">
        <v>-1553820</v>
      </c>
      <c r="D52" s="734" t="s">
        <v>1093</v>
      </c>
      <c r="E52" s="734" t="s">
        <v>1093</v>
      </c>
      <c r="F52" s="734" t="s">
        <v>1093</v>
      </c>
    </row>
    <row r="53" spans="1:6" ht="12.75">
      <c r="A53" s="96" t="s">
        <v>343</v>
      </c>
      <c r="B53" s="731">
        <v>0</v>
      </c>
      <c r="C53" s="731">
        <v>0</v>
      </c>
      <c r="D53" s="734" t="s">
        <v>1093</v>
      </c>
      <c r="E53" s="734" t="s">
        <v>1093</v>
      </c>
      <c r="F53" s="734" t="s">
        <v>1093</v>
      </c>
    </row>
    <row r="54" spans="1:6" ht="12.75">
      <c r="A54" s="96" t="s">
        <v>345</v>
      </c>
      <c r="B54" s="731">
        <v>-3999814</v>
      </c>
      <c r="C54" s="731">
        <v>-1553820</v>
      </c>
      <c r="D54" s="734" t="s">
        <v>1093</v>
      </c>
      <c r="E54" s="734" t="s">
        <v>1093</v>
      </c>
      <c r="F54" s="734" t="s">
        <v>1093</v>
      </c>
    </row>
    <row r="55" spans="1:6" ht="12.75">
      <c r="A55" s="96"/>
      <c r="B55" s="731"/>
      <c r="C55" s="731"/>
      <c r="D55" s="734"/>
      <c r="E55" s="734"/>
      <c r="F55" s="734"/>
    </row>
    <row r="56" spans="1:6" ht="12.75">
      <c r="A56" s="96" t="s">
        <v>957</v>
      </c>
      <c r="B56" s="731"/>
      <c r="C56" s="731"/>
      <c r="D56" s="731"/>
      <c r="E56" s="732"/>
      <c r="F56" s="731"/>
    </row>
    <row r="57" spans="1:6" ht="12.75">
      <c r="A57" s="96" t="s">
        <v>161</v>
      </c>
      <c r="B57" s="731">
        <v>954628016</v>
      </c>
      <c r="C57" s="731">
        <v>298516470</v>
      </c>
      <c r="D57" s="731">
        <v>306652065.65</v>
      </c>
      <c r="E57" s="732">
        <v>32.122676111571394</v>
      </c>
      <c r="F57" s="731">
        <v>40670759.12</v>
      </c>
    </row>
    <row r="58" spans="1:6" ht="25.5">
      <c r="A58" s="88" t="s">
        <v>1141</v>
      </c>
      <c r="B58" s="735">
        <v>9883</v>
      </c>
      <c r="C58" s="735">
        <v>4883</v>
      </c>
      <c r="D58" s="735">
        <v>132263.84</v>
      </c>
      <c r="E58" s="736">
        <v>1338.296468684</v>
      </c>
      <c r="F58" s="735">
        <v>4021.55</v>
      </c>
    </row>
    <row r="59" spans="1:6" ht="12.75">
      <c r="A59" s="88" t="s">
        <v>164</v>
      </c>
      <c r="B59" s="735">
        <v>98689612</v>
      </c>
      <c r="C59" s="735">
        <v>27603594</v>
      </c>
      <c r="D59" s="735">
        <v>35611808.81</v>
      </c>
      <c r="E59" s="736">
        <v>36.08465783612566</v>
      </c>
      <c r="F59" s="735">
        <v>11300193.57</v>
      </c>
    </row>
    <row r="60" spans="1:6" ht="12.75">
      <c r="A60" s="88" t="s">
        <v>1143</v>
      </c>
      <c r="B60" s="735">
        <v>954309</v>
      </c>
      <c r="C60" s="735">
        <v>0</v>
      </c>
      <c r="D60" s="735">
        <v>0</v>
      </c>
      <c r="E60" s="736">
        <v>0</v>
      </c>
      <c r="F60" s="735">
        <v>0</v>
      </c>
    </row>
    <row r="61" spans="1:6" ht="12.75">
      <c r="A61" s="88" t="s">
        <v>955</v>
      </c>
      <c r="B61" s="735">
        <v>954309</v>
      </c>
      <c r="C61" s="735">
        <v>0</v>
      </c>
      <c r="D61" s="735">
        <v>0</v>
      </c>
      <c r="E61" s="736">
        <v>0</v>
      </c>
      <c r="F61" s="735">
        <v>0</v>
      </c>
    </row>
    <row r="62" spans="1:6" ht="12.75">
      <c r="A62" s="88" t="s">
        <v>172</v>
      </c>
      <c r="B62" s="735">
        <v>954309</v>
      </c>
      <c r="C62" s="735">
        <v>0</v>
      </c>
      <c r="D62" s="735">
        <v>0</v>
      </c>
      <c r="E62" s="736">
        <v>0</v>
      </c>
      <c r="F62" s="735">
        <v>0</v>
      </c>
    </row>
    <row r="63" spans="1:6" ht="25.5">
      <c r="A63" s="88" t="s">
        <v>175</v>
      </c>
      <c r="B63" s="735">
        <v>954309</v>
      </c>
      <c r="C63" s="735">
        <v>0</v>
      </c>
      <c r="D63" s="735">
        <v>0</v>
      </c>
      <c r="E63" s="736">
        <v>0</v>
      </c>
      <c r="F63" s="735">
        <v>0</v>
      </c>
    </row>
    <row r="64" spans="1:6" ht="12.75">
      <c r="A64" s="88" t="s">
        <v>170</v>
      </c>
      <c r="B64" s="735">
        <v>854974212</v>
      </c>
      <c r="C64" s="735">
        <v>270907993</v>
      </c>
      <c r="D64" s="735">
        <v>270907993</v>
      </c>
      <c r="E64" s="736">
        <v>31.686101077397172</v>
      </c>
      <c r="F64" s="735">
        <v>29366544</v>
      </c>
    </row>
    <row r="65" spans="1:6" ht="25.5">
      <c r="A65" s="88" t="s">
        <v>173</v>
      </c>
      <c r="B65" s="735">
        <v>854974212</v>
      </c>
      <c r="C65" s="735">
        <v>270907993</v>
      </c>
      <c r="D65" s="735">
        <v>270907993</v>
      </c>
      <c r="E65" s="736">
        <v>31.686101077397172</v>
      </c>
      <c r="F65" s="735">
        <v>29366544</v>
      </c>
    </row>
    <row r="66" spans="1:6" ht="12.75">
      <c r="A66" s="96" t="s">
        <v>247</v>
      </c>
      <c r="B66" s="731">
        <v>977940840</v>
      </c>
      <c r="C66" s="731">
        <v>307375260</v>
      </c>
      <c r="D66" s="731">
        <v>290786116.57</v>
      </c>
      <c r="E66" s="732">
        <v>29.734530421083548</v>
      </c>
      <c r="F66" s="731">
        <v>43244195.71</v>
      </c>
    </row>
    <row r="67" spans="1:6" ht="12.75">
      <c r="A67" s="88" t="s">
        <v>178</v>
      </c>
      <c r="B67" s="735">
        <v>811796240</v>
      </c>
      <c r="C67" s="735">
        <v>266965049</v>
      </c>
      <c r="D67" s="735">
        <v>253873948.13</v>
      </c>
      <c r="E67" s="736">
        <v>31.273112096454152</v>
      </c>
      <c r="F67" s="735">
        <v>38158224.53</v>
      </c>
    </row>
    <row r="68" spans="1:6" ht="12.75">
      <c r="A68" s="88" t="s">
        <v>180</v>
      </c>
      <c r="B68" s="735">
        <v>114125112</v>
      </c>
      <c r="C68" s="735">
        <v>35812034</v>
      </c>
      <c r="D68" s="735">
        <v>31704627.11</v>
      </c>
      <c r="E68" s="736">
        <v>27.78058794807579</v>
      </c>
      <c r="F68" s="735">
        <v>6086116.05</v>
      </c>
    </row>
    <row r="69" spans="1:6" ht="12.75">
      <c r="A69" s="88" t="s">
        <v>181</v>
      </c>
      <c r="B69" s="735">
        <v>25750541</v>
      </c>
      <c r="C69" s="735">
        <v>7781867</v>
      </c>
      <c r="D69" s="735">
        <v>7113175.91</v>
      </c>
      <c r="E69" s="736">
        <v>27.62340375683758</v>
      </c>
      <c r="F69" s="735">
        <v>1553957.55</v>
      </c>
    </row>
    <row r="70" spans="1:6" ht="12.75">
      <c r="A70" s="88" t="s">
        <v>188</v>
      </c>
      <c r="B70" s="735">
        <v>20223067</v>
      </c>
      <c r="C70" s="735">
        <v>6182989</v>
      </c>
      <c r="D70" s="735">
        <v>5687013.45</v>
      </c>
      <c r="E70" s="736">
        <v>28.12141921895428</v>
      </c>
      <c r="F70" s="735">
        <v>1247546.2</v>
      </c>
    </row>
    <row r="71" spans="1:6" ht="12.75">
      <c r="A71" s="88" t="s">
        <v>186</v>
      </c>
      <c r="B71" s="735">
        <v>88374571</v>
      </c>
      <c r="C71" s="735">
        <v>28030167</v>
      </c>
      <c r="D71" s="735">
        <v>24591451.2</v>
      </c>
      <c r="E71" s="736">
        <v>27.826388203909925</v>
      </c>
      <c r="F71" s="735">
        <v>4532158.5</v>
      </c>
    </row>
    <row r="72" spans="1:6" ht="12.75">
      <c r="A72" s="88" t="s">
        <v>206</v>
      </c>
      <c r="B72" s="735">
        <v>561321912</v>
      </c>
      <c r="C72" s="735">
        <v>189505749</v>
      </c>
      <c r="D72" s="735">
        <v>182940397.8</v>
      </c>
      <c r="E72" s="736">
        <v>32.59099527188955</v>
      </c>
      <c r="F72" s="735">
        <v>24999336.57</v>
      </c>
    </row>
    <row r="73" spans="1:6" ht="12.75">
      <c r="A73" s="88" t="s">
        <v>208</v>
      </c>
      <c r="B73" s="735">
        <v>548837111</v>
      </c>
      <c r="C73" s="735">
        <v>181234685</v>
      </c>
      <c r="D73" s="735">
        <v>175012011.59</v>
      </c>
      <c r="E73" s="736">
        <v>31.887787484181256</v>
      </c>
      <c r="F73" s="735">
        <v>22359517.76</v>
      </c>
    </row>
    <row r="74" spans="1:6" ht="12.75">
      <c r="A74" s="88" t="s">
        <v>230</v>
      </c>
      <c r="B74" s="735">
        <v>12484801</v>
      </c>
      <c r="C74" s="735">
        <v>8271064</v>
      </c>
      <c r="D74" s="735">
        <v>7928386.21</v>
      </c>
      <c r="E74" s="736">
        <v>63.50430583555157</v>
      </c>
      <c r="F74" s="735">
        <v>2639818.81</v>
      </c>
    </row>
    <row r="75" spans="1:6" ht="25.5">
      <c r="A75" s="88" t="s">
        <v>224</v>
      </c>
      <c r="B75" s="735">
        <v>6186075</v>
      </c>
      <c r="C75" s="735">
        <v>1816517</v>
      </c>
      <c r="D75" s="735">
        <v>893829.58</v>
      </c>
      <c r="E75" s="736">
        <v>14.449058247758067</v>
      </c>
      <c r="F75" s="735">
        <v>61305.68</v>
      </c>
    </row>
    <row r="76" spans="1:6" ht="12.75">
      <c r="A76" s="88" t="s">
        <v>226</v>
      </c>
      <c r="B76" s="735">
        <v>140123</v>
      </c>
      <c r="C76" s="735">
        <v>140123</v>
      </c>
      <c r="D76" s="735">
        <v>139124.02</v>
      </c>
      <c r="E76" s="736">
        <v>99.28706921775867</v>
      </c>
      <c r="F76" s="735">
        <v>677.41</v>
      </c>
    </row>
    <row r="77" spans="1:6" ht="12.75">
      <c r="A77" s="88" t="s">
        <v>228</v>
      </c>
      <c r="B77" s="735">
        <v>6045952</v>
      </c>
      <c r="C77" s="735">
        <v>1676394</v>
      </c>
      <c r="D77" s="735">
        <v>754705.56</v>
      </c>
      <c r="E77" s="736">
        <v>12.482824210314606</v>
      </c>
      <c r="F77" s="735">
        <v>60628.27</v>
      </c>
    </row>
    <row r="78" spans="1:6" ht="12.75">
      <c r="A78" s="88" t="s">
        <v>231</v>
      </c>
      <c r="B78" s="735">
        <v>130163141</v>
      </c>
      <c r="C78" s="735">
        <v>39830749</v>
      </c>
      <c r="D78" s="735">
        <v>38335093.64</v>
      </c>
      <c r="E78" s="736">
        <v>29.451573882962766</v>
      </c>
      <c r="F78" s="735">
        <v>7011466.23</v>
      </c>
    </row>
    <row r="79" spans="1:6" ht="25.5">
      <c r="A79" s="88" t="s">
        <v>246</v>
      </c>
      <c r="B79" s="735">
        <v>27885642</v>
      </c>
      <c r="C79" s="735">
        <v>10289472</v>
      </c>
      <c r="D79" s="735">
        <v>10289470.87</v>
      </c>
      <c r="E79" s="736">
        <v>36.89881290880805</v>
      </c>
      <c r="F79" s="735">
        <v>2340686.07</v>
      </c>
    </row>
    <row r="80" spans="1:6" ht="38.25">
      <c r="A80" s="88" t="s">
        <v>249</v>
      </c>
      <c r="B80" s="735">
        <v>102277499</v>
      </c>
      <c r="C80" s="735">
        <v>29541277</v>
      </c>
      <c r="D80" s="735">
        <v>28045622.77</v>
      </c>
      <c r="E80" s="736">
        <v>27.42110732488678</v>
      </c>
      <c r="F80" s="735">
        <v>4670780.16</v>
      </c>
    </row>
    <row r="81" spans="1:6" ht="12.75">
      <c r="A81" s="88" t="s">
        <v>251</v>
      </c>
      <c r="B81" s="735">
        <v>166144600</v>
      </c>
      <c r="C81" s="735">
        <v>40410211</v>
      </c>
      <c r="D81" s="735">
        <v>36912168.44</v>
      </c>
      <c r="E81" s="736">
        <v>22.21689326044903</v>
      </c>
      <c r="F81" s="735">
        <v>5085971.18</v>
      </c>
    </row>
    <row r="82" spans="1:6" ht="12.75">
      <c r="A82" s="88" t="s">
        <v>253</v>
      </c>
      <c r="B82" s="735">
        <v>85211537</v>
      </c>
      <c r="C82" s="735">
        <v>25749913</v>
      </c>
      <c r="D82" s="735">
        <v>23980713.31</v>
      </c>
      <c r="E82" s="736">
        <v>28.142566317046953</v>
      </c>
      <c r="F82" s="735">
        <v>4329331.34</v>
      </c>
    </row>
    <row r="83" spans="1:6" ht="25.5">
      <c r="A83" s="88" t="s">
        <v>259</v>
      </c>
      <c r="B83" s="735">
        <v>80933063</v>
      </c>
      <c r="C83" s="735">
        <v>14660298</v>
      </c>
      <c r="D83" s="735">
        <v>12931455.13</v>
      </c>
      <c r="E83" s="736">
        <v>15.977963332488725</v>
      </c>
      <c r="F83" s="735">
        <v>756639.84</v>
      </c>
    </row>
    <row r="84" spans="1:6" ht="12.75">
      <c r="A84" s="88" t="s">
        <v>261</v>
      </c>
      <c r="B84" s="735">
        <v>66804434</v>
      </c>
      <c r="C84" s="735">
        <v>9742251</v>
      </c>
      <c r="D84" s="735">
        <v>8830517.43</v>
      </c>
      <c r="E84" s="736">
        <v>13.21846006509089</v>
      </c>
      <c r="F84" s="735">
        <v>756639.84</v>
      </c>
    </row>
    <row r="85" spans="1:6" ht="25.5">
      <c r="A85" s="88" t="s">
        <v>263</v>
      </c>
      <c r="B85" s="735">
        <v>66804434</v>
      </c>
      <c r="C85" s="735">
        <v>9742251</v>
      </c>
      <c r="D85" s="735">
        <v>8830517.43</v>
      </c>
      <c r="E85" s="736">
        <v>13.21846006509089</v>
      </c>
      <c r="F85" s="735">
        <v>756639.84</v>
      </c>
    </row>
    <row r="86" spans="1:6" ht="25.5">
      <c r="A86" s="88" t="s">
        <v>265</v>
      </c>
      <c r="B86" s="735">
        <v>14128629</v>
      </c>
      <c r="C86" s="735">
        <v>4918047</v>
      </c>
      <c r="D86" s="735">
        <v>4100937.7</v>
      </c>
      <c r="E86" s="736">
        <v>29.025729955822328</v>
      </c>
      <c r="F86" s="735">
        <v>0</v>
      </c>
    </row>
    <row r="87" spans="1:6" ht="12.75">
      <c r="A87" s="88" t="s">
        <v>1097</v>
      </c>
      <c r="B87" s="735">
        <v>-23312824</v>
      </c>
      <c r="C87" s="735">
        <v>-8858790</v>
      </c>
      <c r="D87" s="735">
        <v>15865949.08</v>
      </c>
      <c r="E87" s="737" t="s">
        <v>1093</v>
      </c>
      <c r="F87" s="735">
        <v>-2573436.58999999</v>
      </c>
    </row>
    <row r="88" spans="1:6" ht="12.75">
      <c r="A88" s="88" t="s">
        <v>1098</v>
      </c>
      <c r="B88" s="735">
        <v>23312824</v>
      </c>
      <c r="C88" s="735">
        <v>8858790</v>
      </c>
      <c r="D88" s="738" t="s">
        <v>1093</v>
      </c>
      <c r="E88" s="738" t="s">
        <v>1093</v>
      </c>
      <c r="F88" s="738" t="s">
        <v>1093</v>
      </c>
    </row>
    <row r="89" spans="1:6" ht="12.75">
      <c r="A89" s="88" t="s">
        <v>1161</v>
      </c>
      <c r="B89" s="735">
        <v>23312824</v>
      </c>
      <c r="C89" s="735">
        <v>8858790</v>
      </c>
      <c r="D89" s="738" t="s">
        <v>1093</v>
      </c>
      <c r="E89" s="738" t="s">
        <v>1093</v>
      </c>
      <c r="F89" s="738" t="s">
        <v>1093</v>
      </c>
    </row>
    <row r="90" spans="1:6" ht="25.5">
      <c r="A90" s="88" t="s">
        <v>1163</v>
      </c>
      <c r="B90" s="735">
        <v>21976222</v>
      </c>
      <c r="C90" s="735">
        <v>7522188</v>
      </c>
      <c r="D90" s="738" t="s">
        <v>1093</v>
      </c>
      <c r="E90" s="738" t="s">
        <v>1093</v>
      </c>
      <c r="F90" s="738" t="s">
        <v>1093</v>
      </c>
    </row>
    <row r="91" spans="1:6" ht="38.25">
      <c r="A91" s="88" t="s">
        <v>956</v>
      </c>
      <c r="B91" s="735">
        <v>1336602</v>
      </c>
      <c r="C91" s="735">
        <v>1336602</v>
      </c>
      <c r="D91" s="738" t="s">
        <v>1093</v>
      </c>
      <c r="E91" s="738" t="s">
        <v>1093</v>
      </c>
      <c r="F91" s="738" t="s">
        <v>1093</v>
      </c>
    </row>
    <row r="92" spans="1:6" ht="12.75">
      <c r="A92" s="88"/>
      <c r="B92" s="735"/>
      <c r="C92" s="735"/>
      <c r="D92" s="738"/>
      <c r="E92" s="738"/>
      <c r="F92" s="738"/>
    </row>
    <row r="93" spans="1:6" ht="25.5">
      <c r="A93" s="96" t="s">
        <v>958</v>
      </c>
      <c r="B93" s="731"/>
      <c r="C93" s="731"/>
      <c r="D93" s="731"/>
      <c r="E93" s="732"/>
      <c r="F93" s="731"/>
    </row>
    <row r="94" spans="1:6" ht="12.75">
      <c r="A94" s="96" t="s">
        <v>161</v>
      </c>
      <c r="B94" s="731">
        <v>935776311</v>
      </c>
      <c r="C94" s="731">
        <v>289401031</v>
      </c>
      <c r="D94" s="731">
        <v>297536626.65</v>
      </c>
      <c r="E94" s="732">
        <v>31.795699800526368</v>
      </c>
      <c r="F94" s="731">
        <v>40243902.12</v>
      </c>
    </row>
    <row r="95" spans="1:6" ht="25.5">
      <c r="A95" s="88" t="s">
        <v>1141</v>
      </c>
      <c r="B95" s="735">
        <v>9883</v>
      </c>
      <c r="C95" s="735">
        <v>4883</v>
      </c>
      <c r="D95" s="735">
        <v>132263.84</v>
      </c>
      <c r="E95" s="736">
        <v>1338.296468683598</v>
      </c>
      <c r="F95" s="735">
        <v>4021.55</v>
      </c>
    </row>
    <row r="96" spans="1:6" ht="12.75">
      <c r="A96" s="88" t="s">
        <v>164</v>
      </c>
      <c r="B96" s="735">
        <v>98689612</v>
      </c>
      <c r="C96" s="735">
        <v>27603594</v>
      </c>
      <c r="D96" s="735">
        <v>35611808.81</v>
      </c>
      <c r="E96" s="736">
        <v>36.08465783612566</v>
      </c>
      <c r="F96" s="735">
        <v>11300193.57</v>
      </c>
    </row>
    <row r="97" spans="1:6" ht="12.75">
      <c r="A97" s="88" t="s">
        <v>1143</v>
      </c>
      <c r="B97" s="735">
        <v>954309</v>
      </c>
      <c r="C97" s="735">
        <v>0</v>
      </c>
      <c r="D97" s="735">
        <v>0</v>
      </c>
      <c r="E97" s="735">
        <v>0</v>
      </c>
      <c r="F97" s="735">
        <v>0</v>
      </c>
    </row>
    <row r="98" spans="1:6" ht="12.75">
      <c r="A98" s="88" t="s">
        <v>955</v>
      </c>
      <c r="B98" s="735">
        <v>954309</v>
      </c>
      <c r="C98" s="735">
        <v>0</v>
      </c>
      <c r="D98" s="735">
        <v>0</v>
      </c>
      <c r="E98" s="735">
        <v>0</v>
      </c>
      <c r="F98" s="735">
        <v>0</v>
      </c>
    </row>
    <row r="99" spans="1:6" ht="12.75">
      <c r="A99" s="88" t="s">
        <v>172</v>
      </c>
      <c r="B99" s="735">
        <v>954309</v>
      </c>
      <c r="C99" s="735">
        <v>0</v>
      </c>
      <c r="D99" s="735">
        <v>0</v>
      </c>
      <c r="E99" s="735">
        <v>0</v>
      </c>
      <c r="F99" s="735">
        <v>0</v>
      </c>
    </row>
    <row r="100" spans="1:6" ht="25.5">
      <c r="A100" s="88" t="s">
        <v>175</v>
      </c>
      <c r="B100" s="735">
        <v>954309</v>
      </c>
      <c r="C100" s="735">
        <v>0</v>
      </c>
      <c r="D100" s="735">
        <v>0</v>
      </c>
      <c r="E100" s="735">
        <v>0</v>
      </c>
      <c r="F100" s="735">
        <v>0</v>
      </c>
    </row>
    <row r="101" spans="1:6" ht="12.75">
      <c r="A101" s="88" t="s">
        <v>170</v>
      </c>
      <c r="B101" s="735">
        <v>836122507</v>
      </c>
      <c r="C101" s="735">
        <v>261792554</v>
      </c>
      <c r="D101" s="735">
        <v>261792554</v>
      </c>
      <c r="E101" s="736">
        <v>31.310310607390456</v>
      </c>
      <c r="F101" s="735">
        <v>28939687</v>
      </c>
    </row>
    <row r="102" spans="1:6" ht="25.5">
      <c r="A102" s="88" t="s">
        <v>173</v>
      </c>
      <c r="B102" s="735">
        <v>836122507</v>
      </c>
      <c r="C102" s="735">
        <v>261792554</v>
      </c>
      <c r="D102" s="735">
        <v>261792554</v>
      </c>
      <c r="E102" s="736">
        <v>31.310310607390456</v>
      </c>
      <c r="F102" s="735">
        <v>28939687</v>
      </c>
    </row>
    <row r="103" spans="1:6" ht="12.75">
      <c r="A103" s="96" t="s">
        <v>247</v>
      </c>
      <c r="B103" s="731">
        <v>959089135</v>
      </c>
      <c r="C103" s="731">
        <v>298259821</v>
      </c>
      <c r="D103" s="731">
        <v>281680841.75</v>
      </c>
      <c r="E103" s="732">
        <v>29.369620765227417</v>
      </c>
      <c r="F103" s="731">
        <v>41399314.13</v>
      </c>
    </row>
    <row r="104" spans="1:6" ht="12.75">
      <c r="A104" s="88" t="s">
        <v>178</v>
      </c>
      <c r="B104" s="735">
        <v>807826016</v>
      </c>
      <c r="C104" s="735">
        <v>263550109</v>
      </c>
      <c r="D104" s="735">
        <v>250469171.51</v>
      </c>
      <c r="E104" s="736">
        <v>31.00533611806827</v>
      </c>
      <c r="F104" s="735">
        <v>37656466.26</v>
      </c>
    </row>
    <row r="105" spans="1:6" ht="12.75">
      <c r="A105" s="88" t="s">
        <v>180</v>
      </c>
      <c r="B105" s="735">
        <v>110154888</v>
      </c>
      <c r="C105" s="735">
        <v>32397094</v>
      </c>
      <c r="D105" s="735">
        <v>28299850.49</v>
      </c>
      <c r="E105" s="736">
        <v>25.69096206606828</v>
      </c>
      <c r="F105" s="735">
        <v>5584357.78</v>
      </c>
    </row>
    <row r="106" spans="1:6" ht="12.75">
      <c r="A106" s="88" t="s">
        <v>181</v>
      </c>
      <c r="B106" s="735">
        <v>25750541</v>
      </c>
      <c r="C106" s="735">
        <v>7781867</v>
      </c>
      <c r="D106" s="735">
        <v>7113175.91</v>
      </c>
      <c r="E106" s="736">
        <v>27.62340375683758</v>
      </c>
      <c r="F106" s="735">
        <v>1553957.55</v>
      </c>
    </row>
    <row r="107" spans="1:6" ht="12.75">
      <c r="A107" s="88" t="s">
        <v>188</v>
      </c>
      <c r="B107" s="735">
        <v>20223067</v>
      </c>
      <c r="C107" s="735">
        <v>6182989</v>
      </c>
      <c r="D107" s="735">
        <v>5687013.45</v>
      </c>
      <c r="E107" s="736">
        <v>28.12141921895428</v>
      </c>
      <c r="F107" s="735">
        <v>1247546.2</v>
      </c>
    </row>
    <row r="108" spans="1:6" ht="12.75">
      <c r="A108" s="88" t="s">
        <v>186</v>
      </c>
      <c r="B108" s="735">
        <v>84404347</v>
      </c>
      <c r="C108" s="735">
        <v>24615227</v>
      </c>
      <c r="D108" s="735">
        <v>21186674.58</v>
      </c>
      <c r="E108" s="736">
        <v>25.101402158824826</v>
      </c>
      <c r="F108" s="735">
        <v>4030400.23</v>
      </c>
    </row>
    <row r="109" spans="1:6" ht="12.75">
      <c r="A109" s="88" t="s">
        <v>206</v>
      </c>
      <c r="B109" s="735">
        <v>561321912</v>
      </c>
      <c r="C109" s="735">
        <v>189505749</v>
      </c>
      <c r="D109" s="735">
        <v>182940397.8</v>
      </c>
      <c r="E109" s="736">
        <v>32.59099527188955</v>
      </c>
      <c r="F109" s="735">
        <v>24999336.57</v>
      </c>
    </row>
    <row r="110" spans="1:6" ht="12.75">
      <c r="A110" s="88" t="s">
        <v>208</v>
      </c>
      <c r="B110" s="735">
        <v>548837111</v>
      </c>
      <c r="C110" s="735">
        <v>181234685</v>
      </c>
      <c r="D110" s="735">
        <v>175012011.59</v>
      </c>
      <c r="E110" s="736">
        <v>31.887787484181256</v>
      </c>
      <c r="F110" s="735">
        <v>22359517.76</v>
      </c>
    </row>
    <row r="111" spans="1:6" ht="12.75">
      <c r="A111" s="88" t="s">
        <v>230</v>
      </c>
      <c r="B111" s="735">
        <v>12484801</v>
      </c>
      <c r="C111" s="735">
        <v>8271064</v>
      </c>
      <c r="D111" s="735">
        <v>7928386.21</v>
      </c>
      <c r="E111" s="736">
        <v>63.50430583555157</v>
      </c>
      <c r="F111" s="735">
        <v>2639818.81</v>
      </c>
    </row>
    <row r="112" spans="1:6" ht="25.5">
      <c r="A112" s="88" t="s">
        <v>224</v>
      </c>
      <c r="B112" s="735">
        <v>6186075</v>
      </c>
      <c r="C112" s="735">
        <v>1816517</v>
      </c>
      <c r="D112" s="735">
        <v>893829.58</v>
      </c>
      <c r="E112" s="736">
        <v>14.449058247758067</v>
      </c>
      <c r="F112" s="735">
        <v>61305.68</v>
      </c>
    </row>
    <row r="113" spans="1:6" ht="12.75">
      <c r="A113" s="88" t="s">
        <v>226</v>
      </c>
      <c r="B113" s="735">
        <v>140123</v>
      </c>
      <c r="C113" s="735">
        <v>140123</v>
      </c>
      <c r="D113" s="735">
        <v>139124.02</v>
      </c>
      <c r="E113" s="736">
        <v>99.28706921775867</v>
      </c>
      <c r="F113" s="735">
        <v>677.41</v>
      </c>
    </row>
    <row r="114" spans="1:6" ht="12.75">
      <c r="A114" s="88" t="s">
        <v>228</v>
      </c>
      <c r="B114" s="735">
        <v>6045952</v>
      </c>
      <c r="C114" s="735">
        <v>1676394</v>
      </c>
      <c r="D114" s="735">
        <v>754705.56</v>
      </c>
      <c r="E114" s="736">
        <v>12.482824210314606</v>
      </c>
      <c r="F114" s="735">
        <v>60628.27</v>
      </c>
    </row>
    <row r="115" spans="1:6" ht="12.75">
      <c r="A115" s="88" t="s">
        <v>231</v>
      </c>
      <c r="B115" s="735">
        <v>130163141</v>
      </c>
      <c r="C115" s="735">
        <v>39830749</v>
      </c>
      <c r="D115" s="735">
        <v>38335093.64</v>
      </c>
      <c r="E115" s="736">
        <v>29.451573882962766</v>
      </c>
      <c r="F115" s="735">
        <v>7011466.23</v>
      </c>
    </row>
    <row r="116" spans="1:6" ht="25.5">
      <c r="A116" s="88" t="s">
        <v>246</v>
      </c>
      <c r="B116" s="735">
        <v>27885642</v>
      </c>
      <c r="C116" s="735">
        <v>10289472</v>
      </c>
      <c r="D116" s="735">
        <v>10289470.87</v>
      </c>
      <c r="E116" s="736">
        <v>36.89881290880805</v>
      </c>
      <c r="F116" s="735">
        <v>2340686.07</v>
      </c>
    </row>
    <row r="117" spans="1:6" ht="38.25">
      <c r="A117" s="88" t="s">
        <v>249</v>
      </c>
      <c r="B117" s="735">
        <v>102277499</v>
      </c>
      <c r="C117" s="735">
        <v>29541277</v>
      </c>
      <c r="D117" s="735">
        <v>28045622.77</v>
      </c>
      <c r="E117" s="736">
        <v>27.42110732488678</v>
      </c>
      <c r="F117" s="735">
        <v>4670780.16</v>
      </c>
    </row>
    <row r="118" spans="1:6" ht="12.75">
      <c r="A118" s="88" t="s">
        <v>251</v>
      </c>
      <c r="B118" s="735">
        <v>151263119</v>
      </c>
      <c r="C118" s="735">
        <v>34709712</v>
      </c>
      <c r="D118" s="735">
        <v>31211670.24</v>
      </c>
      <c r="E118" s="736">
        <v>20.634025297336358</v>
      </c>
      <c r="F118" s="735">
        <v>3742847.87</v>
      </c>
    </row>
    <row r="119" spans="1:6" ht="12.75">
      <c r="A119" s="88" t="s">
        <v>253</v>
      </c>
      <c r="B119" s="735">
        <v>70330056</v>
      </c>
      <c r="C119" s="735">
        <v>20049414</v>
      </c>
      <c r="D119" s="735">
        <v>18280215.11</v>
      </c>
      <c r="E119" s="736">
        <v>25.99203832569108</v>
      </c>
      <c r="F119" s="735">
        <v>2986208.03</v>
      </c>
    </row>
    <row r="120" spans="1:6" ht="25.5">
      <c r="A120" s="88" t="s">
        <v>259</v>
      </c>
      <c r="B120" s="735">
        <v>80933063</v>
      </c>
      <c r="C120" s="735">
        <v>14660298</v>
      </c>
      <c r="D120" s="735">
        <v>12931455.13</v>
      </c>
      <c r="E120" s="736">
        <v>15.977963332488725</v>
      </c>
      <c r="F120" s="735">
        <v>756639.84</v>
      </c>
    </row>
    <row r="121" spans="1:6" ht="12.75">
      <c r="A121" s="88" t="s">
        <v>261</v>
      </c>
      <c r="B121" s="735">
        <v>66804434</v>
      </c>
      <c r="C121" s="735">
        <v>9742251</v>
      </c>
      <c r="D121" s="735">
        <v>8830517.43</v>
      </c>
      <c r="E121" s="736">
        <v>13.21846006509089</v>
      </c>
      <c r="F121" s="735">
        <v>756639.84</v>
      </c>
    </row>
    <row r="122" spans="1:6" ht="25.5">
      <c r="A122" s="88" t="s">
        <v>263</v>
      </c>
      <c r="B122" s="735">
        <v>66804434</v>
      </c>
      <c r="C122" s="735">
        <v>9742251</v>
      </c>
      <c r="D122" s="735">
        <v>8830517.43</v>
      </c>
      <c r="E122" s="736">
        <v>13.21846006509089</v>
      </c>
      <c r="F122" s="735">
        <v>756639.84</v>
      </c>
    </row>
    <row r="123" spans="1:6" ht="25.5">
      <c r="A123" s="88" t="s">
        <v>265</v>
      </c>
      <c r="B123" s="735">
        <v>14128629</v>
      </c>
      <c r="C123" s="735">
        <v>4918047</v>
      </c>
      <c r="D123" s="735">
        <v>4100937.7</v>
      </c>
      <c r="E123" s="736">
        <v>29.025729955822328</v>
      </c>
      <c r="F123" s="735">
        <v>0</v>
      </c>
    </row>
    <row r="124" spans="1:6" ht="12.75">
      <c r="A124" s="88" t="s">
        <v>1097</v>
      </c>
      <c r="B124" s="735">
        <v>-23312824</v>
      </c>
      <c r="C124" s="735">
        <v>-8858790</v>
      </c>
      <c r="D124" s="735">
        <v>15855784.9</v>
      </c>
      <c r="E124" s="737" t="s">
        <v>1093</v>
      </c>
      <c r="F124" s="735">
        <v>-1155412.00999999</v>
      </c>
    </row>
    <row r="125" spans="1:6" ht="12.75">
      <c r="A125" s="88" t="s">
        <v>1098</v>
      </c>
      <c r="B125" s="735">
        <v>23312824</v>
      </c>
      <c r="C125" s="735">
        <v>8858790</v>
      </c>
      <c r="D125" s="738" t="s">
        <v>1093</v>
      </c>
      <c r="E125" s="738" t="s">
        <v>1093</v>
      </c>
      <c r="F125" s="738" t="s">
        <v>1093</v>
      </c>
    </row>
    <row r="126" spans="1:6" ht="12.75">
      <c r="A126" s="88" t="s">
        <v>1161</v>
      </c>
      <c r="B126" s="735">
        <v>23312824</v>
      </c>
      <c r="C126" s="735">
        <v>8858790</v>
      </c>
      <c r="D126" s="738" t="s">
        <v>1093</v>
      </c>
      <c r="E126" s="738" t="s">
        <v>1093</v>
      </c>
      <c r="F126" s="738" t="s">
        <v>1093</v>
      </c>
    </row>
    <row r="127" spans="1:6" ht="25.5">
      <c r="A127" s="88" t="s">
        <v>1163</v>
      </c>
      <c r="B127" s="735">
        <v>21976222</v>
      </c>
      <c r="C127" s="735">
        <v>7522188</v>
      </c>
      <c r="D127" s="738" t="s">
        <v>1093</v>
      </c>
      <c r="E127" s="738" t="s">
        <v>1093</v>
      </c>
      <c r="F127" s="738" t="s">
        <v>1093</v>
      </c>
    </row>
    <row r="128" spans="1:6" ht="38.25">
      <c r="A128" s="88" t="s">
        <v>956</v>
      </c>
      <c r="B128" s="735">
        <v>1336602</v>
      </c>
      <c r="C128" s="735">
        <v>1336602</v>
      </c>
      <c r="D128" s="738" t="s">
        <v>1093</v>
      </c>
      <c r="E128" s="738" t="s">
        <v>1093</v>
      </c>
      <c r="F128" s="738" t="s">
        <v>1093</v>
      </c>
    </row>
    <row r="129" spans="1:6" ht="25.5">
      <c r="A129" s="96" t="s">
        <v>959</v>
      </c>
      <c r="B129" s="731"/>
      <c r="C129" s="731"/>
      <c r="D129" s="731"/>
      <c r="E129" s="732"/>
      <c r="F129" s="731"/>
    </row>
    <row r="130" spans="1:6" ht="12.75">
      <c r="A130" s="96" t="s">
        <v>161</v>
      </c>
      <c r="B130" s="731">
        <v>4104050</v>
      </c>
      <c r="C130" s="731">
        <v>2031928</v>
      </c>
      <c r="D130" s="731">
        <v>1749458.61</v>
      </c>
      <c r="E130" s="732">
        <v>42.62761443</v>
      </c>
      <c r="F130" s="731">
        <v>242002.16</v>
      </c>
    </row>
    <row r="131" spans="1:6" ht="12.75">
      <c r="A131" s="88" t="s">
        <v>164</v>
      </c>
      <c r="B131" s="735">
        <v>3857507</v>
      </c>
      <c r="C131" s="735">
        <v>1898265</v>
      </c>
      <c r="D131" s="735">
        <v>1615795.61</v>
      </c>
      <c r="E131" s="736">
        <v>41.887042849</v>
      </c>
      <c r="F131" s="735">
        <v>238651.16</v>
      </c>
    </row>
    <row r="132" spans="1:6" ht="12.75">
      <c r="A132" s="88" t="s">
        <v>170</v>
      </c>
      <c r="B132" s="735">
        <v>246543</v>
      </c>
      <c r="C132" s="735">
        <v>133663</v>
      </c>
      <c r="D132" s="735">
        <v>133663</v>
      </c>
      <c r="E132" s="736">
        <v>54.214883408</v>
      </c>
      <c r="F132" s="735">
        <v>3351</v>
      </c>
    </row>
    <row r="133" spans="1:6" ht="25.5">
      <c r="A133" s="88" t="s">
        <v>173</v>
      </c>
      <c r="B133" s="735">
        <v>246543</v>
      </c>
      <c r="C133" s="735">
        <v>133663</v>
      </c>
      <c r="D133" s="735">
        <v>133663</v>
      </c>
      <c r="E133" s="736">
        <v>54.214883408</v>
      </c>
      <c r="F133" s="735">
        <v>3351</v>
      </c>
    </row>
    <row r="134" spans="1:6" ht="12.75">
      <c r="A134" s="96" t="s">
        <v>247</v>
      </c>
      <c r="B134" s="731">
        <v>4675255</v>
      </c>
      <c r="C134" s="731">
        <v>1721030</v>
      </c>
      <c r="D134" s="731">
        <v>1337363.22</v>
      </c>
      <c r="E134" s="732">
        <v>28.605139613</v>
      </c>
      <c r="F134" s="731">
        <v>153105.45</v>
      </c>
    </row>
    <row r="135" spans="1:6" ht="12.75">
      <c r="A135" s="88" t="s">
        <v>178</v>
      </c>
      <c r="B135" s="735">
        <v>1828692</v>
      </c>
      <c r="C135" s="735">
        <v>1175670</v>
      </c>
      <c r="D135" s="735">
        <v>792003.22</v>
      </c>
      <c r="E135" s="736">
        <v>43.309820352</v>
      </c>
      <c r="F135" s="735">
        <v>153105.45</v>
      </c>
    </row>
    <row r="136" spans="1:6" ht="12.75">
      <c r="A136" s="88" t="s">
        <v>180</v>
      </c>
      <c r="B136" s="735">
        <v>782919</v>
      </c>
      <c r="C136" s="735">
        <v>652783</v>
      </c>
      <c r="D136" s="735">
        <v>269117.04</v>
      </c>
      <c r="E136" s="736">
        <v>34.373548221</v>
      </c>
      <c r="F136" s="735">
        <v>153105.45</v>
      </c>
    </row>
    <row r="137" spans="1:6" ht="12.75">
      <c r="A137" s="88" t="s">
        <v>181</v>
      </c>
      <c r="B137" s="735">
        <v>66948</v>
      </c>
      <c r="C137" s="735">
        <v>11463</v>
      </c>
      <c r="D137" s="735">
        <v>10125.62</v>
      </c>
      <c r="E137" s="736">
        <v>15.12460417</v>
      </c>
      <c r="F137" s="735">
        <v>2889.13</v>
      </c>
    </row>
    <row r="138" spans="1:6" ht="12.75">
      <c r="A138" s="88" t="s">
        <v>188</v>
      </c>
      <c r="B138" s="735">
        <v>53952</v>
      </c>
      <c r="C138" s="735">
        <v>9236</v>
      </c>
      <c r="D138" s="735">
        <v>8156.19</v>
      </c>
      <c r="E138" s="736">
        <v>15.117493327</v>
      </c>
      <c r="F138" s="735">
        <v>2135.43</v>
      </c>
    </row>
    <row r="139" spans="1:6" ht="12.75">
      <c r="A139" s="88" t="s">
        <v>186</v>
      </c>
      <c r="B139" s="735">
        <v>715971</v>
      </c>
      <c r="C139" s="735">
        <v>641320</v>
      </c>
      <c r="D139" s="735">
        <v>258991.42</v>
      </c>
      <c r="E139" s="736">
        <v>36.173451159</v>
      </c>
      <c r="F139" s="735">
        <v>150216.32</v>
      </c>
    </row>
    <row r="140" spans="1:6" ht="12.75">
      <c r="A140" s="88" t="s">
        <v>206</v>
      </c>
      <c r="B140" s="735">
        <v>1045773</v>
      </c>
      <c r="C140" s="735">
        <v>522887</v>
      </c>
      <c r="D140" s="735">
        <v>522886.18</v>
      </c>
      <c r="E140" s="736">
        <v>49.999969401</v>
      </c>
      <c r="F140" s="735">
        <v>0</v>
      </c>
    </row>
    <row r="141" spans="1:6" ht="12.75">
      <c r="A141" s="88" t="s">
        <v>208</v>
      </c>
      <c r="B141" s="735">
        <v>1045773</v>
      </c>
      <c r="C141" s="735">
        <v>522887</v>
      </c>
      <c r="D141" s="735">
        <v>522886.18</v>
      </c>
      <c r="E141" s="736">
        <v>49.999969401</v>
      </c>
      <c r="F141" s="735">
        <v>0</v>
      </c>
    </row>
    <row r="142" spans="1:6" ht="12.75">
      <c r="A142" s="88" t="s">
        <v>251</v>
      </c>
      <c r="B142" s="735">
        <v>2846563</v>
      </c>
      <c r="C142" s="735">
        <v>545360</v>
      </c>
      <c r="D142" s="735">
        <v>545360</v>
      </c>
      <c r="E142" s="736">
        <v>19.158543127</v>
      </c>
      <c r="F142" s="735">
        <v>0</v>
      </c>
    </row>
    <row r="143" spans="1:6" ht="12.75">
      <c r="A143" s="88" t="s">
        <v>253</v>
      </c>
      <c r="B143" s="735">
        <v>48318</v>
      </c>
      <c r="C143" s="735">
        <v>0</v>
      </c>
      <c r="D143" s="735">
        <v>0</v>
      </c>
      <c r="E143" s="736">
        <v>0</v>
      </c>
      <c r="F143" s="735">
        <v>0</v>
      </c>
    </row>
    <row r="144" spans="1:6" ht="25.5">
      <c r="A144" s="88" t="s">
        <v>259</v>
      </c>
      <c r="B144" s="735">
        <v>2798245</v>
      </c>
      <c r="C144" s="735">
        <v>545360</v>
      </c>
      <c r="D144" s="735">
        <v>545360</v>
      </c>
      <c r="E144" s="736">
        <v>19.489358509</v>
      </c>
      <c r="F144" s="735">
        <v>0</v>
      </c>
    </row>
    <row r="145" spans="1:6" ht="25.5">
      <c r="A145" s="88" t="s">
        <v>265</v>
      </c>
      <c r="B145" s="735">
        <v>2798245</v>
      </c>
      <c r="C145" s="735">
        <v>545360</v>
      </c>
      <c r="D145" s="735">
        <v>545360</v>
      </c>
      <c r="E145" s="736">
        <v>19.489358509</v>
      </c>
      <c r="F145" s="735">
        <v>0</v>
      </c>
    </row>
    <row r="146" spans="1:6" ht="12.75">
      <c r="A146" s="88" t="s">
        <v>1097</v>
      </c>
      <c r="B146" s="735">
        <v>-571205</v>
      </c>
      <c r="C146" s="735">
        <v>310898</v>
      </c>
      <c r="D146" s="735">
        <v>412095.39</v>
      </c>
      <c r="E146" s="737" t="s">
        <v>1093</v>
      </c>
      <c r="F146" s="735">
        <v>88896.71</v>
      </c>
    </row>
    <row r="147" spans="1:6" ht="12.75">
      <c r="A147" s="88" t="s">
        <v>1098</v>
      </c>
      <c r="B147" s="735">
        <v>571205</v>
      </c>
      <c r="C147" s="735">
        <v>-310898</v>
      </c>
      <c r="D147" s="738" t="s">
        <v>1093</v>
      </c>
      <c r="E147" s="738" t="s">
        <v>1093</v>
      </c>
      <c r="F147" s="738" t="s">
        <v>1093</v>
      </c>
    </row>
    <row r="148" spans="1:6" ht="12.75">
      <c r="A148" s="88" t="s">
        <v>1161</v>
      </c>
      <c r="B148" s="735">
        <v>571205</v>
      </c>
      <c r="C148" s="735">
        <v>-310898</v>
      </c>
      <c r="D148" s="738" t="s">
        <v>1093</v>
      </c>
      <c r="E148" s="738" t="s">
        <v>1093</v>
      </c>
      <c r="F148" s="738" t="s">
        <v>1093</v>
      </c>
    </row>
    <row r="149" spans="1:6" ht="25.5">
      <c r="A149" s="88" t="s">
        <v>1163</v>
      </c>
      <c r="B149" s="735">
        <v>571205</v>
      </c>
      <c r="C149" s="735">
        <v>-310898</v>
      </c>
      <c r="D149" s="738" t="s">
        <v>1093</v>
      </c>
      <c r="E149" s="738" t="s">
        <v>1093</v>
      </c>
      <c r="F149" s="738" t="s">
        <v>1093</v>
      </c>
    </row>
    <row r="150" spans="1:6" ht="12.75">
      <c r="A150" s="96" t="s">
        <v>310</v>
      </c>
      <c r="B150" s="731"/>
      <c r="C150" s="731"/>
      <c r="D150" s="731"/>
      <c r="E150" s="732"/>
      <c r="F150" s="731"/>
    </row>
    <row r="151" spans="1:6" ht="12.75">
      <c r="A151" s="96" t="s">
        <v>161</v>
      </c>
      <c r="B151" s="731">
        <v>698063</v>
      </c>
      <c r="C151" s="731">
        <v>642578</v>
      </c>
      <c r="D151" s="731">
        <v>360109.16</v>
      </c>
      <c r="E151" s="732">
        <v>51.586914075</v>
      </c>
      <c r="F151" s="731">
        <v>242002.16</v>
      </c>
    </row>
    <row r="152" spans="1:6" ht="12.75">
      <c r="A152" s="88" t="s">
        <v>164</v>
      </c>
      <c r="B152" s="735">
        <v>521120</v>
      </c>
      <c r="C152" s="735">
        <v>521120</v>
      </c>
      <c r="D152" s="735">
        <v>238651.16</v>
      </c>
      <c r="E152" s="736">
        <v>45.795816702</v>
      </c>
      <c r="F152" s="735">
        <v>238651.16</v>
      </c>
    </row>
    <row r="153" spans="1:6" ht="12.75">
      <c r="A153" s="88" t="s">
        <v>170</v>
      </c>
      <c r="B153" s="735">
        <v>176943</v>
      </c>
      <c r="C153" s="735">
        <v>121458</v>
      </c>
      <c r="D153" s="735">
        <v>121458</v>
      </c>
      <c r="E153" s="736">
        <v>68.642444177</v>
      </c>
      <c r="F153" s="735">
        <v>3351</v>
      </c>
    </row>
    <row r="154" spans="1:6" ht="25.5">
      <c r="A154" s="88" t="s">
        <v>173</v>
      </c>
      <c r="B154" s="735">
        <v>176943</v>
      </c>
      <c r="C154" s="735">
        <v>121458</v>
      </c>
      <c r="D154" s="735">
        <v>121458</v>
      </c>
      <c r="E154" s="736">
        <v>68.642444177</v>
      </c>
      <c r="F154" s="735">
        <v>3351</v>
      </c>
    </row>
    <row r="155" spans="1:6" ht="12.75">
      <c r="A155" s="96" t="s">
        <v>247</v>
      </c>
      <c r="B155" s="731">
        <v>698063</v>
      </c>
      <c r="C155" s="731">
        <v>642578</v>
      </c>
      <c r="D155" s="731">
        <v>258912.32</v>
      </c>
      <c r="E155" s="732">
        <v>37.090107913</v>
      </c>
      <c r="F155" s="731">
        <v>153105.45</v>
      </c>
    </row>
    <row r="156" spans="1:6" ht="12.75">
      <c r="A156" s="88" t="s">
        <v>178</v>
      </c>
      <c r="B156" s="735">
        <v>698063</v>
      </c>
      <c r="C156" s="735">
        <v>642578</v>
      </c>
      <c r="D156" s="735">
        <v>258912.32</v>
      </c>
      <c r="E156" s="736">
        <v>37.090107913</v>
      </c>
      <c r="F156" s="735">
        <v>153105.45</v>
      </c>
    </row>
    <row r="157" spans="1:6" ht="12.75">
      <c r="A157" s="88" t="s">
        <v>180</v>
      </c>
      <c r="B157" s="735">
        <v>698063</v>
      </c>
      <c r="C157" s="735">
        <v>642578</v>
      </c>
      <c r="D157" s="735">
        <v>258912.32</v>
      </c>
      <c r="E157" s="736">
        <v>37.090107913</v>
      </c>
      <c r="F157" s="735">
        <v>153105.45</v>
      </c>
    </row>
    <row r="158" spans="1:6" ht="12.75">
      <c r="A158" s="88" t="s">
        <v>181</v>
      </c>
      <c r="B158" s="735">
        <v>66948</v>
      </c>
      <c r="C158" s="735">
        <v>11463</v>
      </c>
      <c r="D158" s="735">
        <v>10125.62</v>
      </c>
      <c r="E158" s="736">
        <v>15.12460417</v>
      </c>
      <c r="F158" s="735">
        <v>2889.13</v>
      </c>
    </row>
    <row r="159" spans="1:6" ht="12.75">
      <c r="A159" s="88" t="s">
        <v>188</v>
      </c>
      <c r="B159" s="735">
        <v>53952</v>
      </c>
      <c r="C159" s="735">
        <v>9236</v>
      </c>
      <c r="D159" s="735">
        <v>8156.19</v>
      </c>
      <c r="E159" s="736">
        <v>15.117493327</v>
      </c>
      <c r="F159" s="735">
        <v>2135.43</v>
      </c>
    </row>
    <row r="160" spans="1:6" ht="12.75">
      <c r="A160" s="88" t="s">
        <v>186</v>
      </c>
      <c r="B160" s="735">
        <v>631115</v>
      </c>
      <c r="C160" s="735">
        <v>631115</v>
      </c>
      <c r="D160" s="735">
        <v>248786.7</v>
      </c>
      <c r="E160" s="736">
        <v>39.420184911</v>
      </c>
      <c r="F160" s="735">
        <v>150216.32</v>
      </c>
    </row>
    <row r="161" spans="1:6" ht="12.75">
      <c r="A161" s="88" t="s">
        <v>1097</v>
      </c>
      <c r="B161" s="735">
        <v>0</v>
      </c>
      <c r="C161" s="735">
        <v>0</v>
      </c>
      <c r="D161" s="735">
        <v>101196.84</v>
      </c>
      <c r="E161" s="737" t="s">
        <v>1093</v>
      </c>
      <c r="F161" s="735">
        <v>88896.71</v>
      </c>
    </row>
    <row r="162" spans="1:6" ht="12.75">
      <c r="A162" s="88" t="s">
        <v>1098</v>
      </c>
      <c r="B162" s="735">
        <v>0</v>
      </c>
      <c r="C162" s="735">
        <v>0</v>
      </c>
      <c r="D162" s="738" t="s">
        <v>1093</v>
      </c>
      <c r="E162" s="738" t="s">
        <v>1093</v>
      </c>
      <c r="F162" s="738" t="s">
        <v>1093</v>
      </c>
    </row>
    <row r="163" spans="1:6" ht="12.75">
      <c r="A163" s="88" t="s">
        <v>1161</v>
      </c>
      <c r="B163" s="735">
        <v>0</v>
      </c>
      <c r="C163" s="735">
        <v>0</v>
      </c>
      <c r="D163" s="738" t="s">
        <v>1093</v>
      </c>
      <c r="E163" s="738" t="s">
        <v>1093</v>
      </c>
      <c r="F163" s="738" t="s">
        <v>1093</v>
      </c>
    </row>
    <row r="164" spans="1:6" ht="25.5">
      <c r="A164" s="88" t="s">
        <v>1163</v>
      </c>
      <c r="B164" s="735">
        <v>0</v>
      </c>
      <c r="C164" s="735">
        <v>0</v>
      </c>
      <c r="D164" s="738" t="s">
        <v>1093</v>
      </c>
      <c r="E164" s="738" t="s">
        <v>1093</v>
      </c>
      <c r="F164" s="738" t="s">
        <v>1093</v>
      </c>
    </row>
    <row r="165" spans="1:6" ht="12.75">
      <c r="A165" s="96" t="s">
        <v>341</v>
      </c>
      <c r="B165" s="731"/>
      <c r="C165" s="731"/>
      <c r="D165" s="731"/>
      <c r="E165" s="732"/>
      <c r="F165" s="731"/>
    </row>
    <row r="166" spans="1:6" ht="12.75">
      <c r="A166" s="96" t="s">
        <v>161</v>
      </c>
      <c r="B166" s="731">
        <v>3405987</v>
      </c>
      <c r="C166" s="731">
        <v>1389350</v>
      </c>
      <c r="D166" s="731">
        <v>1389349.45</v>
      </c>
      <c r="E166" s="732">
        <v>40.791390278</v>
      </c>
      <c r="F166" s="731">
        <v>0</v>
      </c>
    </row>
    <row r="167" spans="1:6" ht="12.75">
      <c r="A167" s="88" t="s">
        <v>164</v>
      </c>
      <c r="B167" s="735">
        <v>3336387</v>
      </c>
      <c r="C167" s="735">
        <v>1377145</v>
      </c>
      <c r="D167" s="735">
        <v>1377144.45</v>
      </c>
      <c r="E167" s="736">
        <v>41.27652008</v>
      </c>
      <c r="F167" s="735">
        <v>0</v>
      </c>
    </row>
    <row r="168" spans="1:6" ht="12.75">
      <c r="A168" s="88" t="s">
        <v>170</v>
      </c>
      <c r="B168" s="735">
        <v>69600</v>
      </c>
      <c r="C168" s="735">
        <v>12205</v>
      </c>
      <c r="D168" s="735">
        <v>12205</v>
      </c>
      <c r="E168" s="736">
        <v>17.53591954</v>
      </c>
      <c r="F168" s="735">
        <v>0</v>
      </c>
    </row>
    <row r="169" spans="1:6" ht="25.5">
      <c r="A169" s="88" t="s">
        <v>173</v>
      </c>
      <c r="B169" s="735">
        <v>69600</v>
      </c>
      <c r="C169" s="735">
        <v>12205</v>
      </c>
      <c r="D169" s="735">
        <v>12205</v>
      </c>
      <c r="E169" s="736">
        <v>17.53591954</v>
      </c>
      <c r="F169" s="735">
        <v>0</v>
      </c>
    </row>
    <row r="170" spans="1:6" ht="12.75">
      <c r="A170" s="96" t="s">
        <v>247</v>
      </c>
      <c r="B170" s="731">
        <v>3977192</v>
      </c>
      <c r="C170" s="731">
        <v>1078452</v>
      </c>
      <c r="D170" s="731">
        <v>1078450.9</v>
      </c>
      <c r="E170" s="732">
        <v>27.115887289</v>
      </c>
      <c r="F170" s="731">
        <v>0</v>
      </c>
    </row>
    <row r="171" spans="1:6" ht="12.75">
      <c r="A171" s="88" t="s">
        <v>178</v>
      </c>
      <c r="B171" s="735">
        <v>1130629</v>
      </c>
      <c r="C171" s="735">
        <v>533092</v>
      </c>
      <c r="D171" s="735">
        <v>533090.9</v>
      </c>
      <c r="E171" s="736">
        <v>47.149940431</v>
      </c>
      <c r="F171" s="735">
        <v>0</v>
      </c>
    </row>
    <row r="172" spans="1:6" ht="12.75">
      <c r="A172" s="88" t="s">
        <v>180</v>
      </c>
      <c r="B172" s="735">
        <v>84856</v>
      </c>
      <c r="C172" s="735">
        <v>10205</v>
      </c>
      <c r="D172" s="735">
        <v>10204.72</v>
      </c>
      <c r="E172" s="736">
        <v>12.025926275</v>
      </c>
      <c r="F172" s="735">
        <v>0</v>
      </c>
    </row>
    <row r="173" spans="1:6" ht="12.75">
      <c r="A173" s="88" t="s">
        <v>186</v>
      </c>
      <c r="B173" s="735">
        <v>84856</v>
      </c>
      <c r="C173" s="735">
        <v>10205</v>
      </c>
      <c r="D173" s="735">
        <v>10204.72</v>
      </c>
      <c r="E173" s="736">
        <v>12.025926275</v>
      </c>
      <c r="F173" s="735">
        <v>0</v>
      </c>
    </row>
    <row r="174" spans="1:6" ht="12.75">
      <c r="A174" s="88" t="s">
        <v>206</v>
      </c>
      <c r="B174" s="735">
        <v>1045773</v>
      </c>
      <c r="C174" s="735">
        <v>522887</v>
      </c>
      <c r="D174" s="735">
        <v>522886.18</v>
      </c>
      <c r="E174" s="736">
        <v>49.999969401</v>
      </c>
      <c r="F174" s="735">
        <v>0</v>
      </c>
    </row>
    <row r="175" spans="1:6" ht="12.75">
      <c r="A175" s="88" t="s">
        <v>208</v>
      </c>
      <c r="B175" s="735">
        <v>1045773</v>
      </c>
      <c r="C175" s="735">
        <v>522887</v>
      </c>
      <c r="D175" s="735">
        <v>522886.18</v>
      </c>
      <c r="E175" s="736">
        <v>49.999969401</v>
      </c>
      <c r="F175" s="735">
        <v>0</v>
      </c>
    </row>
    <row r="176" spans="1:6" ht="12.75">
      <c r="A176" s="88" t="s">
        <v>251</v>
      </c>
      <c r="B176" s="735">
        <v>2846563</v>
      </c>
      <c r="C176" s="735">
        <v>545360</v>
      </c>
      <c r="D176" s="735">
        <v>545360</v>
      </c>
      <c r="E176" s="736">
        <v>19.158543127</v>
      </c>
      <c r="F176" s="735">
        <v>0</v>
      </c>
    </row>
    <row r="177" spans="1:6" ht="12.75">
      <c r="A177" s="88" t="s">
        <v>253</v>
      </c>
      <c r="B177" s="735">
        <v>48318</v>
      </c>
      <c r="C177" s="735">
        <v>0</v>
      </c>
      <c r="D177" s="735">
        <v>0</v>
      </c>
      <c r="E177" s="736">
        <v>0</v>
      </c>
      <c r="F177" s="735">
        <v>0</v>
      </c>
    </row>
    <row r="178" spans="1:6" ht="25.5">
      <c r="A178" s="88" t="s">
        <v>259</v>
      </c>
      <c r="B178" s="735">
        <v>2798245</v>
      </c>
      <c r="C178" s="735">
        <v>545360</v>
      </c>
      <c r="D178" s="735">
        <v>545360</v>
      </c>
      <c r="E178" s="736">
        <v>19.489358509</v>
      </c>
      <c r="F178" s="735">
        <v>0</v>
      </c>
    </row>
    <row r="179" spans="1:6" ht="25.5">
      <c r="A179" s="88" t="s">
        <v>265</v>
      </c>
      <c r="B179" s="735">
        <v>2798245</v>
      </c>
      <c r="C179" s="735">
        <v>545360</v>
      </c>
      <c r="D179" s="735">
        <v>545360</v>
      </c>
      <c r="E179" s="736">
        <v>19.489358509</v>
      </c>
      <c r="F179" s="735">
        <v>0</v>
      </c>
    </row>
    <row r="180" spans="1:6" ht="12.75">
      <c r="A180" s="88" t="s">
        <v>1097</v>
      </c>
      <c r="B180" s="735">
        <v>-571205</v>
      </c>
      <c r="C180" s="735">
        <v>310898</v>
      </c>
      <c r="D180" s="735">
        <v>310898.55</v>
      </c>
      <c r="E180" s="737" t="s">
        <v>1093</v>
      </c>
      <c r="F180" s="737">
        <v>0</v>
      </c>
    </row>
    <row r="181" spans="1:6" ht="12.75">
      <c r="A181" s="88" t="s">
        <v>1098</v>
      </c>
      <c r="B181" s="735">
        <v>571205</v>
      </c>
      <c r="C181" s="735">
        <v>-310898</v>
      </c>
      <c r="D181" s="738" t="s">
        <v>1093</v>
      </c>
      <c r="E181" s="738" t="s">
        <v>1093</v>
      </c>
      <c r="F181" s="738" t="s">
        <v>1093</v>
      </c>
    </row>
    <row r="182" spans="1:6" ht="12.75">
      <c r="A182" s="88" t="s">
        <v>1161</v>
      </c>
      <c r="B182" s="735">
        <v>571205</v>
      </c>
      <c r="C182" s="735">
        <v>-310898</v>
      </c>
      <c r="D182" s="738" t="s">
        <v>1093</v>
      </c>
      <c r="E182" s="738" t="s">
        <v>1093</v>
      </c>
      <c r="F182" s="738" t="s">
        <v>1093</v>
      </c>
    </row>
    <row r="183" spans="1:6" ht="25.5">
      <c r="A183" s="88" t="s">
        <v>1163</v>
      </c>
      <c r="B183" s="735">
        <v>571205</v>
      </c>
      <c r="C183" s="735">
        <v>-310898</v>
      </c>
      <c r="D183" s="738" t="s">
        <v>1093</v>
      </c>
      <c r="E183" s="738" t="s">
        <v>1093</v>
      </c>
      <c r="F183" s="738" t="s">
        <v>1093</v>
      </c>
    </row>
    <row r="184" spans="1:6" ht="12.75">
      <c r="A184" s="88"/>
      <c r="B184" s="735"/>
      <c r="C184" s="735"/>
      <c r="D184" s="738"/>
      <c r="E184" s="738"/>
      <c r="F184" s="738"/>
    </row>
    <row r="185" spans="1:6" ht="12.75">
      <c r="A185" s="96" t="s">
        <v>960</v>
      </c>
      <c r="B185" s="731"/>
      <c r="C185" s="731"/>
      <c r="D185" s="731"/>
      <c r="E185" s="732"/>
      <c r="F185" s="731"/>
    </row>
    <row r="186" spans="1:6" ht="12.75">
      <c r="A186" s="96" t="s">
        <v>161</v>
      </c>
      <c r="B186" s="731">
        <v>134542311</v>
      </c>
      <c r="C186" s="731">
        <v>34026925</v>
      </c>
      <c r="D186" s="731">
        <v>34341054.27</v>
      </c>
      <c r="E186" s="732">
        <v>25.524352908</v>
      </c>
      <c r="F186" s="731">
        <v>1574218.41</v>
      </c>
    </row>
    <row r="187" spans="1:6" ht="12.75">
      <c r="A187" s="88" t="s">
        <v>164</v>
      </c>
      <c r="B187" s="735">
        <v>44515460</v>
      </c>
      <c r="C187" s="735">
        <v>11430158</v>
      </c>
      <c r="D187" s="735">
        <v>11744287.27</v>
      </c>
      <c r="E187" s="736">
        <v>26.382491094</v>
      </c>
      <c r="F187" s="735">
        <v>656653.41</v>
      </c>
    </row>
    <row r="188" spans="1:6" ht="12.75">
      <c r="A188" s="88" t="s">
        <v>170</v>
      </c>
      <c r="B188" s="735">
        <v>90026851</v>
      </c>
      <c r="C188" s="735">
        <v>22596767</v>
      </c>
      <c r="D188" s="735">
        <v>22596767</v>
      </c>
      <c r="E188" s="736">
        <v>25.100030434</v>
      </c>
      <c r="F188" s="735">
        <v>917565</v>
      </c>
    </row>
    <row r="189" spans="1:6" ht="25.5">
      <c r="A189" s="88" t="s">
        <v>173</v>
      </c>
      <c r="B189" s="735">
        <v>90026851</v>
      </c>
      <c r="C189" s="735">
        <v>22596767</v>
      </c>
      <c r="D189" s="735">
        <v>22596767</v>
      </c>
      <c r="E189" s="736">
        <v>25.100030434</v>
      </c>
      <c r="F189" s="735">
        <v>917565</v>
      </c>
    </row>
    <row r="190" spans="1:6" ht="12.75">
      <c r="A190" s="96" t="s">
        <v>247</v>
      </c>
      <c r="B190" s="731">
        <v>143834207</v>
      </c>
      <c r="C190" s="731">
        <v>36687244</v>
      </c>
      <c r="D190" s="731">
        <v>31627160.92</v>
      </c>
      <c r="E190" s="732">
        <v>21.988622581</v>
      </c>
      <c r="F190" s="731">
        <v>4785073.73</v>
      </c>
    </row>
    <row r="191" spans="1:6" ht="12.75">
      <c r="A191" s="88" t="s">
        <v>178</v>
      </c>
      <c r="B191" s="735">
        <v>118251456</v>
      </c>
      <c r="C191" s="735">
        <v>24642754</v>
      </c>
      <c r="D191" s="735">
        <v>20599781.56</v>
      </c>
      <c r="E191" s="736">
        <v>17.420319594</v>
      </c>
      <c r="F191" s="735">
        <v>4354072.33</v>
      </c>
    </row>
    <row r="192" spans="1:6" ht="12.75">
      <c r="A192" s="88" t="s">
        <v>180</v>
      </c>
      <c r="B192" s="735">
        <v>1837914</v>
      </c>
      <c r="C192" s="735">
        <v>422536</v>
      </c>
      <c r="D192" s="735">
        <v>106041.39</v>
      </c>
      <c r="E192" s="736">
        <v>5.76966006</v>
      </c>
      <c r="F192" s="735">
        <v>1420.23</v>
      </c>
    </row>
    <row r="193" spans="1:6" ht="12.75">
      <c r="A193" s="88" t="s">
        <v>186</v>
      </c>
      <c r="B193" s="735">
        <v>1837914</v>
      </c>
      <c r="C193" s="735">
        <v>422536</v>
      </c>
      <c r="D193" s="735">
        <v>106041.39</v>
      </c>
      <c r="E193" s="736">
        <v>5.76966006</v>
      </c>
      <c r="F193" s="735">
        <v>1420.23</v>
      </c>
    </row>
    <row r="194" spans="1:6" ht="12.75">
      <c r="A194" s="88" t="s">
        <v>206</v>
      </c>
      <c r="B194" s="735">
        <v>102402890</v>
      </c>
      <c r="C194" s="735">
        <v>22701347</v>
      </c>
      <c r="D194" s="735">
        <v>19269552.22</v>
      </c>
      <c r="E194" s="736">
        <v>18.817391013</v>
      </c>
      <c r="F194" s="735">
        <v>4070516.04</v>
      </c>
    </row>
    <row r="195" spans="1:6" ht="12.75">
      <c r="A195" s="88" t="s">
        <v>208</v>
      </c>
      <c r="B195" s="735">
        <v>102402890</v>
      </c>
      <c r="C195" s="735">
        <v>22701347</v>
      </c>
      <c r="D195" s="735">
        <v>19269552.22</v>
      </c>
      <c r="E195" s="736">
        <v>18.817391013</v>
      </c>
      <c r="F195" s="735">
        <v>4070516.04</v>
      </c>
    </row>
    <row r="196" spans="1:6" ht="12.75">
      <c r="A196" s="88" t="s">
        <v>231</v>
      </c>
      <c r="B196" s="735">
        <v>14010652</v>
      </c>
      <c r="C196" s="735">
        <v>1518871</v>
      </c>
      <c r="D196" s="735">
        <v>1224187.95</v>
      </c>
      <c r="E196" s="736">
        <v>8.737551614</v>
      </c>
      <c r="F196" s="735">
        <v>282136.06</v>
      </c>
    </row>
    <row r="197" spans="1:6" ht="38.25">
      <c r="A197" s="88" t="s">
        <v>249</v>
      </c>
      <c r="B197" s="735">
        <v>14010652</v>
      </c>
      <c r="C197" s="735">
        <v>1518871</v>
      </c>
      <c r="D197" s="735">
        <v>1224187.95</v>
      </c>
      <c r="E197" s="736">
        <v>8.737551614</v>
      </c>
      <c r="F197" s="735">
        <v>282136.06</v>
      </c>
    </row>
    <row r="198" spans="1:6" ht="12.75">
      <c r="A198" s="88" t="s">
        <v>251</v>
      </c>
      <c r="B198" s="735">
        <v>25582751</v>
      </c>
      <c r="C198" s="735">
        <v>12044490</v>
      </c>
      <c r="D198" s="735">
        <v>11027379.36</v>
      </c>
      <c r="E198" s="736">
        <v>43.10474413</v>
      </c>
      <c r="F198" s="735">
        <v>431001.399999999</v>
      </c>
    </row>
    <row r="199" spans="1:6" ht="12.75">
      <c r="A199" s="88" t="s">
        <v>253</v>
      </c>
      <c r="B199" s="735">
        <v>18602899</v>
      </c>
      <c r="C199" s="735">
        <v>8237414</v>
      </c>
      <c r="D199" s="735">
        <v>8037412.37</v>
      </c>
      <c r="E199" s="736">
        <v>43.205160497</v>
      </c>
      <c r="F199" s="735">
        <v>431001.399999999</v>
      </c>
    </row>
    <row r="200" spans="1:6" ht="25.5">
      <c r="A200" s="88" t="s">
        <v>259</v>
      </c>
      <c r="B200" s="735">
        <v>6979852</v>
      </c>
      <c r="C200" s="735">
        <v>3807076</v>
      </c>
      <c r="D200" s="735">
        <v>2989966.99</v>
      </c>
      <c r="E200" s="736">
        <v>42.837111589</v>
      </c>
      <c r="F200" s="735">
        <v>0</v>
      </c>
    </row>
    <row r="201" spans="1:6" ht="25.5">
      <c r="A201" s="88" t="s">
        <v>265</v>
      </c>
      <c r="B201" s="735">
        <v>6979852</v>
      </c>
      <c r="C201" s="735">
        <v>3807076</v>
      </c>
      <c r="D201" s="735">
        <v>2989966.99</v>
      </c>
      <c r="E201" s="736">
        <v>42.837111589</v>
      </c>
      <c r="F201" s="735">
        <v>0</v>
      </c>
    </row>
    <row r="202" spans="1:6" ht="12.75">
      <c r="A202" s="88" t="s">
        <v>1097</v>
      </c>
      <c r="B202" s="735">
        <v>-9291896</v>
      </c>
      <c r="C202" s="735">
        <v>-2660319</v>
      </c>
      <c r="D202" s="735">
        <v>2713893.35</v>
      </c>
      <c r="E202" s="737" t="s">
        <v>1093</v>
      </c>
      <c r="F202" s="735">
        <v>-3210855.32</v>
      </c>
    </row>
    <row r="203" spans="1:6" ht="12.75">
      <c r="A203" s="88" t="s">
        <v>1098</v>
      </c>
      <c r="B203" s="735">
        <v>9291896</v>
      </c>
      <c r="C203" s="735">
        <v>2660319</v>
      </c>
      <c r="D203" s="738" t="s">
        <v>1093</v>
      </c>
      <c r="E203" s="738" t="s">
        <v>1093</v>
      </c>
      <c r="F203" s="738" t="s">
        <v>1093</v>
      </c>
    </row>
    <row r="204" spans="1:6" ht="12.75">
      <c r="A204" s="88" t="s">
        <v>1161</v>
      </c>
      <c r="B204" s="735">
        <v>9291896</v>
      </c>
      <c r="C204" s="735">
        <v>2660319</v>
      </c>
      <c r="D204" s="738" t="s">
        <v>1093</v>
      </c>
      <c r="E204" s="738" t="s">
        <v>1093</v>
      </c>
      <c r="F204" s="738" t="s">
        <v>1093</v>
      </c>
    </row>
    <row r="205" spans="1:6" ht="25.5">
      <c r="A205" s="88" t="s">
        <v>1163</v>
      </c>
      <c r="B205" s="735">
        <v>9291896</v>
      </c>
      <c r="C205" s="735">
        <v>2660319</v>
      </c>
      <c r="D205" s="738" t="s">
        <v>1093</v>
      </c>
      <c r="E205" s="738" t="s">
        <v>1093</v>
      </c>
      <c r="F205" s="738" t="s">
        <v>1093</v>
      </c>
    </row>
    <row r="206" spans="1:6" ht="25.5">
      <c r="A206" s="96" t="s">
        <v>961</v>
      </c>
      <c r="B206" s="731"/>
      <c r="C206" s="731"/>
      <c r="D206" s="731"/>
      <c r="E206" s="732"/>
      <c r="F206" s="731"/>
    </row>
    <row r="207" spans="1:6" ht="12.75">
      <c r="A207" s="96" t="s">
        <v>161</v>
      </c>
      <c r="B207" s="731">
        <v>44411269</v>
      </c>
      <c r="C207" s="731">
        <v>11809699</v>
      </c>
      <c r="D207" s="731">
        <v>11667176.48</v>
      </c>
      <c r="E207" s="732">
        <v>26.270756821</v>
      </c>
      <c r="F207" s="731">
        <v>0</v>
      </c>
    </row>
    <row r="208" spans="1:6" ht="12.75">
      <c r="A208" s="88" t="s">
        <v>164</v>
      </c>
      <c r="B208" s="735">
        <v>33973049</v>
      </c>
      <c r="C208" s="735">
        <v>7219025</v>
      </c>
      <c r="D208" s="735">
        <v>7076502.48</v>
      </c>
      <c r="E208" s="736">
        <v>20.829753844</v>
      </c>
      <c r="F208" s="735">
        <v>0</v>
      </c>
    </row>
    <row r="209" spans="1:6" ht="12.75">
      <c r="A209" s="88" t="s">
        <v>170</v>
      </c>
      <c r="B209" s="735">
        <v>10438220</v>
      </c>
      <c r="C209" s="735">
        <v>4590674</v>
      </c>
      <c r="D209" s="735">
        <v>4590674</v>
      </c>
      <c r="E209" s="736">
        <v>43.979471596</v>
      </c>
      <c r="F209" s="735">
        <v>0</v>
      </c>
    </row>
    <row r="210" spans="1:6" ht="25.5">
      <c r="A210" s="88" t="s">
        <v>173</v>
      </c>
      <c r="B210" s="735">
        <v>10438220</v>
      </c>
      <c r="C210" s="735">
        <v>4590674</v>
      </c>
      <c r="D210" s="735">
        <v>4590674</v>
      </c>
      <c r="E210" s="736">
        <v>43.979471596</v>
      </c>
      <c r="F210" s="735">
        <v>0</v>
      </c>
    </row>
    <row r="211" spans="1:6" ht="12.75">
      <c r="A211" s="96" t="s">
        <v>247</v>
      </c>
      <c r="B211" s="731">
        <v>53703165</v>
      </c>
      <c r="C211" s="731">
        <v>14470018</v>
      </c>
      <c r="D211" s="731">
        <v>11702929.84</v>
      </c>
      <c r="E211" s="732">
        <v>21.791881056</v>
      </c>
      <c r="F211" s="731">
        <v>990709.35</v>
      </c>
    </row>
    <row r="212" spans="1:6" ht="12.75">
      <c r="A212" s="88" t="s">
        <v>178</v>
      </c>
      <c r="B212" s="735">
        <v>53512385</v>
      </c>
      <c r="C212" s="735">
        <v>14410018</v>
      </c>
      <c r="D212" s="735">
        <v>11642929.85</v>
      </c>
      <c r="E212" s="736">
        <v>21.757448953</v>
      </c>
      <c r="F212" s="735">
        <v>5098120.05</v>
      </c>
    </row>
    <row r="213" spans="1:6" ht="12.75">
      <c r="A213" s="88" t="s">
        <v>180</v>
      </c>
      <c r="B213" s="735">
        <v>1837914</v>
      </c>
      <c r="C213" s="735">
        <v>422536</v>
      </c>
      <c r="D213" s="735">
        <v>106041.39</v>
      </c>
      <c r="E213" s="736">
        <v>5.76966006</v>
      </c>
      <c r="F213" s="735">
        <v>1420.23</v>
      </c>
    </row>
    <row r="214" spans="1:6" ht="12.75">
      <c r="A214" s="88" t="s">
        <v>186</v>
      </c>
      <c r="B214" s="735">
        <v>1837914</v>
      </c>
      <c r="C214" s="735">
        <v>422536</v>
      </c>
      <c r="D214" s="735">
        <v>106041.39</v>
      </c>
      <c r="E214" s="736">
        <v>5.76966006</v>
      </c>
      <c r="F214" s="735">
        <v>1420.23</v>
      </c>
    </row>
    <row r="215" spans="1:6" ht="12.75">
      <c r="A215" s="88" t="s">
        <v>206</v>
      </c>
      <c r="B215" s="735">
        <v>51674471</v>
      </c>
      <c r="C215" s="735">
        <v>13987482</v>
      </c>
      <c r="D215" s="735">
        <v>11536888.46</v>
      </c>
      <c r="E215" s="736">
        <v>22.326089144</v>
      </c>
      <c r="F215" s="735">
        <v>5096699.82</v>
      </c>
    </row>
    <row r="216" spans="1:6" ht="12.75">
      <c r="A216" s="88" t="s">
        <v>208</v>
      </c>
      <c r="B216" s="735">
        <v>51674471</v>
      </c>
      <c r="C216" s="735">
        <v>13987482</v>
      </c>
      <c r="D216" s="735">
        <v>11536888.46</v>
      </c>
      <c r="E216" s="736">
        <v>22.326089144</v>
      </c>
      <c r="F216" s="735">
        <v>5096699.82</v>
      </c>
    </row>
    <row r="217" spans="1:6" ht="12.75">
      <c r="A217" s="88" t="s">
        <v>251</v>
      </c>
      <c r="B217" s="735">
        <v>190780</v>
      </c>
      <c r="C217" s="735">
        <v>60000</v>
      </c>
      <c r="D217" s="735">
        <v>59999.99</v>
      </c>
      <c r="E217" s="736">
        <v>31.449832268</v>
      </c>
      <c r="F217" s="735">
        <v>-4107410.7</v>
      </c>
    </row>
    <row r="218" spans="1:6" ht="12.75">
      <c r="A218" s="88" t="s">
        <v>253</v>
      </c>
      <c r="B218" s="735">
        <v>190780</v>
      </c>
      <c r="C218" s="735">
        <v>60000</v>
      </c>
      <c r="D218" s="735">
        <v>59999.99</v>
      </c>
      <c r="E218" s="736">
        <v>31.449832268</v>
      </c>
      <c r="F218" s="735">
        <v>-4107410.7</v>
      </c>
    </row>
    <row r="219" spans="1:6" ht="12.75">
      <c r="A219" s="88" t="s">
        <v>1097</v>
      </c>
      <c r="B219" s="735">
        <v>-9291896</v>
      </c>
      <c r="C219" s="735">
        <v>-2660319</v>
      </c>
      <c r="D219" s="735">
        <v>-35753.359999996</v>
      </c>
      <c r="E219" s="737" t="s">
        <v>1093</v>
      </c>
      <c r="F219" s="735">
        <v>-990709.35</v>
      </c>
    </row>
    <row r="220" spans="1:6" ht="12.75">
      <c r="A220" s="88" t="s">
        <v>1098</v>
      </c>
      <c r="B220" s="735">
        <v>9291896</v>
      </c>
      <c r="C220" s="735">
        <v>2660319</v>
      </c>
      <c r="D220" s="738" t="s">
        <v>1093</v>
      </c>
      <c r="E220" s="738" t="s">
        <v>1093</v>
      </c>
      <c r="F220" s="738" t="s">
        <v>1093</v>
      </c>
    </row>
    <row r="221" spans="1:6" ht="12.75">
      <c r="A221" s="88" t="s">
        <v>1161</v>
      </c>
      <c r="B221" s="735">
        <v>9291896</v>
      </c>
      <c r="C221" s="735">
        <v>2660319</v>
      </c>
      <c r="D221" s="738" t="s">
        <v>1093</v>
      </c>
      <c r="E221" s="738" t="s">
        <v>1093</v>
      </c>
      <c r="F221" s="738" t="s">
        <v>1093</v>
      </c>
    </row>
    <row r="222" spans="1:6" ht="25.5">
      <c r="A222" s="88" t="s">
        <v>1163</v>
      </c>
      <c r="B222" s="735">
        <v>9291896</v>
      </c>
      <c r="C222" s="735">
        <v>2660319</v>
      </c>
      <c r="D222" s="738" t="s">
        <v>1093</v>
      </c>
      <c r="E222" s="738" t="s">
        <v>1093</v>
      </c>
      <c r="F222" s="738" t="s">
        <v>1093</v>
      </c>
    </row>
    <row r="223" spans="1:6" ht="12.75">
      <c r="A223" s="96" t="s">
        <v>321</v>
      </c>
      <c r="B223" s="731"/>
      <c r="C223" s="731"/>
      <c r="D223" s="731"/>
      <c r="E223" s="732"/>
      <c r="F223" s="731"/>
    </row>
    <row r="224" spans="1:6" ht="12.75">
      <c r="A224" s="96" t="s">
        <v>161</v>
      </c>
      <c r="B224" s="731">
        <v>936932</v>
      </c>
      <c r="C224" s="731">
        <v>314489</v>
      </c>
      <c r="D224" s="731">
        <v>171966.39</v>
      </c>
      <c r="E224" s="732">
        <v>18.354201799</v>
      </c>
      <c r="F224" s="731">
        <v>0</v>
      </c>
    </row>
    <row r="225" spans="1:6" ht="12.75">
      <c r="A225" s="88" t="s">
        <v>164</v>
      </c>
      <c r="B225" s="735">
        <v>407517</v>
      </c>
      <c r="C225" s="735">
        <v>282760</v>
      </c>
      <c r="D225" s="735">
        <v>140237.39</v>
      </c>
      <c r="E225" s="736">
        <v>34.412647816</v>
      </c>
      <c r="F225" s="735">
        <v>0</v>
      </c>
    </row>
    <row r="226" spans="1:6" ht="12.75">
      <c r="A226" s="88" t="s">
        <v>170</v>
      </c>
      <c r="B226" s="735">
        <v>529415</v>
      </c>
      <c r="C226" s="735">
        <v>31729</v>
      </c>
      <c r="D226" s="735">
        <v>31729</v>
      </c>
      <c r="E226" s="736">
        <v>5.99321893</v>
      </c>
      <c r="F226" s="735">
        <v>0</v>
      </c>
    </row>
    <row r="227" spans="1:6" ht="25.5">
      <c r="A227" s="88" t="s">
        <v>173</v>
      </c>
      <c r="B227" s="735">
        <v>529415</v>
      </c>
      <c r="C227" s="735">
        <v>31729</v>
      </c>
      <c r="D227" s="735">
        <v>31729</v>
      </c>
      <c r="E227" s="736">
        <v>5.99321893</v>
      </c>
      <c r="F227" s="735">
        <v>0</v>
      </c>
    </row>
    <row r="228" spans="1:6" ht="12.75">
      <c r="A228" s="96" t="s">
        <v>247</v>
      </c>
      <c r="B228" s="731">
        <v>1135372</v>
      </c>
      <c r="C228" s="731">
        <v>340677</v>
      </c>
      <c r="D228" s="731">
        <v>24183.25</v>
      </c>
      <c r="E228" s="732">
        <v>2.12998471</v>
      </c>
      <c r="F228" s="731">
        <v>1420.23</v>
      </c>
    </row>
    <row r="229" spans="1:6" ht="12.75">
      <c r="A229" s="88" t="s">
        <v>178</v>
      </c>
      <c r="B229" s="735">
        <v>1135372</v>
      </c>
      <c r="C229" s="735">
        <v>340677</v>
      </c>
      <c r="D229" s="735">
        <v>24183.25</v>
      </c>
      <c r="E229" s="736">
        <v>2.12998471</v>
      </c>
      <c r="F229" s="735">
        <v>1420.23</v>
      </c>
    </row>
    <row r="230" spans="1:6" ht="12.75">
      <c r="A230" s="88" t="s">
        <v>180</v>
      </c>
      <c r="B230" s="735">
        <v>1135372</v>
      </c>
      <c r="C230" s="735">
        <v>340677</v>
      </c>
      <c r="D230" s="735">
        <v>24183.25</v>
      </c>
      <c r="E230" s="736">
        <v>2.12998471</v>
      </c>
      <c r="F230" s="735">
        <v>1420.23</v>
      </c>
    </row>
    <row r="231" spans="1:6" ht="12.75">
      <c r="A231" s="88" t="s">
        <v>186</v>
      </c>
      <c r="B231" s="735">
        <v>1135372</v>
      </c>
      <c r="C231" s="735">
        <v>340677</v>
      </c>
      <c r="D231" s="735">
        <v>24183.25</v>
      </c>
      <c r="E231" s="736">
        <v>2.12998471</v>
      </c>
      <c r="F231" s="735">
        <v>1420.23</v>
      </c>
    </row>
    <row r="232" spans="1:6" ht="12.75">
      <c r="A232" s="88" t="s">
        <v>1097</v>
      </c>
      <c r="B232" s="735">
        <v>-198440</v>
      </c>
      <c r="C232" s="735">
        <v>-26188</v>
      </c>
      <c r="D232" s="735">
        <v>147783.14</v>
      </c>
      <c r="E232" s="737" t="s">
        <v>1093</v>
      </c>
      <c r="F232" s="735">
        <v>-1420.23</v>
      </c>
    </row>
    <row r="233" spans="1:6" ht="12.75">
      <c r="A233" s="88" t="s">
        <v>1098</v>
      </c>
      <c r="B233" s="735">
        <v>198440</v>
      </c>
      <c r="C233" s="735">
        <v>26188</v>
      </c>
      <c r="D233" s="738" t="s">
        <v>1093</v>
      </c>
      <c r="E233" s="738" t="s">
        <v>1093</v>
      </c>
      <c r="F233" s="738" t="s">
        <v>1093</v>
      </c>
    </row>
    <row r="234" spans="1:6" ht="12.75">
      <c r="A234" s="88" t="s">
        <v>1161</v>
      </c>
      <c r="B234" s="735">
        <v>198440</v>
      </c>
      <c r="C234" s="735">
        <v>26188</v>
      </c>
      <c r="D234" s="738" t="s">
        <v>1093</v>
      </c>
      <c r="E234" s="738" t="s">
        <v>1093</v>
      </c>
      <c r="F234" s="738" t="s">
        <v>1093</v>
      </c>
    </row>
    <row r="235" spans="1:6" ht="25.5">
      <c r="A235" s="88" t="s">
        <v>1163</v>
      </c>
      <c r="B235" s="735">
        <v>198440</v>
      </c>
      <c r="C235" s="735">
        <v>26188</v>
      </c>
      <c r="D235" s="738" t="s">
        <v>1093</v>
      </c>
      <c r="E235" s="738" t="s">
        <v>1093</v>
      </c>
      <c r="F235" s="738" t="s">
        <v>1093</v>
      </c>
    </row>
    <row r="236" spans="1:6" ht="12.75">
      <c r="A236" s="96" t="s">
        <v>341</v>
      </c>
      <c r="B236" s="731"/>
      <c r="C236" s="731"/>
      <c r="D236" s="731"/>
      <c r="E236" s="732"/>
      <c r="F236" s="731"/>
    </row>
    <row r="237" spans="1:6" ht="12.75">
      <c r="A237" s="96" t="s">
        <v>161</v>
      </c>
      <c r="B237" s="731">
        <v>33951978</v>
      </c>
      <c r="C237" s="731">
        <v>6936265</v>
      </c>
      <c r="D237" s="731">
        <v>6936265.09</v>
      </c>
      <c r="E237" s="732">
        <v>20.429634733</v>
      </c>
      <c r="F237" s="731">
        <v>0</v>
      </c>
    </row>
    <row r="238" spans="1:6" ht="12.75">
      <c r="A238" s="88" t="s">
        <v>164</v>
      </c>
      <c r="B238" s="735">
        <v>33919578</v>
      </c>
      <c r="C238" s="735">
        <v>6936265</v>
      </c>
      <c r="D238" s="735">
        <v>6936265.09</v>
      </c>
      <c r="E238" s="736">
        <v>20.449149132</v>
      </c>
      <c r="F238" s="735">
        <v>0</v>
      </c>
    </row>
    <row r="239" spans="1:6" ht="12.75">
      <c r="A239" s="739" t="s">
        <v>311</v>
      </c>
      <c r="B239" s="735">
        <v>9640524</v>
      </c>
      <c r="C239" s="735">
        <v>0</v>
      </c>
      <c r="D239" s="735">
        <v>0</v>
      </c>
      <c r="E239" s="736">
        <v>0</v>
      </c>
      <c r="F239" s="735">
        <v>0</v>
      </c>
    </row>
    <row r="240" spans="1:6" ht="12.75">
      <c r="A240" s="88" t="s">
        <v>170</v>
      </c>
      <c r="B240" s="735">
        <v>32400</v>
      </c>
      <c r="C240" s="735">
        <v>0</v>
      </c>
      <c r="D240" s="735">
        <v>0</v>
      </c>
      <c r="E240" s="736">
        <v>0</v>
      </c>
      <c r="F240" s="735">
        <v>0</v>
      </c>
    </row>
    <row r="241" spans="1:6" ht="25.5">
      <c r="A241" s="88" t="s">
        <v>173</v>
      </c>
      <c r="B241" s="735">
        <v>32400</v>
      </c>
      <c r="C241" s="735">
        <v>0</v>
      </c>
      <c r="D241" s="735">
        <v>0</v>
      </c>
      <c r="E241" s="736">
        <v>0</v>
      </c>
      <c r="F241" s="735">
        <v>0</v>
      </c>
    </row>
    <row r="242" spans="1:6" ht="12.75">
      <c r="A242" s="96" t="s">
        <v>247</v>
      </c>
      <c r="B242" s="731">
        <v>41165486</v>
      </c>
      <c r="C242" s="731">
        <v>8269078</v>
      </c>
      <c r="D242" s="731">
        <v>7485514.1</v>
      </c>
      <c r="E242" s="732">
        <v>18.18395658</v>
      </c>
      <c r="F242" s="731">
        <v>989289.12</v>
      </c>
    </row>
    <row r="243" spans="1:6" ht="12.75">
      <c r="A243" s="88" t="s">
        <v>178</v>
      </c>
      <c r="B243" s="735">
        <v>31334182</v>
      </c>
      <c r="C243" s="735">
        <v>8209078</v>
      </c>
      <c r="D243" s="735">
        <v>7425514.11</v>
      </c>
      <c r="E243" s="736">
        <v>23.69780743</v>
      </c>
      <c r="F243" s="735">
        <v>5096699.82</v>
      </c>
    </row>
    <row r="244" spans="1:6" ht="12.75">
      <c r="A244" s="88" t="s">
        <v>206</v>
      </c>
      <c r="B244" s="735">
        <v>31334182</v>
      </c>
      <c r="C244" s="735">
        <v>8209078</v>
      </c>
      <c r="D244" s="735">
        <v>7425514.11</v>
      </c>
      <c r="E244" s="736">
        <v>23.69780743</v>
      </c>
      <c r="F244" s="735">
        <v>5096699.82</v>
      </c>
    </row>
    <row r="245" spans="1:6" ht="12.75">
      <c r="A245" s="88" t="s">
        <v>208</v>
      </c>
      <c r="B245" s="735">
        <v>31334182</v>
      </c>
      <c r="C245" s="735">
        <v>8209078</v>
      </c>
      <c r="D245" s="735">
        <v>7425514.11</v>
      </c>
      <c r="E245" s="736">
        <v>23.69780743</v>
      </c>
      <c r="F245" s="735">
        <v>5096699.82</v>
      </c>
    </row>
    <row r="246" spans="1:6" ht="12.75">
      <c r="A246" s="88" t="s">
        <v>251</v>
      </c>
      <c r="B246" s="735">
        <v>9831304</v>
      </c>
      <c r="C246" s="735">
        <v>60000</v>
      </c>
      <c r="D246" s="735">
        <v>59999.99</v>
      </c>
      <c r="E246" s="736">
        <v>0.610295338</v>
      </c>
      <c r="F246" s="735">
        <v>-4107410.7</v>
      </c>
    </row>
    <row r="247" spans="1:6" ht="12.75">
      <c r="A247" s="88" t="s">
        <v>253</v>
      </c>
      <c r="B247" s="735">
        <v>190780</v>
      </c>
      <c r="C247" s="735">
        <v>60000</v>
      </c>
      <c r="D247" s="735">
        <v>59999.99</v>
      </c>
      <c r="E247" s="736">
        <v>31.449832268</v>
      </c>
      <c r="F247" s="735">
        <v>-4107410.7</v>
      </c>
    </row>
    <row r="248" spans="1:6" ht="25.5">
      <c r="A248" s="88" t="s">
        <v>259</v>
      </c>
      <c r="B248" s="735">
        <v>9640524</v>
      </c>
      <c r="C248" s="735">
        <v>0</v>
      </c>
      <c r="D248" s="735">
        <v>0</v>
      </c>
      <c r="E248" s="736">
        <v>0</v>
      </c>
      <c r="F248" s="735">
        <v>0</v>
      </c>
    </row>
    <row r="249" spans="1:6" ht="25.5">
      <c r="A249" s="88" t="s">
        <v>327</v>
      </c>
      <c r="B249" s="735">
        <v>9640524</v>
      </c>
      <c r="C249" s="735">
        <v>0</v>
      </c>
      <c r="D249" s="735">
        <v>0</v>
      </c>
      <c r="E249" s="736">
        <v>0</v>
      </c>
      <c r="F249" s="735">
        <v>0</v>
      </c>
    </row>
    <row r="250" spans="1:6" ht="12.75">
      <c r="A250" s="88" t="s">
        <v>1097</v>
      </c>
      <c r="B250" s="735">
        <v>-7213508</v>
      </c>
      <c r="C250" s="735">
        <v>-1332813</v>
      </c>
      <c r="D250" s="735">
        <v>-549249.01</v>
      </c>
      <c r="E250" s="737" t="s">
        <v>1093</v>
      </c>
      <c r="F250" s="735">
        <v>-989289.12</v>
      </c>
    </row>
    <row r="251" spans="1:6" ht="12.75">
      <c r="A251" s="88" t="s">
        <v>1098</v>
      </c>
      <c r="B251" s="735">
        <v>7213508</v>
      </c>
      <c r="C251" s="735">
        <v>1332813</v>
      </c>
      <c r="D251" s="738" t="s">
        <v>1093</v>
      </c>
      <c r="E251" s="738" t="s">
        <v>1093</v>
      </c>
      <c r="F251" s="738" t="s">
        <v>1093</v>
      </c>
    </row>
    <row r="252" spans="1:6" ht="12.75">
      <c r="A252" s="88" t="s">
        <v>1161</v>
      </c>
      <c r="B252" s="735">
        <v>7213508</v>
      </c>
      <c r="C252" s="735">
        <v>1332813</v>
      </c>
      <c r="D252" s="738" t="s">
        <v>1093</v>
      </c>
      <c r="E252" s="738" t="s">
        <v>1093</v>
      </c>
      <c r="F252" s="738" t="s">
        <v>1093</v>
      </c>
    </row>
    <row r="253" spans="1:6" ht="25.5">
      <c r="A253" s="88" t="s">
        <v>1163</v>
      </c>
      <c r="B253" s="735">
        <v>7213508</v>
      </c>
      <c r="C253" s="735">
        <v>1332813</v>
      </c>
      <c r="D253" s="738" t="s">
        <v>1093</v>
      </c>
      <c r="E253" s="738" t="s">
        <v>1093</v>
      </c>
      <c r="F253" s="738" t="s">
        <v>1093</v>
      </c>
    </row>
    <row r="254" spans="1:6" ht="12.75">
      <c r="A254" s="96" t="s">
        <v>351</v>
      </c>
      <c r="B254" s="731"/>
      <c r="C254" s="731"/>
      <c r="D254" s="731"/>
      <c r="E254" s="732"/>
      <c r="F254" s="731"/>
    </row>
    <row r="255" spans="1:6" ht="12.75">
      <c r="A255" s="96" t="s">
        <v>161</v>
      </c>
      <c r="B255" s="731">
        <v>48308621</v>
      </c>
      <c r="C255" s="731">
        <v>6767683</v>
      </c>
      <c r="D255" s="731">
        <v>6767639.03</v>
      </c>
      <c r="E255" s="732">
        <v>14.009174532</v>
      </c>
      <c r="F255" s="731">
        <v>0</v>
      </c>
    </row>
    <row r="256" spans="1:6" ht="12.75">
      <c r="A256" s="88" t="s">
        <v>164</v>
      </c>
      <c r="B256" s="735">
        <v>38432216</v>
      </c>
      <c r="C256" s="735">
        <v>2208738</v>
      </c>
      <c r="D256" s="735">
        <v>2208694.03</v>
      </c>
      <c r="E256" s="736">
        <v>5.746985888</v>
      </c>
      <c r="F256" s="735">
        <v>0</v>
      </c>
    </row>
    <row r="257" spans="1:6" ht="12.75">
      <c r="A257" s="739" t="s">
        <v>311</v>
      </c>
      <c r="B257" s="735">
        <v>29145738</v>
      </c>
      <c r="C257" s="735">
        <v>2208738</v>
      </c>
      <c r="D257" s="735">
        <v>2208694.03</v>
      </c>
      <c r="E257" s="736">
        <v>7.578102946</v>
      </c>
      <c r="F257" s="735">
        <v>0</v>
      </c>
    </row>
    <row r="258" spans="1:6" ht="12.75">
      <c r="A258" s="88" t="s">
        <v>170</v>
      </c>
      <c r="B258" s="735">
        <v>9876405</v>
      </c>
      <c r="C258" s="735">
        <v>4558945</v>
      </c>
      <c r="D258" s="735">
        <v>4558945</v>
      </c>
      <c r="E258" s="736">
        <v>46.159964076</v>
      </c>
      <c r="F258" s="735">
        <v>0</v>
      </c>
    </row>
    <row r="259" spans="1:6" ht="25.5">
      <c r="A259" s="88" t="s">
        <v>173</v>
      </c>
      <c r="B259" s="735">
        <v>9876405</v>
      </c>
      <c r="C259" s="735">
        <v>4558945</v>
      </c>
      <c r="D259" s="735">
        <v>4558945</v>
      </c>
      <c r="E259" s="736">
        <v>46.159964076</v>
      </c>
      <c r="F259" s="735">
        <v>0</v>
      </c>
    </row>
    <row r="260" spans="1:6" ht="12.75">
      <c r="A260" s="96" t="s">
        <v>247</v>
      </c>
      <c r="B260" s="731">
        <v>50188569</v>
      </c>
      <c r="C260" s="731">
        <v>8069001</v>
      </c>
      <c r="D260" s="731">
        <v>7703243.82</v>
      </c>
      <c r="E260" s="732">
        <v>15.348602229</v>
      </c>
      <c r="F260" s="731">
        <v>0</v>
      </c>
    </row>
    <row r="261" spans="1:6" ht="12.75">
      <c r="A261" s="88" t="s">
        <v>178</v>
      </c>
      <c r="B261" s="735">
        <v>50188569</v>
      </c>
      <c r="C261" s="735">
        <v>8069001</v>
      </c>
      <c r="D261" s="735">
        <v>7703243.82</v>
      </c>
      <c r="E261" s="736">
        <v>15.348602229</v>
      </c>
      <c r="F261" s="735">
        <v>0</v>
      </c>
    </row>
    <row r="262" spans="1:6" ht="12.75">
      <c r="A262" s="88" t="s">
        <v>180</v>
      </c>
      <c r="B262" s="735">
        <v>702542</v>
      </c>
      <c r="C262" s="735">
        <v>81859</v>
      </c>
      <c r="D262" s="735">
        <v>81858.14</v>
      </c>
      <c r="E262" s="736">
        <v>11.651707656</v>
      </c>
      <c r="F262" s="735">
        <v>0</v>
      </c>
    </row>
    <row r="263" spans="1:6" ht="12.75">
      <c r="A263" s="88" t="s">
        <v>186</v>
      </c>
      <c r="B263" s="735">
        <v>702542</v>
      </c>
      <c r="C263" s="735">
        <v>81859</v>
      </c>
      <c r="D263" s="735">
        <v>81858.14</v>
      </c>
      <c r="E263" s="736">
        <v>11.651707656</v>
      </c>
      <c r="F263" s="735">
        <v>0</v>
      </c>
    </row>
    <row r="264" spans="1:6" ht="12.75">
      <c r="A264" s="88" t="s">
        <v>206</v>
      </c>
      <c r="B264" s="735">
        <v>20340289</v>
      </c>
      <c r="C264" s="735">
        <v>5778404</v>
      </c>
      <c r="D264" s="735">
        <v>4111374.35</v>
      </c>
      <c r="E264" s="736">
        <v>20.212959364</v>
      </c>
      <c r="F264" s="735">
        <v>0</v>
      </c>
    </row>
    <row r="265" spans="1:6" ht="12.75">
      <c r="A265" s="88" t="s">
        <v>208</v>
      </c>
      <c r="B265" s="735">
        <v>20340289</v>
      </c>
      <c r="C265" s="735">
        <v>5778404</v>
      </c>
      <c r="D265" s="735">
        <v>4111374.35</v>
      </c>
      <c r="E265" s="736">
        <v>20.212959364</v>
      </c>
      <c r="F265" s="735">
        <v>0</v>
      </c>
    </row>
    <row r="266" spans="1:6" ht="12.75">
      <c r="A266" s="88" t="s">
        <v>962</v>
      </c>
      <c r="B266" s="735">
        <v>29145738</v>
      </c>
      <c r="C266" s="735">
        <v>2208738</v>
      </c>
      <c r="D266" s="735">
        <v>3510011.33</v>
      </c>
      <c r="E266" s="736">
        <v>12.042966042</v>
      </c>
      <c r="F266" s="735">
        <v>0</v>
      </c>
    </row>
    <row r="267" spans="1:6" ht="12.75">
      <c r="A267" s="88" t="s">
        <v>318</v>
      </c>
      <c r="B267" s="735">
        <v>29145738</v>
      </c>
      <c r="C267" s="735">
        <v>2208738</v>
      </c>
      <c r="D267" s="735">
        <v>3510011.33</v>
      </c>
      <c r="E267" s="736">
        <v>12.042966042</v>
      </c>
      <c r="F267" s="735">
        <v>0</v>
      </c>
    </row>
    <row r="268" spans="1:6" ht="63.75">
      <c r="A268" s="88" t="s">
        <v>353</v>
      </c>
      <c r="B268" s="735">
        <v>29145738</v>
      </c>
      <c r="C268" s="735">
        <v>2208738</v>
      </c>
      <c r="D268" s="735">
        <v>3510011.33</v>
      </c>
      <c r="E268" s="736">
        <v>12.042966042</v>
      </c>
      <c r="F268" s="735">
        <v>0</v>
      </c>
    </row>
    <row r="269" spans="1:6" ht="12.75">
      <c r="A269" s="88" t="s">
        <v>1097</v>
      </c>
      <c r="B269" s="735">
        <v>-1879948</v>
      </c>
      <c r="C269" s="735">
        <v>-1301318</v>
      </c>
      <c r="D269" s="735">
        <v>-935604.79</v>
      </c>
      <c r="E269" s="737" t="s">
        <v>1093</v>
      </c>
      <c r="F269" s="735">
        <v>0</v>
      </c>
    </row>
    <row r="270" spans="1:6" ht="12.75">
      <c r="A270" s="88" t="s">
        <v>1098</v>
      </c>
      <c r="B270" s="735">
        <v>1879948</v>
      </c>
      <c r="C270" s="735">
        <v>1301318</v>
      </c>
      <c r="D270" s="738" t="s">
        <v>1093</v>
      </c>
      <c r="E270" s="738" t="s">
        <v>1093</v>
      </c>
      <c r="F270" s="738" t="s">
        <v>1093</v>
      </c>
    </row>
    <row r="271" spans="1:6" ht="12.75">
      <c r="A271" s="88" t="s">
        <v>1161</v>
      </c>
      <c r="B271" s="735">
        <v>1879948</v>
      </c>
      <c r="C271" s="735">
        <v>1301318</v>
      </c>
      <c r="D271" s="738" t="s">
        <v>1093</v>
      </c>
      <c r="E271" s="738" t="s">
        <v>1093</v>
      </c>
      <c r="F271" s="738" t="s">
        <v>1093</v>
      </c>
    </row>
    <row r="272" spans="1:6" ht="25.5">
      <c r="A272" s="88" t="s">
        <v>1163</v>
      </c>
      <c r="B272" s="735">
        <v>1879948</v>
      </c>
      <c r="C272" s="735">
        <v>1301318</v>
      </c>
      <c r="D272" s="738" t="s">
        <v>1093</v>
      </c>
      <c r="E272" s="738" t="s">
        <v>1093</v>
      </c>
      <c r="F272" s="738" t="s">
        <v>1093</v>
      </c>
    </row>
    <row r="273" spans="1:6" ht="25.5">
      <c r="A273" s="96" t="s">
        <v>963</v>
      </c>
      <c r="B273" s="731"/>
      <c r="C273" s="731"/>
      <c r="D273" s="731"/>
      <c r="E273" s="732"/>
      <c r="F273" s="731"/>
    </row>
    <row r="274" spans="1:6" ht="12.75">
      <c r="A274" s="96" t="s">
        <v>161</v>
      </c>
      <c r="B274" s="731">
        <v>90131042</v>
      </c>
      <c r="C274" s="731">
        <v>22217226</v>
      </c>
      <c r="D274" s="731">
        <v>22673877.79</v>
      </c>
      <c r="E274" s="732">
        <v>25.156569021</v>
      </c>
      <c r="F274" s="731">
        <v>1574218.41</v>
      </c>
    </row>
    <row r="275" spans="1:6" ht="12.75">
      <c r="A275" s="88" t="s">
        <v>164</v>
      </c>
      <c r="B275" s="735">
        <v>10542411</v>
      </c>
      <c r="C275" s="735">
        <v>4211133</v>
      </c>
      <c r="D275" s="735">
        <v>4667784.79</v>
      </c>
      <c r="E275" s="736">
        <v>44.276255118</v>
      </c>
      <c r="F275" s="735">
        <v>656653.41</v>
      </c>
    </row>
    <row r="276" spans="1:6" ht="12.75">
      <c r="A276" s="88" t="s">
        <v>170</v>
      </c>
      <c r="B276" s="735">
        <v>79588631</v>
      </c>
      <c r="C276" s="735">
        <v>18006093</v>
      </c>
      <c r="D276" s="735">
        <v>18006093</v>
      </c>
      <c r="E276" s="736">
        <v>22.623951152</v>
      </c>
      <c r="F276" s="735">
        <v>917565</v>
      </c>
    </row>
    <row r="277" spans="1:6" ht="25.5">
      <c r="A277" s="88" t="s">
        <v>173</v>
      </c>
      <c r="B277" s="735">
        <v>79588631</v>
      </c>
      <c r="C277" s="735">
        <v>18006093</v>
      </c>
      <c r="D277" s="735">
        <v>18006093</v>
      </c>
      <c r="E277" s="736">
        <v>22.623951152</v>
      </c>
      <c r="F277" s="735">
        <v>917565</v>
      </c>
    </row>
    <row r="278" spans="1:6" ht="12.75">
      <c r="A278" s="96" t="s">
        <v>247</v>
      </c>
      <c r="B278" s="731">
        <v>90131042</v>
      </c>
      <c r="C278" s="731">
        <v>22217226</v>
      </c>
      <c r="D278" s="731">
        <v>19924231.08</v>
      </c>
      <c r="E278" s="732">
        <v>22.105847928</v>
      </c>
      <c r="F278" s="731">
        <v>3794364.38</v>
      </c>
    </row>
    <row r="279" spans="1:6" ht="12.75">
      <c r="A279" s="88" t="s">
        <v>178</v>
      </c>
      <c r="B279" s="735">
        <v>64739071</v>
      </c>
      <c r="C279" s="735">
        <v>10232736</v>
      </c>
      <c r="D279" s="735">
        <v>8956851.71</v>
      </c>
      <c r="E279" s="736">
        <v>13.835310843</v>
      </c>
      <c r="F279" s="735">
        <v>-744047.72</v>
      </c>
    </row>
    <row r="280" spans="1:6" ht="12.75">
      <c r="A280" s="88" t="s">
        <v>206</v>
      </c>
      <c r="B280" s="735">
        <v>50728419</v>
      </c>
      <c r="C280" s="735">
        <v>8713865</v>
      </c>
      <c r="D280" s="735">
        <v>7732663.76</v>
      </c>
      <c r="E280" s="736">
        <v>15.243257946</v>
      </c>
      <c r="F280" s="735">
        <v>-1026183.78</v>
      </c>
    </row>
    <row r="281" spans="1:6" ht="12.75">
      <c r="A281" s="88" t="s">
        <v>208</v>
      </c>
      <c r="B281" s="735">
        <v>50728419</v>
      </c>
      <c r="C281" s="735">
        <v>8713865</v>
      </c>
      <c r="D281" s="735">
        <v>7732663.76</v>
      </c>
      <c r="E281" s="736">
        <v>15.243257946</v>
      </c>
      <c r="F281" s="735">
        <v>-1026183.78</v>
      </c>
    </row>
    <row r="282" spans="1:6" ht="12.75">
      <c r="A282" s="88" t="s">
        <v>231</v>
      </c>
      <c r="B282" s="735">
        <v>14010652</v>
      </c>
      <c r="C282" s="735">
        <v>1518871</v>
      </c>
      <c r="D282" s="735">
        <v>1224187.95</v>
      </c>
      <c r="E282" s="736">
        <v>8.737551614</v>
      </c>
      <c r="F282" s="735">
        <v>282136.06</v>
      </c>
    </row>
    <row r="283" spans="1:6" ht="38.25">
      <c r="A283" s="88" t="s">
        <v>249</v>
      </c>
      <c r="B283" s="735">
        <v>14010652</v>
      </c>
      <c r="C283" s="735">
        <v>1518871</v>
      </c>
      <c r="D283" s="735">
        <v>1224187.95</v>
      </c>
      <c r="E283" s="736">
        <v>8.737551614</v>
      </c>
      <c r="F283" s="735">
        <v>282136.06</v>
      </c>
    </row>
    <row r="284" spans="1:6" ht="12.75">
      <c r="A284" s="88" t="s">
        <v>251</v>
      </c>
      <c r="B284" s="735">
        <v>25391971</v>
      </c>
      <c r="C284" s="735">
        <v>11984490</v>
      </c>
      <c r="D284" s="735">
        <v>10967379.37</v>
      </c>
      <c r="E284" s="736">
        <v>43.192312129</v>
      </c>
      <c r="F284" s="735">
        <v>4538412.1</v>
      </c>
    </row>
    <row r="285" spans="1:6" ht="12.75">
      <c r="A285" s="88" t="s">
        <v>253</v>
      </c>
      <c r="B285" s="735">
        <v>18412119</v>
      </c>
      <c r="C285" s="735">
        <v>8177414</v>
      </c>
      <c r="D285" s="735">
        <v>7977412.38</v>
      </c>
      <c r="E285" s="736">
        <v>43.326965136</v>
      </c>
      <c r="F285" s="735">
        <v>4538412.1</v>
      </c>
    </row>
    <row r="286" spans="1:6" ht="25.5">
      <c r="A286" s="88" t="s">
        <v>259</v>
      </c>
      <c r="B286" s="735">
        <v>6979852</v>
      </c>
      <c r="C286" s="735">
        <v>3807076</v>
      </c>
      <c r="D286" s="735">
        <v>2989966.99</v>
      </c>
      <c r="E286" s="736">
        <v>42.837111589</v>
      </c>
      <c r="F286" s="735">
        <v>0</v>
      </c>
    </row>
    <row r="287" spans="1:6" ht="25.5">
      <c r="A287" s="88" t="s">
        <v>265</v>
      </c>
      <c r="B287" s="735">
        <v>6979852</v>
      </c>
      <c r="C287" s="735">
        <v>3807076</v>
      </c>
      <c r="D287" s="735">
        <v>2989966.99</v>
      </c>
      <c r="E287" s="736">
        <v>42.837111589</v>
      </c>
      <c r="F287" s="735">
        <v>0</v>
      </c>
    </row>
    <row r="288" spans="1:6" ht="12.75">
      <c r="A288" s="88" t="s">
        <v>1097</v>
      </c>
      <c r="B288" s="735">
        <v>0</v>
      </c>
      <c r="C288" s="735">
        <v>0</v>
      </c>
      <c r="D288" s="735">
        <v>2749646.71</v>
      </c>
      <c r="E288" s="737" t="s">
        <v>1093</v>
      </c>
      <c r="F288" s="735">
        <v>-2220145.97</v>
      </c>
    </row>
    <row r="289" spans="1:6" ht="12.75">
      <c r="A289" s="96" t="s">
        <v>310</v>
      </c>
      <c r="B289" s="731"/>
      <c r="C289" s="731"/>
      <c r="D289" s="731"/>
      <c r="E289" s="732"/>
      <c r="F289" s="731"/>
    </row>
    <row r="290" spans="1:6" ht="12.75">
      <c r="A290" s="96" t="s">
        <v>161</v>
      </c>
      <c r="B290" s="731">
        <v>402956</v>
      </c>
      <c r="C290" s="731">
        <v>0</v>
      </c>
      <c r="D290" s="731">
        <v>0</v>
      </c>
      <c r="E290" s="732">
        <v>0</v>
      </c>
      <c r="F290" s="731">
        <v>-50414</v>
      </c>
    </row>
    <row r="291" spans="1:6" ht="12.75">
      <c r="A291" s="88" t="s">
        <v>170</v>
      </c>
      <c r="B291" s="735">
        <v>402956</v>
      </c>
      <c r="C291" s="735">
        <v>0</v>
      </c>
      <c r="D291" s="735">
        <v>0</v>
      </c>
      <c r="E291" s="736">
        <v>0</v>
      </c>
      <c r="F291" s="735">
        <v>-50414</v>
      </c>
    </row>
    <row r="292" spans="1:6" ht="25.5">
      <c r="A292" s="88" t="s">
        <v>173</v>
      </c>
      <c r="B292" s="735">
        <v>402956</v>
      </c>
      <c r="C292" s="735">
        <v>0</v>
      </c>
      <c r="D292" s="735">
        <v>0</v>
      </c>
      <c r="E292" s="736">
        <v>0</v>
      </c>
      <c r="F292" s="735">
        <v>-50414</v>
      </c>
    </row>
    <row r="293" spans="1:6" ht="12.75">
      <c r="A293" s="96" t="s">
        <v>247</v>
      </c>
      <c r="B293" s="731">
        <v>402956</v>
      </c>
      <c r="C293" s="731">
        <v>0</v>
      </c>
      <c r="D293" s="731">
        <v>0</v>
      </c>
      <c r="E293" s="732">
        <v>0</v>
      </c>
      <c r="F293" s="731">
        <v>0</v>
      </c>
    </row>
    <row r="294" spans="1:6" ht="12.75">
      <c r="A294" s="88" t="s">
        <v>178</v>
      </c>
      <c r="B294" s="735">
        <v>402956</v>
      </c>
      <c r="C294" s="735">
        <v>0</v>
      </c>
      <c r="D294" s="735">
        <v>0</v>
      </c>
      <c r="E294" s="736">
        <v>0</v>
      </c>
      <c r="F294" s="735">
        <v>0</v>
      </c>
    </row>
    <row r="295" spans="1:6" ht="12.75">
      <c r="A295" s="88" t="s">
        <v>206</v>
      </c>
      <c r="B295" s="735">
        <v>402956</v>
      </c>
      <c r="C295" s="735">
        <v>0</v>
      </c>
      <c r="D295" s="735">
        <v>0</v>
      </c>
      <c r="E295" s="736">
        <v>0</v>
      </c>
      <c r="F295" s="735">
        <v>0</v>
      </c>
    </row>
    <row r="296" spans="1:6" ht="12.75">
      <c r="A296" s="88" t="s">
        <v>208</v>
      </c>
      <c r="B296" s="735">
        <v>402956</v>
      </c>
      <c r="C296" s="735">
        <v>0</v>
      </c>
      <c r="D296" s="735">
        <v>0</v>
      </c>
      <c r="E296" s="736">
        <v>0</v>
      </c>
      <c r="F296" s="735">
        <v>0</v>
      </c>
    </row>
    <row r="297" spans="1:6" ht="12.75">
      <c r="A297" s="88" t="s">
        <v>1097</v>
      </c>
      <c r="B297" s="735">
        <v>0</v>
      </c>
      <c r="C297" s="735">
        <v>0</v>
      </c>
      <c r="D297" s="735">
        <v>0</v>
      </c>
      <c r="E297" s="737" t="s">
        <v>1093</v>
      </c>
      <c r="F297" s="735">
        <v>-50414</v>
      </c>
    </row>
    <row r="298" spans="1:6" ht="12.75">
      <c r="A298" s="96" t="s">
        <v>341</v>
      </c>
      <c r="B298" s="731"/>
      <c r="C298" s="731"/>
      <c r="D298" s="731"/>
      <c r="E298" s="732"/>
      <c r="F298" s="731"/>
    </row>
    <row r="299" spans="1:6" ht="12.75">
      <c r="A299" s="96" t="s">
        <v>161</v>
      </c>
      <c r="B299" s="731">
        <v>47411838</v>
      </c>
      <c r="C299" s="731">
        <v>15502940</v>
      </c>
      <c r="D299" s="731">
        <v>15959591.79</v>
      </c>
      <c r="E299" s="732">
        <v>33.661617991</v>
      </c>
      <c r="F299" s="731">
        <v>2001042.41</v>
      </c>
    </row>
    <row r="300" spans="1:6" ht="12.75">
      <c r="A300" s="88" t="s">
        <v>164</v>
      </c>
      <c r="B300" s="735">
        <v>10542411</v>
      </c>
      <c r="C300" s="735">
        <v>4211133</v>
      </c>
      <c r="D300" s="735">
        <v>4667784.79</v>
      </c>
      <c r="E300" s="736">
        <v>44.276255118</v>
      </c>
      <c r="F300" s="735">
        <v>656653.41</v>
      </c>
    </row>
    <row r="301" spans="1:6" ht="12.75">
      <c r="A301" s="88" t="s">
        <v>170</v>
      </c>
      <c r="B301" s="735">
        <v>36869427</v>
      </c>
      <c r="C301" s="735">
        <v>11291807</v>
      </c>
      <c r="D301" s="735">
        <v>11291807</v>
      </c>
      <c r="E301" s="736">
        <v>30.626478139</v>
      </c>
      <c r="F301" s="735">
        <v>1344389</v>
      </c>
    </row>
    <row r="302" spans="1:6" ht="25.5">
      <c r="A302" s="88" t="s">
        <v>173</v>
      </c>
      <c r="B302" s="735">
        <v>36869427</v>
      </c>
      <c r="C302" s="735">
        <v>11291807</v>
      </c>
      <c r="D302" s="735">
        <v>11291807</v>
      </c>
      <c r="E302" s="736">
        <v>30.626478139</v>
      </c>
      <c r="F302" s="735">
        <v>1344389</v>
      </c>
    </row>
    <row r="303" spans="1:6" ht="12.75">
      <c r="A303" s="96" t="s">
        <v>247</v>
      </c>
      <c r="B303" s="731">
        <v>47411838</v>
      </c>
      <c r="C303" s="731">
        <v>15502940</v>
      </c>
      <c r="D303" s="731">
        <v>14485808.14</v>
      </c>
      <c r="E303" s="732">
        <v>30.553146115</v>
      </c>
      <c r="F303" s="731">
        <v>1770118.37</v>
      </c>
    </row>
    <row r="304" spans="1:6" ht="12.75">
      <c r="A304" s="88" t="s">
        <v>178</v>
      </c>
      <c r="B304" s="735">
        <v>22019867</v>
      </c>
      <c r="C304" s="735">
        <v>3518450</v>
      </c>
      <c r="D304" s="735">
        <v>3518428.77</v>
      </c>
      <c r="E304" s="736">
        <v>15.978428798</v>
      </c>
      <c r="F304" s="735">
        <v>-2768293.73</v>
      </c>
    </row>
    <row r="305" spans="1:6" ht="12.75">
      <c r="A305" s="88" t="s">
        <v>206</v>
      </c>
      <c r="B305" s="735">
        <v>22019867</v>
      </c>
      <c r="C305" s="735">
        <v>3518450</v>
      </c>
      <c r="D305" s="735">
        <v>3518428.77</v>
      </c>
      <c r="E305" s="736">
        <v>15.978428798</v>
      </c>
      <c r="F305" s="735">
        <v>-2768293.73</v>
      </c>
    </row>
    <row r="306" spans="1:6" ht="12.75">
      <c r="A306" s="88" t="s">
        <v>208</v>
      </c>
      <c r="B306" s="735">
        <v>22019867</v>
      </c>
      <c r="C306" s="735">
        <v>3518450</v>
      </c>
      <c r="D306" s="735">
        <v>3518428.77</v>
      </c>
      <c r="E306" s="736">
        <v>15.978428798</v>
      </c>
      <c r="F306" s="735">
        <v>-2768293.73</v>
      </c>
    </row>
    <row r="307" spans="1:6" ht="12.75">
      <c r="A307" s="88" t="s">
        <v>251</v>
      </c>
      <c r="B307" s="735">
        <v>25391971</v>
      </c>
      <c r="C307" s="735">
        <v>11984490</v>
      </c>
      <c r="D307" s="735">
        <v>10967379.37</v>
      </c>
      <c r="E307" s="736">
        <v>43.192312129</v>
      </c>
      <c r="F307" s="735">
        <v>4538412.1</v>
      </c>
    </row>
    <row r="308" spans="1:6" ht="12.75">
      <c r="A308" s="88" t="s">
        <v>253</v>
      </c>
      <c r="B308" s="735">
        <v>18412119</v>
      </c>
      <c r="C308" s="735">
        <v>8177414</v>
      </c>
      <c r="D308" s="735">
        <v>7977412.38</v>
      </c>
      <c r="E308" s="736">
        <v>43.326965136</v>
      </c>
      <c r="F308" s="735">
        <v>4538412.1</v>
      </c>
    </row>
    <row r="309" spans="1:6" ht="25.5">
      <c r="A309" s="88" t="s">
        <v>259</v>
      </c>
      <c r="B309" s="735">
        <v>6979852</v>
      </c>
      <c r="C309" s="735">
        <v>3807076</v>
      </c>
      <c r="D309" s="735">
        <v>2989966.99</v>
      </c>
      <c r="E309" s="736">
        <v>42.837111589</v>
      </c>
      <c r="F309" s="735">
        <v>0</v>
      </c>
    </row>
    <row r="310" spans="1:6" ht="25.5">
      <c r="A310" s="88" t="s">
        <v>265</v>
      </c>
      <c r="B310" s="735">
        <v>6979852</v>
      </c>
      <c r="C310" s="735">
        <v>3807076</v>
      </c>
      <c r="D310" s="735">
        <v>2989966.99</v>
      </c>
      <c r="E310" s="736">
        <v>42.837111589</v>
      </c>
      <c r="F310" s="735">
        <v>0</v>
      </c>
    </row>
    <row r="311" spans="1:6" ht="12.75">
      <c r="A311" s="88" t="s">
        <v>1097</v>
      </c>
      <c r="B311" s="735">
        <v>0</v>
      </c>
      <c r="C311" s="735">
        <v>0</v>
      </c>
      <c r="D311" s="735">
        <v>1473783.65</v>
      </c>
      <c r="E311" s="737" t="s">
        <v>1093</v>
      </c>
      <c r="F311" s="735">
        <v>230924.04</v>
      </c>
    </row>
    <row r="312" spans="1:6" ht="12.75">
      <c r="A312" s="96" t="s">
        <v>351</v>
      </c>
      <c r="B312" s="731"/>
      <c r="C312" s="731"/>
      <c r="D312" s="731"/>
      <c r="E312" s="732"/>
      <c r="F312" s="731"/>
    </row>
    <row r="313" spans="1:6" ht="12.75">
      <c r="A313" s="96" t="s">
        <v>161</v>
      </c>
      <c r="B313" s="731">
        <v>42316248</v>
      </c>
      <c r="C313" s="731">
        <v>6714286</v>
      </c>
      <c r="D313" s="731">
        <v>6714286</v>
      </c>
      <c r="E313" s="732">
        <v>15.86692185</v>
      </c>
      <c r="F313" s="731">
        <v>-376410</v>
      </c>
    </row>
    <row r="314" spans="1:6" ht="12.75">
      <c r="A314" s="88" t="s">
        <v>170</v>
      </c>
      <c r="B314" s="735">
        <v>42316248</v>
      </c>
      <c r="C314" s="735">
        <v>6714286</v>
      </c>
      <c r="D314" s="735">
        <v>6714286</v>
      </c>
      <c r="E314" s="736">
        <v>15.86692185</v>
      </c>
      <c r="F314" s="735">
        <v>-376410</v>
      </c>
    </row>
    <row r="315" spans="1:6" ht="25.5">
      <c r="A315" s="88" t="s">
        <v>173</v>
      </c>
      <c r="B315" s="735">
        <v>42316248</v>
      </c>
      <c r="C315" s="735">
        <v>6714286</v>
      </c>
      <c r="D315" s="735">
        <v>6714286</v>
      </c>
      <c r="E315" s="736">
        <v>15.86692185</v>
      </c>
      <c r="F315" s="735">
        <v>-376410</v>
      </c>
    </row>
    <row r="316" spans="1:6" ht="12.75">
      <c r="A316" s="96" t="s">
        <v>247</v>
      </c>
      <c r="B316" s="731">
        <v>42316248</v>
      </c>
      <c r="C316" s="731">
        <v>6714286</v>
      </c>
      <c r="D316" s="731">
        <v>5438422.94</v>
      </c>
      <c r="E316" s="732">
        <v>12.85185525</v>
      </c>
      <c r="F316" s="731">
        <v>2024246.01</v>
      </c>
    </row>
    <row r="317" spans="1:6" ht="12.75">
      <c r="A317" s="88" t="s">
        <v>178</v>
      </c>
      <c r="B317" s="735">
        <v>42316248</v>
      </c>
      <c r="C317" s="735">
        <v>6714286</v>
      </c>
      <c r="D317" s="735">
        <v>5438422.94</v>
      </c>
      <c r="E317" s="736">
        <v>12.85185525</v>
      </c>
      <c r="F317" s="735">
        <v>2024246.01</v>
      </c>
    </row>
    <row r="318" spans="1:6" ht="12.75">
      <c r="A318" s="88" t="s">
        <v>206</v>
      </c>
      <c r="B318" s="735">
        <v>28305596</v>
      </c>
      <c r="C318" s="735">
        <v>5195415</v>
      </c>
      <c r="D318" s="735">
        <v>4214234.99</v>
      </c>
      <c r="E318" s="736">
        <v>14.888345718</v>
      </c>
      <c r="F318" s="735">
        <v>1742109.95</v>
      </c>
    </row>
    <row r="319" spans="1:6" ht="12.75">
      <c r="A319" s="88" t="s">
        <v>208</v>
      </c>
      <c r="B319" s="735">
        <v>28305596</v>
      </c>
      <c r="C319" s="735">
        <v>5195415</v>
      </c>
      <c r="D319" s="735">
        <v>4214234.99</v>
      </c>
      <c r="E319" s="736">
        <v>14.888345718</v>
      </c>
      <c r="F319" s="735">
        <v>1742109.95</v>
      </c>
    </row>
    <row r="320" spans="1:6" ht="12.75">
      <c r="A320" s="88" t="s">
        <v>231</v>
      </c>
      <c r="B320" s="735">
        <v>14010652</v>
      </c>
      <c r="C320" s="735">
        <v>1518871</v>
      </c>
      <c r="D320" s="735">
        <v>1224187.95</v>
      </c>
      <c r="E320" s="736">
        <v>8.737551614</v>
      </c>
      <c r="F320" s="735">
        <v>282136.06</v>
      </c>
    </row>
    <row r="321" spans="1:6" ht="38.25">
      <c r="A321" s="88" t="s">
        <v>249</v>
      </c>
      <c r="B321" s="735">
        <v>14010652</v>
      </c>
      <c r="C321" s="735">
        <v>1518871</v>
      </c>
      <c r="D321" s="735">
        <v>1224187.95</v>
      </c>
      <c r="E321" s="736">
        <v>8.737551614</v>
      </c>
      <c r="F321" s="735">
        <v>282136.06</v>
      </c>
    </row>
    <row r="322" spans="1:6" ht="12.75">
      <c r="A322" s="88" t="s">
        <v>1097</v>
      </c>
      <c r="B322" s="735">
        <v>0</v>
      </c>
      <c r="C322" s="735">
        <v>0</v>
      </c>
      <c r="D322" s="735">
        <v>1275863.06</v>
      </c>
      <c r="E322" s="737" t="s">
        <v>1093</v>
      </c>
      <c r="F322" s="735">
        <v>-2400656.01</v>
      </c>
    </row>
    <row r="323" spans="1:6" ht="12.75">
      <c r="A323" s="88"/>
      <c r="B323" s="735"/>
      <c r="C323" s="735"/>
      <c r="D323" s="735"/>
      <c r="E323" s="737"/>
      <c r="F323" s="735"/>
    </row>
    <row r="324" spans="1:6" ht="12.75">
      <c r="A324" s="96" t="s">
        <v>964</v>
      </c>
      <c r="B324" s="731"/>
      <c r="C324" s="731"/>
      <c r="D324" s="731"/>
      <c r="E324" s="732"/>
      <c r="F324" s="731"/>
    </row>
    <row r="325" spans="1:6" ht="12.75">
      <c r="A325" s="96" t="s">
        <v>161</v>
      </c>
      <c r="B325" s="731">
        <v>188460185</v>
      </c>
      <c r="C325" s="731">
        <v>40467501</v>
      </c>
      <c r="D325" s="731">
        <v>42504531.97</v>
      </c>
      <c r="E325" s="732">
        <v>22.553587098516324</v>
      </c>
      <c r="F325" s="731">
        <v>15211816.37</v>
      </c>
    </row>
    <row r="326" spans="1:6" ht="12.75">
      <c r="A326" s="88" t="s">
        <v>164</v>
      </c>
      <c r="B326" s="735">
        <v>8439516</v>
      </c>
      <c r="C326" s="735">
        <v>1208951</v>
      </c>
      <c r="D326" s="735">
        <v>3245981.97</v>
      </c>
      <c r="E326" s="736">
        <v>38.461707638210534</v>
      </c>
      <c r="F326" s="735">
        <v>2157157.37</v>
      </c>
    </row>
    <row r="327" spans="1:6" ht="12.75">
      <c r="A327" s="88" t="s">
        <v>170</v>
      </c>
      <c r="B327" s="735">
        <v>180020669</v>
      </c>
      <c r="C327" s="735">
        <v>39258550</v>
      </c>
      <c r="D327" s="735">
        <v>39258550</v>
      </c>
      <c r="E327" s="736">
        <v>21.807801414180947</v>
      </c>
      <c r="F327" s="735">
        <v>13054659</v>
      </c>
    </row>
    <row r="328" spans="1:6" ht="25.5">
      <c r="A328" s="88" t="s">
        <v>173</v>
      </c>
      <c r="B328" s="735">
        <v>180020669</v>
      </c>
      <c r="C328" s="735">
        <v>39258550</v>
      </c>
      <c r="D328" s="735">
        <v>39258550</v>
      </c>
      <c r="E328" s="736">
        <v>21.807801414180947</v>
      </c>
      <c r="F328" s="735">
        <v>13054659</v>
      </c>
    </row>
    <row r="329" spans="1:6" ht="12.75">
      <c r="A329" s="96" t="s">
        <v>247</v>
      </c>
      <c r="B329" s="731">
        <v>188460185</v>
      </c>
      <c r="C329" s="731">
        <v>40467501</v>
      </c>
      <c r="D329" s="731">
        <v>37937120.92</v>
      </c>
      <c r="E329" s="732">
        <v>20.130045462918336</v>
      </c>
      <c r="F329" s="731">
        <v>13182941.37</v>
      </c>
    </row>
    <row r="330" spans="1:6" ht="12.75">
      <c r="A330" s="88" t="s">
        <v>178</v>
      </c>
      <c r="B330" s="735">
        <v>86402876</v>
      </c>
      <c r="C330" s="735">
        <v>24468464</v>
      </c>
      <c r="D330" s="735">
        <v>23383912.47</v>
      </c>
      <c r="E330" s="736">
        <v>27.06381263281097</v>
      </c>
      <c r="F330" s="735">
        <v>10592813.47</v>
      </c>
    </row>
    <row r="331" spans="1:6" ht="12.75">
      <c r="A331" s="88" t="s">
        <v>180</v>
      </c>
      <c r="B331" s="735">
        <v>20605423</v>
      </c>
      <c r="C331" s="735">
        <v>3182313</v>
      </c>
      <c r="D331" s="735">
        <v>2355062.15</v>
      </c>
      <c r="E331" s="736">
        <v>11.429331734660336</v>
      </c>
      <c r="F331" s="735">
        <v>542449.13</v>
      </c>
    </row>
    <row r="332" spans="1:6" ht="12.75">
      <c r="A332" s="88" t="s">
        <v>181</v>
      </c>
      <c r="B332" s="735">
        <v>759875</v>
      </c>
      <c r="C332" s="735">
        <v>243570</v>
      </c>
      <c r="D332" s="735">
        <v>195181.58</v>
      </c>
      <c r="E332" s="736">
        <v>25.686011515051817</v>
      </c>
      <c r="F332" s="735">
        <v>31666.34</v>
      </c>
    </row>
    <row r="333" spans="1:6" ht="12.75">
      <c r="A333" s="88" t="s">
        <v>188</v>
      </c>
      <c r="B333" s="735">
        <v>610578</v>
      </c>
      <c r="C333" s="735">
        <v>194692</v>
      </c>
      <c r="D333" s="735">
        <v>155800.36</v>
      </c>
      <c r="E333" s="736">
        <v>25.51686434820776</v>
      </c>
      <c r="F333" s="735">
        <v>24921.87</v>
      </c>
    </row>
    <row r="334" spans="1:6" ht="12.75">
      <c r="A334" s="88" t="s">
        <v>186</v>
      </c>
      <c r="B334" s="735">
        <v>19845548</v>
      </c>
      <c r="C334" s="735">
        <v>2938743</v>
      </c>
      <c r="D334" s="735">
        <v>2159880.57</v>
      </c>
      <c r="E334" s="736">
        <v>10.883451391717678</v>
      </c>
      <c r="F334" s="735">
        <v>510782.79</v>
      </c>
    </row>
    <row r="335" spans="1:6" ht="12.75">
      <c r="A335" s="88" t="s">
        <v>206</v>
      </c>
      <c r="B335" s="735">
        <v>45918588</v>
      </c>
      <c r="C335" s="735">
        <v>18805275</v>
      </c>
      <c r="D335" s="735">
        <v>18578152.85</v>
      </c>
      <c r="E335" s="736">
        <v>40.45889401041688</v>
      </c>
      <c r="F335" s="735">
        <v>9504225.08</v>
      </c>
    </row>
    <row r="336" spans="1:6" ht="12.75">
      <c r="A336" s="88" t="s">
        <v>208</v>
      </c>
      <c r="B336" s="735">
        <v>45918588</v>
      </c>
      <c r="C336" s="735">
        <v>18805275</v>
      </c>
      <c r="D336" s="735">
        <v>18578152.85</v>
      </c>
      <c r="E336" s="736">
        <v>40.45889401041688</v>
      </c>
      <c r="F336" s="735">
        <v>9504225.08</v>
      </c>
    </row>
    <row r="337" spans="1:6" ht="12.75">
      <c r="A337" s="88" t="s">
        <v>231</v>
      </c>
      <c r="B337" s="735">
        <v>19878865</v>
      </c>
      <c r="C337" s="735">
        <v>2480876</v>
      </c>
      <c r="D337" s="735">
        <v>2450697.47</v>
      </c>
      <c r="E337" s="736">
        <v>12.328155908297582</v>
      </c>
      <c r="F337" s="735">
        <v>546139.26</v>
      </c>
    </row>
    <row r="338" spans="1:6" ht="38.25">
      <c r="A338" s="88" t="s">
        <v>249</v>
      </c>
      <c r="B338" s="735">
        <v>19878865</v>
      </c>
      <c r="C338" s="735">
        <v>2480876</v>
      </c>
      <c r="D338" s="735">
        <v>2450697.47</v>
      </c>
      <c r="E338" s="736">
        <v>12.328155908297582</v>
      </c>
      <c r="F338" s="735">
        <v>546139.26</v>
      </c>
    </row>
    <row r="339" spans="1:6" ht="12.75">
      <c r="A339" s="88" t="s">
        <v>251</v>
      </c>
      <c r="B339" s="735">
        <v>102057309</v>
      </c>
      <c r="C339" s="735">
        <v>15999037</v>
      </c>
      <c r="D339" s="735">
        <v>14553208.45</v>
      </c>
      <c r="E339" s="736">
        <v>14.259839488811135</v>
      </c>
      <c r="F339" s="735">
        <v>2590127.9</v>
      </c>
    </row>
    <row r="340" spans="1:6" ht="12.75">
      <c r="A340" s="88" t="s">
        <v>253</v>
      </c>
      <c r="B340" s="735">
        <v>30902343</v>
      </c>
      <c r="C340" s="735">
        <v>5691175</v>
      </c>
      <c r="D340" s="735">
        <v>5157080.31</v>
      </c>
      <c r="E340" s="736">
        <v>16.688314895734603</v>
      </c>
      <c r="F340" s="735">
        <v>1833488.06</v>
      </c>
    </row>
    <row r="341" spans="1:6" ht="25.5">
      <c r="A341" s="88" t="s">
        <v>259</v>
      </c>
      <c r="B341" s="735">
        <v>71154966</v>
      </c>
      <c r="C341" s="735">
        <v>10307862</v>
      </c>
      <c r="D341" s="735">
        <v>9396128.14</v>
      </c>
      <c r="E341" s="736">
        <v>13.205161450010392</v>
      </c>
      <c r="F341" s="735">
        <v>756639.84</v>
      </c>
    </row>
    <row r="342" spans="1:6" ht="12.75">
      <c r="A342" s="88" t="s">
        <v>261</v>
      </c>
      <c r="B342" s="735">
        <v>66804434</v>
      </c>
      <c r="C342" s="735">
        <v>9742251</v>
      </c>
      <c r="D342" s="735">
        <v>8830517.43</v>
      </c>
      <c r="E342" s="736">
        <v>13.21846006509089</v>
      </c>
      <c r="F342" s="735">
        <v>756639.84</v>
      </c>
    </row>
    <row r="343" spans="1:6" ht="25.5">
      <c r="A343" s="88" t="s">
        <v>263</v>
      </c>
      <c r="B343" s="735">
        <v>66804434</v>
      </c>
      <c r="C343" s="735">
        <v>9742251</v>
      </c>
      <c r="D343" s="735">
        <v>8830517.43</v>
      </c>
      <c r="E343" s="736">
        <v>13.21846006509089</v>
      </c>
      <c r="F343" s="735">
        <v>756639.84</v>
      </c>
    </row>
    <row r="344" spans="1:6" ht="25.5">
      <c r="A344" s="88" t="s">
        <v>265</v>
      </c>
      <c r="B344" s="735">
        <v>4350532</v>
      </c>
      <c r="C344" s="735">
        <v>565611</v>
      </c>
      <c r="D344" s="735">
        <v>565610.71</v>
      </c>
      <c r="E344" s="736">
        <v>13.000955055611588</v>
      </c>
      <c r="F344" s="735">
        <v>0</v>
      </c>
    </row>
    <row r="345" spans="1:6" ht="12.75">
      <c r="A345" s="88" t="s">
        <v>1097</v>
      </c>
      <c r="B345" s="735">
        <v>0</v>
      </c>
      <c r="C345" s="735">
        <v>0</v>
      </c>
      <c r="D345" s="735">
        <v>4567411.05000001</v>
      </c>
      <c r="E345" s="737" t="s">
        <v>1093</v>
      </c>
      <c r="F345" s="735">
        <v>2028875</v>
      </c>
    </row>
    <row r="346" spans="1:6" ht="25.5">
      <c r="A346" s="96" t="s">
        <v>965</v>
      </c>
      <c r="B346" s="731"/>
      <c r="C346" s="731"/>
      <c r="D346" s="731"/>
      <c r="E346" s="732"/>
      <c r="F346" s="731"/>
    </row>
    <row r="347" spans="1:6" ht="12.75">
      <c r="A347" s="88" t="s">
        <v>161</v>
      </c>
      <c r="B347" s="735">
        <v>0</v>
      </c>
      <c r="C347" s="735">
        <v>0</v>
      </c>
      <c r="D347" s="735">
        <v>0</v>
      </c>
      <c r="E347" s="736">
        <v>0</v>
      </c>
      <c r="F347" s="735">
        <v>-566209.55</v>
      </c>
    </row>
    <row r="348" spans="1:6" ht="12.75">
      <c r="A348" s="88" t="s">
        <v>164</v>
      </c>
      <c r="B348" s="735">
        <v>0</v>
      </c>
      <c r="C348" s="735">
        <v>0</v>
      </c>
      <c r="D348" s="735">
        <v>0</v>
      </c>
      <c r="E348" s="736">
        <v>0</v>
      </c>
      <c r="F348" s="735">
        <v>-566209.55</v>
      </c>
    </row>
    <row r="349" spans="1:6" ht="12.75">
      <c r="A349" s="88" t="s">
        <v>247</v>
      </c>
      <c r="B349" s="735">
        <v>0</v>
      </c>
      <c r="C349" s="735">
        <v>0</v>
      </c>
      <c r="D349" s="735">
        <v>0</v>
      </c>
      <c r="E349" s="736">
        <v>0</v>
      </c>
      <c r="F349" s="735">
        <v>-566209.55</v>
      </c>
    </row>
    <row r="350" spans="1:6" ht="12.75">
      <c r="A350" s="88" t="s">
        <v>178</v>
      </c>
      <c r="B350" s="735">
        <v>0</v>
      </c>
      <c r="C350" s="735">
        <v>0</v>
      </c>
      <c r="D350" s="735">
        <v>0</v>
      </c>
      <c r="E350" s="736">
        <v>0</v>
      </c>
      <c r="F350" s="735">
        <v>-566209.55</v>
      </c>
    </row>
    <row r="351" spans="1:6" ht="12.75">
      <c r="A351" s="88" t="s">
        <v>206</v>
      </c>
      <c r="B351" s="735">
        <v>0</v>
      </c>
      <c r="C351" s="735">
        <v>0</v>
      </c>
      <c r="D351" s="735">
        <v>0</v>
      </c>
      <c r="E351" s="736">
        <v>0</v>
      </c>
      <c r="F351" s="735">
        <v>-566209.55</v>
      </c>
    </row>
    <row r="352" spans="1:6" ht="12.75">
      <c r="A352" s="88" t="s">
        <v>208</v>
      </c>
      <c r="B352" s="735">
        <v>0</v>
      </c>
      <c r="C352" s="735">
        <v>0</v>
      </c>
      <c r="D352" s="735">
        <v>0</v>
      </c>
      <c r="E352" s="736">
        <v>0</v>
      </c>
      <c r="F352" s="735">
        <v>-566209.55</v>
      </c>
    </row>
    <row r="353" spans="1:6" ht="12.75">
      <c r="A353" s="96" t="s">
        <v>321</v>
      </c>
      <c r="B353" s="731"/>
      <c r="C353" s="731"/>
      <c r="D353" s="731"/>
      <c r="E353" s="732"/>
      <c r="F353" s="731"/>
    </row>
    <row r="354" spans="1:6" ht="12.75">
      <c r="A354" s="88" t="s">
        <v>161</v>
      </c>
      <c r="B354" s="735">
        <v>0</v>
      </c>
      <c r="C354" s="735">
        <v>0</v>
      </c>
      <c r="D354" s="735">
        <v>0</v>
      </c>
      <c r="E354" s="736">
        <v>0</v>
      </c>
      <c r="F354" s="735">
        <v>-566209.55</v>
      </c>
    </row>
    <row r="355" spans="1:6" ht="12.75">
      <c r="A355" s="88" t="s">
        <v>164</v>
      </c>
      <c r="B355" s="735">
        <v>0</v>
      </c>
      <c r="C355" s="735">
        <v>0</v>
      </c>
      <c r="D355" s="735">
        <v>0</v>
      </c>
      <c r="E355" s="736">
        <v>0</v>
      </c>
      <c r="F355" s="735">
        <v>-566209.55</v>
      </c>
    </row>
    <row r="356" spans="1:6" ht="12.75">
      <c r="A356" s="88" t="s">
        <v>247</v>
      </c>
      <c r="B356" s="735">
        <v>0</v>
      </c>
      <c r="C356" s="735">
        <v>0</v>
      </c>
      <c r="D356" s="735">
        <v>0</v>
      </c>
      <c r="E356" s="736">
        <v>0</v>
      </c>
      <c r="F356" s="735">
        <v>-566209.55</v>
      </c>
    </row>
    <row r="357" spans="1:6" ht="12.75">
      <c r="A357" s="88" t="s">
        <v>178</v>
      </c>
      <c r="B357" s="735">
        <v>0</v>
      </c>
      <c r="C357" s="735">
        <v>0</v>
      </c>
      <c r="D357" s="735">
        <v>0</v>
      </c>
      <c r="E357" s="736">
        <v>0</v>
      </c>
      <c r="F357" s="735">
        <v>-566209.55</v>
      </c>
    </row>
    <row r="358" spans="1:6" ht="12.75">
      <c r="A358" s="88" t="s">
        <v>206</v>
      </c>
      <c r="B358" s="735">
        <v>0</v>
      </c>
      <c r="C358" s="735">
        <v>0</v>
      </c>
      <c r="D358" s="735">
        <v>0</v>
      </c>
      <c r="E358" s="736">
        <v>0</v>
      </c>
      <c r="F358" s="735">
        <v>-566209.55</v>
      </c>
    </row>
    <row r="359" spans="1:6" ht="12.75">
      <c r="A359" s="88" t="s">
        <v>208</v>
      </c>
      <c r="B359" s="735">
        <v>0</v>
      </c>
      <c r="C359" s="735">
        <v>0</v>
      </c>
      <c r="D359" s="735">
        <v>0</v>
      </c>
      <c r="E359" s="736">
        <v>0</v>
      </c>
      <c r="F359" s="735">
        <v>-566209.55</v>
      </c>
    </row>
    <row r="360" spans="1:6" ht="25.5">
      <c r="A360" s="96" t="s">
        <v>966</v>
      </c>
      <c r="B360" s="731"/>
      <c r="C360" s="731"/>
      <c r="D360" s="731"/>
      <c r="E360" s="732"/>
      <c r="F360" s="731"/>
    </row>
    <row r="361" spans="1:6" ht="12.75">
      <c r="A361" s="96" t="s">
        <v>161</v>
      </c>
      <c r="B361" s="731">
        <v>188460185</v>
      </c>
      <c r="C361" s="731">
        <v>40467501</v>
      </c>
      <c r="D361" s="731">
        <v>42504531.97</v>
      </c>
      <c r="E361" s="732">
        <v>22.553587098516324</v>
      </c>
      <c r="F361" s="731">
        <v>15778025.92</v>
      </c>
    </row>
    <row r="362" spans="1:6" ht="12.75">
      <c r="A362" s="88" t="s">
        <v>164</v>
      </c>
      <c r="B362" s="735">
        <v>8439516</v>
      </c>
      <c r="C362" s="735">
        <v>1208951</v>
      </c>
      <c r="D362" s="735">
        <v>3245981.97</v>
      </c>
      <c r="E362" s="736">
        <v>38.461707638210534</v>
      </c>
      <c r="F362" s="735">
        <v>2723366.92</v>
      </c>
    </row>
    <row r="363" spans="1:6" ht="12.75">
      <c r="A363" s="88" t="s">
        <v>170</v>
      </c>
      <c r="B363" s="735">
        <v>180020669</v>
      </c>
      <c r="C363" s="735">
        <v>39258550</v>
      </c>
      <c r="D363" s="735">
        <v>39258550</v>
      </c>
      <c r="E363" s="736">
        <v>21.807801414180947</v>
      </c>
      <c r="F363" s="735">
        <v>13054659</v>
      </c>
    </row>
    <row r="364" spans="1:6" ht="25.5">
      <c r="A364" s="88" t="s">
        <v>173</v>
      </c>
      <c r="B364" s="735">
        <v>180020669</v>
      </c>
      <c r="C364" s="735">
        <v>39258550</v>
      </c>
      <c r="D364" s="735">
        <v>39258550</v>
      </c>
      <c r="E364" s="736">
        <v>21.807801414180947</v>
      </c>
      <c r="F364" s="735">
        <v>13054659</v>
      </c>
    </row>
    <row r="365" spans="1:6" ht="12.75">
      <c r="A365" s="96" t="s">
        <v>247</v>
      </c>
      <c r="B365" s="731">
        <v>188460185</v>
      </c>
      <c r="C365" s="731">
        <v>40467501</v>
      </c>
      <c r="D365" s="731">
        <v>37937120.92</v>
      </c>
      <c r="E365" s="732">
        <v>20.130045462918336</v>
      </c>
      <c r="F365" s="731">
        <v>13749150.92</v>
      </c>
    </row>
    <row r="366" spans="1:6" ht="12.75">
      <c r="A366" s="88" t="s">
        <v>178</v>
      </c>
      <c r="B366" s="735">
        <v>86402876</v>
      </c>
      <c r="C366" s="735">
        <v>24468464</v>
      </c>
      <c r="D366" s="735">
        <v>23383912.47</v>
      </c>
      <c r="E366" s="736">
        <v>27.06381263281097</v>
      </c>
      <c r="F366" s="735">
        <v>11159023.02</v>
      </c>
    </row>
    <row r="367" spans="1:6" ht="12.75">
      <c r="A367" s="88" t="s">
        <v>180</v>
      </c>
      <c r="B367" s="735">
        <v>20605423</v>
      </c>
      <c r="C367" s="735">
        <v>3182313</v>
      </c>
      <c r="D367" s="735">
        <v>2355062.15</v>
      </c>
      <c r="E367" s="736">
        <v>11.429331734660336</v>
      </c>
      <c r="F367" s="735">
        <v>542449.13</v>
      </c>
    </row>
    <row r="368" spans="1:6" ht="12.75">
      <c r="A368" s="88" t="s">
        <v>181</v>
      </c>
      <c r="B368" s="735">
        <v>759875</v>
      </c>
      <c r="C368" s="735">
        <v>243570</v>
      </c>
      <c r="D368" s="735">
        <v>195181.58</v>
      </c>
      <c r="E368" s="736">
        <v>25.686011515051817</v>
      </c>
      <c r="F368" s="735">
        <v>31666.34</v>
      </c>
    </row>
    <row r="369" spans="1:6" ht="12.75">
      <c r="A369" s="88" t="s">
        <v>188</v>
      </c>
      <c r="B369" s="735">
        <v>610578</v>
      </c>
      <c r="C369" s="735">
        <v>194692</v>
      </c>
      <c r="D369" s="735">
        <v>155800.36</v>
      </c>
      <c r="E369" s="736">
        <v>25.51686434820776</v>
      </c>
      <c r="F369" s="735">
        <v>24921.87</v>
      </c>
    </row>
    <row r="370" spans="1:6" ht="12.75">
      <c r="A370" s="88" t="s">
        <v>186</v>
      </c>
      <c r="B370" s="735">
        <v>19845548</v>
      </c>
      <c r="C370" s="735">
        <v>2938743</v>
      </c>
      <c r="D370" s="735">
        <v>2159880.57</v>
      </c>
      <c r="E370" s="736">
        <v>10.883451391717678</v>
      </c>
      <c r="F370" s="735">
        <v>510782.79</v>
      </c>
    </row>
    <row r="371" spans="1:6" ht="12.75">
      <c r="A371" s="88" t="s">
        <v>206</v>
      </c>
      <c r="B371" s="735">
        <v>45918588</v>
      </c>
      <c r="C371" s="735">
        <v>18805275</v>
      </c>
      <c r="D371" s="735">
        <v>18578152.85</v>
      </c>
      <c r="E371" s="736">
        <v>40.45889401041688</v>
      </c>
      <c r="F371" s="735">
        <v>10070434.63</v>
      </c>
    </row>
    <row r="372" spans="1:6" ht="12.75">
      <c r="A372" s="88" t="s">
        <v>208</v>
      </c>
      <c r="B372" s="735">
        <v>45918588</v>
      </c>
      <c r="C372" s="735">
        <v>18805275</v>
      </c>
      <c r="D372" s="735">
        <v>18578152.85</v>
      </c>
      <c r="E372" s="736">
        <v>40.45889401041688</v>
      </c>
      <c r="F372" s="735">
        <v>10070434.63</v>
      </c>
    </row>
    <row r="373" spans="1:6" ht="12.75">
      <c r="A373" s="88" t="s">
        <v>231</v>
      </c>
      <c r="B373" s="735">
        <v>19878865</v>
      </c>
      <c r="C373" s="735">
        <v>2480876</v>
      </c>
      <c r="D373" s="735">
        <v>2450697.47</v>
      </c>
      <c r="E373" s="736">
        <v>12.328155908297582</v>
      </c>
      <c r="F373" s="735">
        <v>546139.26</v>
      </c>
    </row>
    <row r="374" spans="1:6" ht="38.25">
      <c r="A374" s="88" t="s">
        <v>249</v>
      </c>
      <c r="B374" s="735">
        <v>19878865</v>
      </c>
      <c r="C374" s="735">
        <v>2480876</v>
      </c>
      <c r="D374" s="735">
        <v>2450697.47</v>
      </c>
      <c r="E374" s="736">
        <v>12.328155908297582</v>
      </c>
      <c r="F374" s="735">
        <v>546139.26</v>
      </c>
    </row>
    <row r="375" spans="1:6" ht="12.75">
      <c r="A375" s="88" t="s">
        <v>251</v>
      </c>
      <c r="B375" s="735">
        <v>102057309</v>
      </c>
      <c r="C375" s="735">
        <v>15999037</v>
      </c>
      <c r="D375" s="735">
        <v>14553208.45</v>
      </c>
      <c r="E375" s="736">
        <v>14.259839488811135</v>
      </c>
      <c r="F375" s="735">
        <v>2590127.9</v>
      </c>
    </row>
    <row r="376" spans="1:6" ht="12.75">
      <c r="A376" s="88" t="s">
        <v>253</v>
      </c>
      <c r="B376" s="735">
        <v>30902343</v>
      </c>
      <c r="C376" s="735">
        <v>5691175</v>
      </c>
      <c r="D376" s="735">
        <v>5157080.31</v>
      </c>
      <c r="E376" s="736">
        <v>16.688314895734603</v>
      </c>
      <c r="F376" s="735">
        <v>1833488.06</v>
      </c>
    </row>
    <row r="377" spans="1:6" ht="25.5">
      <c r="A377" s="88" t="s">
        <v>259</v>
      </c>
      <c r="B377" s="735">
        <v>71154966</v>
      </c>
      <c r="C377" s="735">
        <v>10307862</v>
      </c>
      <c r="D377" s="735">
        <v>9396128.14</v>
      </c>
      <c r="E377" s="736">
        <v>13.205161450010392</v>
      </c>
      <c r="F377" s="735">
        <v>756639.84</v>
      </c>
    </row>
    <row r="378" spans="1:6" ht="12.75">
      <c r="A378" s="88" t="s">
        <v>261</v>
      </c>
      <c r="B378" s="735">
        <v>66804434</v>
      </c>
      <c r="C378" s="735">
        <v>9742251</v>
      </c>
      <c r="D378" s="735">
        <v>8830517.43</v>
      </c>
      <c r="E378" s="736">
        <v>13.21846006509089</v>
      </c>
      <c r="F378" s="735">
        <v>756639.84</v>
      </c>
    </row>
    <row r="379" spans="1:6" ht="25.5">
      <c r="A379" s="88" t="s">
        <v>263</v>
      </c>
      <c r="B379" s="735">
        <v>66804434</v>
      </c>
      <c r="C379" s="735">
        <v>9742251</v>
      </c>
      <c r="D379" s="735">
        <v>8830517.43</v>
      </c>
      <c r="E379" s="736">
        <v>13.21846006509089</v>
      </c>
      <c r="F379" s="735">
        <v>756639.84</v>
      </c>
    </row>
    <row r="380" spans="1:6" ht="25.5">
      <c r="A380" s="88" t="s">
        <v>265</v>
      </c>
      <c r="B380" s="735">
        <v>4350532</v>
      </c>
      <c r="C380" s="735">
        <v>565611</v>
      </c>
      <c r="D380" s="735">
        <v>565610.71</v>
      </c>
      <c r="E380" s="736">
        <v>13.000955055611588</v>
      </c>
      <c r="F380" s="735">
        <v>0</v>
      </c>
    </row>
    <row r="381" spans="1:6" ht="12.75">
      <c r="A381" s="88" t="s">
        <v>1097</v>
      </c>
      <c r="B381" s="735">
        <v>0</v>
      </c>
      <c r="C381" s="735">
        <v>0</v>
      </c>
      <c r="D381" s="735">
        <v>4567411.05000001</v>
      </c>
      <c r="E381" s="737" t="s">
        <v>1093</v>
      </c>
      <c r="F381" s="735">
        <v>2028875</v>
      </c>
    </row>
    <row r="382" spans="1:6" ht="12.75">
      <c r="A382" s="96" t="s">
        <v>305</v>
      </c>
      <c r="B382" s="731"/>
      <c r="C382" s="731"/>
      <c r="D382" s="731"/>
      <c r="E382" s="732"/>
      <c r="F382" s="731"/>
    </row>
    <row r="383" spans="1:6" ht="12.75">
      <c r="A383" s="96" t="s">
        <v>161</v>
      </c>
      <c r="B383" s="731">
        <v>362136</v>
      </c>
      <c r="C383" s="731">
        <v>2436</v>
      </c>
      <c r="D383" s="731">
        <v>2436</v>
      </c>
      <c r="E383" s="732">
        <v>0.672675459</v>
      </c>
      <c r="F383" s="731">
        <v>2436</v>
      </c>
    </row>
    <row r="384" spans="1:6" ht="12.75">
      <c r="A384" s="88" t="s">
        <v>170</v>
      </c>
      <c r="B384" s="735">
        <v>362136</v>
      </c>
      <c r="C384" s="735">
        <v>2436</v>
      </c>
      <c r="D384" s="735">
        <v>2436</v>
      </c>
      <c r="E384" s="736">
        <v>0.672675459</v>
      </c>
      <c r="F384" s="735">
        <v>2436</v>
      </c>
    </row>
    <row r="385" spans="1:6" ht="25.5">
      <c r="A385" s="88" t="s">
        <v>173</v>
      </c>
      <c r="B385" s="735">
        <v>362136</v>
      </c>
      <c r="C385" s="735">
        <v>2436</v>
      </c>
      <c r="D385" s="735">
        <v>2436</v>
      </c>
      <c r="E385" s="736">
        <v>0.672675459</v>
      </c>
      <c r="F385" s="735">
        <v>2436</v>
      </c>
    </row>
    <row r="386" spans="1:6" ht="12.75">
      <c r="A386" s="96" t="s">
        <v>247</v>
      </c>
      <c r="B386" s="731">
        <v>362136</v>
      </c>
      <c r="C386" s="731">
        <v>2436</v>
      </c>
      <c r="D386" s="731">
        <v>0</v>
      </c>
      <c r="E386" s="732">
        <v>0</v>
      </c>
      <c r="F386" s="731">
        <v>0</v>
      </c>
    </row>
    <row r="387" spans="1:6" ht="12.75">
      <c r="A387" s="88" t="s">
        <v>178</v>
      </c>
      <c r="B387" s="735">
        <v>4872</v>
      </c>
      <c r="C387" s="735">
        <v>2436</v>
      </c>
      <c r="D387" s="735">
        <v>0</v>
      </c>
      <c r="E387" s="736">
        <v>0</v>
      </c>
      <c r="F387" s="735">
        <v>0</v>
      </c>
    </row>
    <row r="388" spans="1:6" ht="12.75">
      <c r="A388" s="88" t="s">
        <v>180</v>
      </c>
      <c r="B388" s="735">
        <v>4872</v>
      </c>
      <c r="C388" s="735">
        <v>2436</v>
      </c>
      <c r="D388" s="735">
        <v>0</v>
      </c>
      <c r="E388" s="736">
        <v>0</v>
      </c>
      <c r="F388" s="735">
        <v>0</v>
      </c>
    </row>
    <row r="389" spans="1:6" ht="12.75">
      <c r="A389" s="88" t="s">
        <v>186</v>
      </c>
      <c r="B389" s="735">
        <v>4872</v>
      </c>
      <c r="C389" s="735">
        <v>2436</v>
      </c>
      <c r="D389" s="735">
        <v>0</v>
      </c>
      <c r="E389" s="736">
        <v>0</v>
      </c>
      <c r="F389" s="735">
        <v>0</v>
      </c>
    </row>
    <row r="390" spans="1:6" ht="12.75">
      <c r="A390" s="88" t="s">
        <v>251</v>
      </c>
      <c r="B390" s="735">
        <v>357264</v>
      </c>
      <c r="C390" s="735">
        <v>0</v>
      </c>
      <c r="D390" s="735">
        <v>0</v>
      </c>
      <c r="E390" s="736">
        <v>0</v>
      </c>
      <c r="F390" s="735">
        <v>0</v>
      </c>
    </row>
    <row r="391" spans="1:6" ht="12.75">
      <c r="A391" s="88" t="s">
        <v>253</v>
      </c>
      <c r="B391" s="735">
        <v>357264</v>
      </c>
      <c r="C391" s="735">
        <v>0</v>
      </c>
      <c r="D391" s="735">
        <v>0</v>
      </c>
      <c r="E391" s="736">
        <v>0</v>
      </c>
      <c r="F391" s="735">
        <v>0</v>
      </c>
    </row>
    <row r="392" spans="1:6" ht="12.75">
      <c r="A392" s="88" t="s">
        <v>1097</v>
      </c>
      <c r="B392" s="735">
        <v>0</v>
      </c>
      <c r="C392" s="735">
        <v>0</v>
      </c>
      <c r="D392" s="735">
        <v>2436</v>
      </c>
      <c r="E392" s="737" t="s">
        <v>1093</v>
      </c>
      <c r="F392" s="735">
        <v>2436</v>
      </c>
    </row>
    <row r="393" spans="1:6" ht="12.75">
      <c r="A393" s="96" t="s">
        <v>307</v>
      </c>
      <c r="B393" s="731"/>
      <c r="C393" s="731"/>
      <c r="D393" s="731"/>
      <c r="E393" s="732"/>
      <c r="F393" s="731"/>
    </row>
    <row r="394" spans="1:6" ht="12.75">
      <c r="A394" s="96" t="s">
        <v>161</v>
      </c>
      <c r="B394" s="731">
        <v>33202</v>
      </c>
      <c r="C394" s="731">
        <v>33202</v>
      </c>
      <c r="D394" s="731">
        <v>33202</v>
      </c>
      <c r="E394" s="732">
        <v>100</v>
      </c>
      <c r="F394" s="731">
        <v>0</v>
      </c>
    </row>
    <row r="395" spans="1:6" ht="12.75">
      <c r="A395" s="88" t="s">
        <v>170</v>
      </c>
      <c r="B395" s="735">
        <v>33202</v>
      </c>
      <c r="C395" s="735">
        <v>33202</v>
      </c>
      <c r="D395" s="735">
        <v>33202</v>
      </c>
      <c r="E395" s="736">
        <v>100</v>
      </c>
      <c r="F395" s="735">
        <v>0</v>
      </c>
    </row>
    <row r="396" spans="1:6" ht="25.5">
      <c r="A396" s="88" t="s">
        <v>173</v>
      </c>
      <c r="B396" s="735">
        <v>33202</v>
      </c>
      <c r="C396" s="735">
        <v>33202</v>
      </c>
      <c r="D396" s="735">
        <v>33202</v>
      </c>
      <c r="E396" s="736">
        <v>100</v>
      </c>
      <c r="F396" s="735">
        <v>0</v>
      </c>
    </row>
    <row r="397" spans="1:6" ht="12.75">
      <c r="A397" s="96" t="s">
        <v>247</v>
      </c>
      <c r="B397" s="731">
        <v>33202</v>
      </c>
      <c r="C397" s="731">
        <v>33202</v>
      </c>
      <c r="D397" s="731">
        <v>33202</v>
      </c>
      <c r="E397" s="732">
        <v>100</v>
      </c>
      <c r="F397" s="731">
        <v>0</v>
      </c>
    </row>
    <row r="398" spans="1:6" ht="12.75">
      <c r="A398" s="88" t="s">
        <v>178</v>
      </c>
      <c r="B398" s="735">
        <v>33202</v>
      </c>
      <c r="C398" s="735">
        <v>33202</v>
      </c>
      <c r="D398" s="735">
        <v>33202</v>
      </c>
      <c r="E398" s="736">
        <v>100</v>
      </c>
      <c r="F398" s="735">
        <v>0</v>
      </c>
    </row>
    <row r="399" spans="1:6" ht="12.75">
      <c r="A399" s="88" t="s">
        <v>180</v>
      </c>
      <c r="B399" s="735">
        <v>33202</v>
      </c>
      <c r="C399" s="735">
        <v>33202</v>
      </c>
      <c r="D399" s="735">
        <v>33202</v>
      </c>
      <c r="E399" s="736">
        <v>100</v>
      </c>
      <c r="F399" s="735">
        <v>0</v>
      </c>
    </row>
    <row r="400" spans="1:6" ht="12.75">
      <c r="A400" s="88" t="s">
        <v>186</v>
      </c>
      <c r="B400" s="735">
        <v>33202</v>
      </c>
      <c r="C400" s="735">
        <v>33202</v>
      </c>
      <c r="D400" s="735">
        <v>33202</v>
      </c>
      <c r="E400" s="736">
        <v>100</v>
      </c>
      <c r="F400" s="735">
        <v>0</v>
      </c>
    </row>
    <row r="401" spans="1:6" ht="12.75">
      <c r="A401" s="96" t="s">
        <v>310</v>
      </c>
      <c r="B401" s="731"/>
      <c r="C401" s="731"/>
      <c r="D401" s="731"/>
      <c r="E401" s="732"/>
      <c r="F401" s="731"/>
    </row>
    <row r="402" spans="1:6" ht="12.75">
      <c r="A402" s="96" t="s">
        <v>161</v>
      </c>
      <c r="B402" s="731">
        <v>47491028</v>
      </c>
      <c r="C402" s="731">
        <v>18081881</v>
      </c>
      <c r="D402" s="731">
        <v>18081482.7</v>
      </c>
      <c r="E402" s="732">
        <v>38.07347084590378</v>
      </c>
      <c r="F402" s="731">
        <v>8430307.51</v>
      </c>
    </row>
    <row r="403" spans="1:6" ht="12.75">
      <c r="A403" s="88" t="s">
        <v>164</v>
      </c>
      <c r="B403" s="735">
        <v>125715</v>
      </c>
      <c r="C403" s="735">
        <v>45394</v>
      </c>
      <c r="D403" s="735">
        <v>44995.7</v>
      </c>
      <c r="E403" s="736">
        <v>35.791830728234494</v>
      </c>
      <c r="F403" s="735">
        <v>12822.51</v>
      </c>
    </row>
    <row r="404" spans="1:6" ht="12.75">
      <c r="A404" s="88" t="s">
        <v>170</v>
      </c>
      <c r="B404" s="735">
        <v>47365313</v>
      </c>
      <c r="C404" s="735">
        <v>18036487</v>
      </c>
      <c r="D404" s="735">
        <v>18036487</v>
      </c>
      <c r="E404" s="736">
        <v>38.0795266780988</v>
      </c>
      <c r="F404" s="735">
        <v>8417485</v>
      </c>
    </row>
    <row r="405" spans="1:6" ht="25.5">
      <c r="A405" s="88" t="s">
        <v>173</v>
      </c>
      <c r="B405" s="735">
        <v>44445170</v>
      </c>
      <c r="C405" s="735">
        <v>17186717</v>
      </c>
      <c r="D405" s="735">
        <v>17186717</v>
      </c>
      <c r="E405" s="736">
        <v>38.669481970706826</v>
      </c>
      <c r="F405" s="735">
        <v>8438480</v>
      </c>
    </row>
    <row r="406" spans="1:6" ht="25.5">
      <c r="A406" s="88" t="s">
        <v>313</v>
      </c>
      <c r="B406" s="735">
        <v>2920143</v>
      </c>
      <c r="C406" s="735">
        <v>849770</v>
      </c>
      <c r="D406" s="735">
        <v>849770</v>
      </c>
      <c r="E406" s="736">
        <v>29.100287211961877</v>
      </c>
      <c r="F406" s="735">
        <v>-20995</v>
      </c>
    </row>
    <row r="407" spans="1:6" ht="12.75">
      <c r="A407" s="96" t="s">
        <v>247</v>
      </c>
      <c r="B407" s="731">
        <v>47491028</v>
      </c>
      <c r="C407" s="731">
        <v>18081881</v>
      </c>
      <c r="D407" s="731">
        <v>17562191.74</v>
      </c>
      <c r="E407" s="732">
        <v>36.98002018402297</v>
      </c>
      <c r="F407" s="731">
        <v>9994524.2</v>
      </c>
    </row>
    <row r="408" spans="1:6" ht="12.75">
      <c r="A408" s="88" t="s">
        <v>178</v>
      </c>
      <c r="B408" s="735">
        <v>38095660</v>
      </c>
      <c r="C408" s="735">
        <v>17768417</v>
      </c>
      <c r="D408" s="735">
        <v>17252634.72</v>
      </c>
      <c r="E408" s="736">
        <v>45.28766457911478</v>
      </c>
      <c r="F408" s="735">
        <v>9994524.2</v>
      </c>
    </row>
    <row r="409" spans="1:6" ht="12.75">
      <c r="A409" s="88" t="s">
        <v>180</v>
      </c>
      <c r="B409" s="735">
        <v>3909130</v>
      </c>
      <c r="C409" s="735">
        <v>1172355</v>
      </c>
      <c r="D409" s="735">
        <v>904171.2</v>
      </c>
      <c r="E409" s="736">
        <v>23.12972963293623</v>
      </c>
      <c r="F409" s="735">
        <v>138555.3</v>
      </c>
    </row>
    <row r="410" spans="1:6" ht="12.75">
      <c r="A410" s="88" t="s">
        <v>181</v>
      </c>
      <c r="B410" s="735">
        <v>56296</v>
      </c>
      <c r="C410" s="735">
        <v>19878</v>
      </c>
      <c r="D410" s="735">
        <v>11560.22</v>
      </c>
      <c r="E410" s="736">
        <v>20.534709393207333</v>
      </c>
      <c r="F410" s="735">
        <v>2489.47</v>
      </c>
    </row>
    <row r="411" spans="1:6" ht="12.75">
      <c r="A411" s="88" t="s">
        <v>188</v>
      </c>
      <c r="B411" s="735">
        <v>44966</v>
      </c>
      <c r="C411" s="735">
        <v>15698</v>
      </c>
      <c r="D411" s="735">
        <v>9254.26</v>
      </c>
      <c r="E411" s="736">
        <v>20.58057198772406</v>
      </c>
      <c r="F411" s="735">
        <v>1984.07</v>
      </c>
    </row>
    <row r="412" spans="1:6" ht="12.75">
      <c r="A412" s="88" t="s">
        <v>186</v>
      </c>
      <c r="B412" s="735">
        <v>3852834</v>
      </c>
      <c r="C412" s="735">
        <v>1152477</v>
      </c>
      <c r="D412" s="735">
        <v>892610.98</v>
      </c>
      <c r="E412" s="736">
        <v>23.16764698401229</v>
      </c>
      <c r="F412" s="735">
        <v>136065.83</v>
      </c>
    </row>
    <row r="413" spans="1:6" ht="12.75">
      <c r="A413" s="88" t="s">
        <v>206</v>
      </c>
      <c r="B413" s="735">
        <v>30722807</v>
      </c>
      <c r="C413" s="735">
        <v>15596416</v>
      </c>
      <c r="D413" s="735">
        <v>15377420.85</v>
      </c>
      <c r="E413" s="736">
        <v>50.052135047425836</v>
      </c>
      <c r="F413" s="735">
        <v>9326509.02</v>
      </c>
    </row>
    <row r="414" spans="1:6" ht="12.75">
      <c r="A414" s="88" t="s">
        <v>208</v>
      </c>
      <c r="B414" s="735">
        <v>30722807</v>
      </c>
      <c r="C414" s="735">
        <v>15596416</v>
      </c>
      <c r="D414" s="735">
        <v>15377420.85</v>
      </c>
      <c r="E414" s="736">
        <v>50.052135047425836</v>
      </c>
      <c r="F414" s="735">
        <v>9326509.02</v>
      </c>
    </row>
    <row r="415" spans="1:6" ht="12.75">
      <c r="A415" s="88" t="s">
        <v>231</v>
      </c>
      <c r="B415" s="735">
        <v>3463723</v>
      </c>
      <c r="C415" s="735">
        <v>999646</v>
      </c>
      <c r="D415" s="735">
        <v>971042.67</v>
      </c>
      <c r="E415" s="736">
        <v>28.03465144297047</v>
      </c>
      <c r="F415" s="735">
        <v>529459.88</v>
      </c>
    </row>
    <row r="416" spans="1:6" ht="12.75">
      <c r="A416" s="88" t="s">
        <v>243</v>
      </c>
      <c r="B416" s="735">
        <v>3923</v>
      </c>
      <c r="C416" s="735">
        <v>0</v>
      </c>
      <c r="D416" s="735">
        <v>0</v>
      </c>
      <c r="E416" s="736">
        <v>0</v>
      </c>
      <c r="F416" s="735">
        <v>0</v>
      </c>
    </row>
    <row r="417" spans="1:6" ht="25.5">
      <c r="A417" s="88" t="s">
        <v>315</v>
      </c>
      <c r="B417" s="735">
        <v>3923</v>
      </c>
      <c r="C417" s="735">
        <v>0</v>
      </c>
      <c r="D417" s="735">
        <v>0</v>
      </c>
      <c r="E417" s="736">
        <v>0</v>
      </c>
      <c r="F417" s="735">
        <v>0</v>
      </c>
    </row>
    <row r="418" spans="1:6" ht="38.25">
      <c r="A418" s="88" t="s">
        <v>317</v>
      </c>
      <c r="B418" s="735">
        <v>3923</v>
      </c>
      <c r="C418" s="735">
        <v>0</v>
      </c>
      <c r="D418" s="735">
        <v>0</v>
      </c>
      <c r="E418" s="736">
        <v>0</v>
      </c>
      <c r="F418" s="735">
        <v>0</v>
      </c>
    </row>
    <row r="419" spans="1:6" ht="38.25">
      <c r="A419" s="88" t="s">
        <v>249</v>
      </c>
      <c r="B419" s="735">
        <v>539657</v>
      </c>
      <c r="C419" s="735">
        <v>149876</v>
      </c>
      <c r="D419" s="735">
        <v>121288.88</v>
      </c>
      <c r="E419" s="736">
        <v>22.475179604823065</v>
      </c>
      <c r="F419" s="735">
        <v>24458.46</v>
      </c>
    </row>
    <row r="420" spans="1:6" ht="12.75">
      <c r="A420" s="88" t="s">
        <v>318</v>
      </c>
      <c r="B420" s="735">
        <v>2920143</v>
      </c>
      <c r="C420" s="735">
        <v>849770</v>
      </c>
      <c r="D420" s="735">
        <v>849753.79</v>
      </c>
      <c r="E420" s="736">
        <v>29.099732102160754</v>
      </c>
      <c r="F420" s="735">
        <v>505001.42</v>
      </c>
    </row>
    <row r="421" spans="1:6" ht="38.25">
      <c r="A421" s="88" t="s">
        <v>320</v>
      </c>
      <c r="B421" s="735">
        <v>2920143</v>
      </c>
      <c r="C421" s="735">
        <v>849770</v>
      </c>
      <c r="D421" s="735">
        <v>849753.79</v>
      </c>
      <c r="E421" s="736">
        <v>29.099732102160754</v>
      </c>
      <c r="F421" s="735">
        <v>505001.42</v>
      </c>
    </row>
    <row r="422" spans="1:6" ht="12.75">
      <c r="A422" s="88" t="s">
        <v>251</v>
      </c>
      <c r="B422" s="735">
        <v>9395368</v>
      </c>
      <c r="C422" s="735">
        <v>313464</v>
      </c>
      <c r="D422" s="735">
        <v>309557.02</v>
      </c>
      <c r="E422" s="736">
        <v>3.294783344303278</v>
      </c>
      <c r="F422" s="735">
        <v>0</v>
      </c>
    </row>
    <row r="423" spans="1:6" ht="12.75">
      <c r="A423" s="88" t="s">
        <v>253</v>
      </c>
      <c r="B423" s="735">
        <v>1225000</v>
      </c>
      <c r="C423" s="735">
        <v>0</v>
      </c>
      <c r="D423" s="735">
        <v>0</v>
      </c>
      <c r="E423" s="736">
        <v>0</v>
      </c>
      <c r="F423" s="735">
        <v>0</v>
      </c>
    </row>
    <row r="424" spans="1:6" ht="25.5">
      <c r="A424" s="88" t="s">
        <v>259</v>
      </c>
      <c r="B424" s="735">
        <v>8170368</v>
      </c>
      <c r="C424" s="735">
        <v>313464</v>
      </c>
      <c r="D424" s="735">
        <v>309557.02</v>
      </c>
      <c r="E424" s="736">
        <v>3.7887769559461706</v>
      </c>
      <c r="F424" s="735">
        <v>0</v>
      </c>
    </row>
    <row r="425" spans="1:6" ht="12.75">
      <c r="A425" s="88" t="s">
        <v>261</v>
      </c>
      <c r="B425" s="735">
        <v>8170368</v>
      </c>
      <c r="C425" s="735">
        <v>313464</v>
      </c>
      <c r="D425" s="735">
        <v>309557.02</v>
      </c>
      <c r="E425" s="736">
        <v>3.7887769559461706</v>
      </c>
      <c r="F425" s="735">
        <v>0</v>
      </c>
    </row>
    <row r="426" spans="1:6" ht="25.5">
      <c r="A426" s="88" t="s">
        <v>263</v>
      </c>
      <c r="B426" s="735">
        <v>8170368</v>
      </c>
      <c r="C426" s="735">
        <v>313464</v>
      </c>
      <c r="D426" s="735">
        <v>309557.02</v>
      </c>
      <c r="E426" s="736">
        <v>3.7887769559461706</v>
      </c>
      <c r="F426" s="735">
        <v>0</v>
      </c>
    </row>
    <row r="427" spans="1:6" ht="12.75">
      <c r="A427" s="88" t="s">
        <v>1097</v>
      </c>
      <c r="B427" s="735">
        <v>0</v>
      </c>
      <c r="C427" s="735">
        <v>0</v>
      </c>
      <c r="D427" s="735">
        <v>519290.960000001</v>
      </c>
      <c r="E427" s="737" t="s">
        <v>1093</v>
      </c>
      <c r="F427" s="735">
        <v>-1564216.69</v>
      </c>
    </row>
    <row r="428" spans="1:6" ht="12.75">
      <c r="A428" s="96" t="s">
        <v>321</v>
      </c>
      <c r="B428" s="731"/>
      <c r="C428" s="731"/>
      <c r="D428" s="731"/>
      <c r="E428" s="732"/>
      <c r="F428" s="731"/>
    </row>
    <row r="429" spans="1:6" ht="12.75">
      <c r="A429" s="96" t="s">
        <v>161</v>
      </c>
      <c r="B429" s="731">
        <v>39363082</v>
      </c>
      <c r="C429" s="731">
        <v>7365288</v>
      </c>
      <c r="D429" s="731">
        <v>7365287.74</v>
      </c>
      <c r="E429" s="732">
        <v>18.71115615388043</v>
      </c>
      <c r="F429" s="731">
        <v>1554580.74</v>
      </c>
    </row>
    <row r="430" spans="1:6" ht="12.75">
      <c r="A430" s="88" t="s">
        <v>164</v>
      </c>
      <c r="B430" s="735">
        <v>673115</v>
      </c>
      <c r="C430" s="735">
        <v>673115</v>
      </c>
      <c r="D430" s="735">
        <v>673114.74</v>
      </c>
      <c r="E430" s="736">
        <v>99.99996137361371</v>
      </c>
      <c r="F430" s="735">
        <v>673114.74</v>
      </c>
    </row>
    <row r="431" spans="1:6" ht="12.75">
      <c r="A431" s="88" t="s">
        <v>170</v>
      </c>
      <c r="B431" s="735">
        <v>38689967</v>
      </c>
      <c r="C431" s="735">
        <v>6692173</v>
      </c>
      <c r="D431" s="735">
        <v>6692173</v>
      </c>
      <c r="E431" s="736">
        <v>17.296920930431394</v>
      </c>
      <c r="F431" s="735">
        <v>881466</v>
      </c>
    </row>
    <row r="432" spans="1:6" ht="25.5">
      <c r="A432" s="88" t="s">
        <v>173</v>
      </c>
      <c r="B432" s="735">
        <v>22639436</v>
      </c>
      <c r="C432" s="735">
        <v>2745806</v>
      </c>
      <c r="D432" s="735">
        <v>2745806</v>
      </c>
      <c r="E432" s="736">
        <v>12.128420513655906</v>
      </c>
      <c r="F432" s="735">
        <v>573303</v>
      </c>
    </row>
    <row r="433" spans="1:6" ht="25.5">
      <c r="A433" s="88" t="s">
        <v>313</v>
      </c>
      <c r="B433" s="735">
        <v>16050531</v>
      </c>
      <c r="C433" s="735">
        <v>3946367</v>
      </c>
      <c r="D433" s="735">
        <v>3946367</v>
      </c>
      <c r="E433" s="736">
        <v>24.58714294249829</v>
      </c>
      <c r="F433" s="735">
        <v>308163</v>
      </c>
    </row>
    <row r="434" spans="1:6" ht="12.75">
      <c r="A434" s="96" t="s">
        <v>247</v>
      </c>
      <c r="B434" s="731">
        <v>39363082</v>
      </c>
      <c r="C434" s="731">
        <v>7365288</v>
      </c>
      <c r="D434" s="731">
        <v>7358945.49</v>
      </c>
      <c r="E434" s="732">
        <v>18.695043975469197</v>
      </c>
      <c r="F434" s="731">
        <v>1550100.73</v>
      </c>
    </row>
    <row r="435" spans="1:6" ht="12.75">
      <c r="A435" s="88" t="s">
        <v>178</v>
      </c>
      <c r="B435" s="735">
        <v>30060323</v>
      </c>
      <c r="C435" s="735">
        <v>5628015</v>
      </c>
      <c r="D435" s="735">
        <v>5625053.23</v>
      </c>
      <c r="E435" s="736">
        <v>18.712550859816112</v>
      </c>
      <c r="F435" s="735">
        <v>1257131.32</v>
      </c>
    </row>
    <row r="436" spans="1:6" ht="12.75">
      <c r="A436" s="88" t="s">
        <v>206</v>
      </c>
      <c r="B436" s="69">
        <v>3973343</v>
      </c>
      <c r="C436" s="735">
        <v>1087921</v>
      </c>
      <c r="D436" s="735">
        <v>1086828.5</v>
      </c>
      <c r="E436" s="736">
        <v>27.35299972844026</v>
      </c>
      <c r="F436" s="735">
        <v>723335.81</v>
      </c>
    </row>
    <row r="437" spans="1:6" ht="12.75">
      <c r="A437" s="88" t="s">
        <v>208</v>
      </c>
      <c r="B437" s="69">
        <v>3973343</v>
      </c>
      <c r="C437" s="735">
        <v>1087921</v>
      </c>
      <c r="D437" s="735">
        <v>1086828.5</v>
      </c>
      <c r="E437" s="736">
        <v>27.35299972844026</v>
      </c>
      <c r="F437" s="735">
        <v>723335.81</v>
      </c>
    </row>
    <row r="438" spans="1:6" ht="12.75">
      <c r="A438" s="88" t="s">
        <v>231</v>
      </c>
      <c r="B438" s="735">
        <v>26086980</v>
      </c>
      <c r="C438" s="735">
        <v>4540094</v>
      </c>
      <c r="D438" s="735">
        <v>4538224.73</v>
      </c>
      <c r="E438" s="736">
        <v>17.39651247480544</v>
      </c>
      <c r="F438" s="735">
        <v>533795.51</v>
      </c>
    </row>
    <row r="439" spans="1:6" ht="38.25">
      <c r="A439" s="88" t="s">
        <v>249</v>
      </c>
      <c r="B439" s="735">
        <v>19339208</v>
      </c>
      <c r="C439" s="735">
        <v>2331000</v>
      </c>
      <c r="D439" s="735">
        <v>2329408.59</v>
      </c>
      <c r="E439" s="736">
        <v>12.04500510051911</v>
      </c>
      <c r="F439" s="735">
        <v>521680.8</v>
      </c>
    </row>
    <row r="440" spans="1:6" ht="12.75">
      <c r="A440" s="88" t="s">
        <v>318</v>
      </c>
      <c r="B440" s="735">
        <v>6747772</v>
      </c>
      <c r="C440" s="735">
        <v>2209094</v>
      </c>
      <c r="D440" s="735">
        <v>2208816.14</v>
      </c>
      <c r="E440" s="736">
        <v>32.734006721</v>
      </c>
      <c r="F440" s="735">
        <v>12114.71</v>
      </c>
    </row>
    <row r="441" spans="1:6" ht="38.25">
      <c r="A441" s="88" t="s">
        <v>320</v>
      </c>
      <c r="B441" s="735">
        <v>6747772</v>
      </c>
      <c r="C441" s="735">
        <v>2209094</v>
      </c>
      <c r="D441" s="735">
        <v>2208816.14</v>
      </c>
      <c r="E441" s="736">
        <v>32.734006721</v>
      </c>
      <c r="F441" s="735">
        <v>12114.71</v>
      </c>
    </row>
    <row r="442" spans="1:6" ht="12.75">
      <c r="A442" s="88" t="s">
        <v>251</v>
      </c>
      <c r="B442" s="735">
        <v>9302759</v>
      </c>
      <c r="C442" s="735">
        <v>1737273</v>
      </c>
      <c r="D442" s="735">
        <v>1733892.26</v>
      </c>
      <c r="E442" s="736">
        <v>18.638473382</v>
      </c>
      <c r="F442" s="735">
        <v>292969.41</v>
      </c>
    </row>
    <row r="443" spans="1:6" ht="25.5">
      <c r="A443" s="88" t="s">
        <v>259</v>
      </c>
      <c r="B443" s="735">
        <v>9302759</v>
      </c>
      <c r="C443" s="735">
        <v>1737273</v>
      </c>
      <c r="D443" s="735">
        <v>1733892.26</v>
      </c>
      <c r="E443" s="736">
        <v>18.638473382</v>
      </c>
      <c r="F443" s="735">
        <v>292969.41</v>
      </c>
    </row>
    <row r="444" spans="1:6" ht="25.5">
      <c r="A444" s="88" t="s">
        <v>327</v>
      </c>
      <c r="B444" s="735">
        <v>9302759</v>
      </c>
      <c r="C444" s="735">
        <v>1737273</v>
      </c>
      <c r="D444" s="735">
        <v>1733892.26</v>
      </c>
      <c r="E444" s="736">
        <v>18.638473382</v>
      </c>
      <c r="F444" s="735">
        <v>292969.41</v>
      </c>
    </row>
    <row r="445" spans="1:6" ht="12.75">
      <c r="A445" s="88" t="s">
        <v>1097</v>
      </c>
      <c r="B445" s="735">
        <v>0</v>
      </c>
      <c r="C445" s="735">
        <v>0</v>
      </c>
      <c r="D445" s="735">
        <v>6342.25</v>
      </c>
      <c r="E445" s="737" t="s">
        <v>1093</v>
      </c>
      <c r="F445" s="735">
        <v>4480.01</v>
      </c>
    </row>
    <row r="446" spans="1:6" ht="12.75">
      <c r="A446" s="96" t="s">
        <v>52</v>
      </c>
      <c r="B446" s="731"/>
      <c r="C446" s="731"/>
      <c r="D446" s="731"/>
      <c r="E446" s="732"/>
      <c r="F446" s="731"/>
    </row>
    <row r="447" spans="1:6" ht="12.75">
      <c r="A447" s="96" t="s">
        <v>161</v>
      </c>
      <c r="B447" s="731">
        <v>2186652</v>
      </c>
      <c r="C447" s="731">
        <v>59779</v>
      </c>
      <c r="D447" s="731">
        <v>59779</v>
      </c>
      <c r="E447" s="732">
        <v>2.733814068</v>
      </c>
      <c r="F447" s="731">
        <v>-1337</v>
      </c>
    </row>
    <row r="448" spans="1:6" ht="12.75">
      <c r="A448" s="88" t="s">
        <v>170</v>
      </c>
      <c r="B448" s="735">
        <v>2186652</v>
      </c>
      <c r="C448" s="735">
        <v>59779</v>
      </c>
      <c r="D448" s="735">
        <v>59779</v>
      </c>
      <c r="E448" s="736">
        <v>2.733814068</v>
      </c>
      <c r="F448" s="735">
        <v>-1337</v>
      </c>
    </row>
    <row r="449" spans="1:6" ht="25.5">
      <c r="A449" s="88" t="s">
        <v>173</v>
      </c>
      <c r="B449" s="735">
        <v>2186652</v>
      </c>
      <c r="C449" s="735">
        <v>59779</v>
      </c>
      <c r="D449" s="735">
        <v>59779</v>
      </c>
      <c r="E449" s="736">
        <v>2.733814068</v>
      </c>
      <c r="F449" s="735">
        <v>-1337</v>
      </c>
    </row>
    <row r="450" spans="1:6" ht="12.75">
      <c r="A450" s="96" t="s">
        <v>247</v>
      </c>
      <c r="B450" s="731">
        <v>2186652</v>
      </c>
      <c r="C450" s="731">
        <v>59779</v>
      </c>
      <c r="D450" s="731">
        <v>51595.05</v>
      </c>
      <c r="E450" s="732">
        <v>2.359545552</v>
      </c>
      <c r="F450" s="731">
        <v>301.7</v>
      </c>
    </row>
    <row r="451" spans="1:6" ht="12.75">
      <c r="A451" s="88" t="s">
        <v>178</v>
      </c>
      <c r="B451" s="735">
        <v>656402</v>
      </c>
      <c r="C451" s="735">
        <v>59779</v>
      </c>
      <c r="D451" s="735">
        <v>51595.05</v>
      </c>
      <c r="E451" s="736">
        <v>7.860282266</v>
      </c>
      <c r="F451" s="735">
        <v>301.7</v>
      </c>
    </row>
    <row r="452" spans="1:6" ht="12.75">
      <c r="A452" s="88" t="s">
        <v>180</v>
      </c>
      <c r="B452" s="735">
        <v>656402</v>
      </c>
      <c r="C452" s="735">
        <v>59779</v>
      </c>
      <c r="D452" s="735">
        <v>51595.05</v>
      </c>
      <c r="E452" s="736">
        <v>7.860282266</v>
      </c>
      <c r="F452" s="735">
        <v>301.7</v>
      </c>
    </row>
    <row r="453" spans="1:6" ht="12.75">
      <c r="A453" s="88" t="s">
        <v>181</v>
      </c>
      <c r="B453" s="735">
        <v>11000</v>
      </c>
      <c r="C453" s="735">
        <v>2500</v>
      </c>
      <c r="D453" s="735">
        <v>1517.03</v>
      </c>
      <c r="E453" s="736">
        <v>13.791181818</v>
      </c>
      <c r="F453" s="735">
        <v>301.7</v>
      </c>
    </row>
    <row r="454" spans="1:6" ht="12.75">
      <c r="A454" s="88" t="s">
        <v>188</v>
      </c>
      <c r="B454" s="735">
        <v>8864</v>
      </c>
      <c r="C454" s="735">
        <v>2014</v>
      </c>
      <c r="D454" s="735">
        <v>1250</v>
      </c>
      <c r="E454" s="736">
        <v>14.10198556</v>
      </c>
      <c r="F454" s="735">
        <v>250</v>
      </c>
    </row>
    <row r="455" spans="1:6" ht="12.75">
      <c r="A455" s="88" t="s">
        <v>186</v>
      </c>
      <c r="B455" s="735">
        <v>645402</v>
      </c>
      <c r="C455" s="735">
        <v>57279</v>
      </c>
      <c r="D455" s="735">
        <v>50078.02</v>
      </c>
      <c r="E455" s="736">
        <v>7.759198143</v>
      </c>
      <c r="F455" s="735">
        <v>0</v>
      </c>
    </row>
    <row r="456" spans="1:6" ht="12.75">
      <c r="A456" s="88" t="s">
        <v>251</v>
      </c>
      <c r="B456" s="735">
        <v>1530250</v>
      </c>
      <c r="C456" s="735">
        <v>0</v>
      </c>
      <c r="D456" s="735">
        <v>0</v>
      </c>
      <c r="E456" s="736">
        <v>0</v>
      </c>
      <c r="F456" s="735">
        <v>0</v>
      </c>
    </row>
    <row r="457" spans="1:6" ht="12.75">
      <c r="A457" s="88" t="s">
        <v>253</v>
      </c>
      <c r="B457" s="735">
        <v>1530250</v>
      </c>
      <c r="C457" s="735">
        <v>0</v>
      </c>
      <c r="D457" s="735">
        <v>0</v>
      </c>
      <c r="E457" s="736">
        <v>0</v>
      </c>
      <c r="F457" s="735">
        <v>0</v>
      </c>
    </row>
    <row r="458" spans="1:6" ht="12.75">
      <c r="A458" s="88" t="s">
        <v>1097</v>
      </c>
      <c r="B458" s="735">
        <v>0</v>
      </c>
      <c r="C458" s="735">
        <v>0</v>
      </c>
      <c r="D458" s="735">
        <v>8183.95</v>
      </c>
      <c r="E458" s="737" t="s">
        <v>1093</v>
      </c>
      <c r="F458" s="735">
        <v>-1638.7</v>
      </c>
    </row>
    <row r="459" spans="1:6" ht="12.75">
      <c r="A459" s="96" t="s">
        <v>333</v>
      </c>
      <c r="B459" s="731"/>
      <c r="C459" s="731"/>
      <c r="D459" s="731"/>
      <c r="E459" s="732"/>
      <c r="F459" s="731"/>
    </row>
    <row r="460" spans="1:6" ht="12.75">
      <c r="A460" s="96" t="s">
        <v>161</v>
      </c>
      <c r="B460" s="731">
        <v>18124091</v>
      </c>
      <c r="C460" s="731">
        <v>3619479</v>
      </c>
      <c r="D460" s="731">
        <v>3619479</v>
      </c>
      <c r="E460" s="732">
        <v>19.970540867</v>
      </c>
      <c r="F460" s="731">
        <v>378343</v>
      </c>
    </row>
    <row r="461" spans="1:6" ht="12.75">
      <c r="A461" s="88" t="s">
        <v>170</v>
      </c>
      <c r="B461" s="735">
        <v>18124091</v>
      </c>
      <c r="C461" s="735">
        <v>3619479</v>
      </c>
      <c r="D461" s="735">
        <v>3619479</v>
      </c>
      <c r="E461" s="736">
        <v>19.970540867</v>
      </c>
      <c r="F461" s="735">
        <v>378343</v>
      </c>
    </row>
    <row r="462" spans="1:6" ht="25.5">
      <c r="A462" s="88" t="s">
        <v>173</v>
      </c>
      <c r="B462" s="735">
        <v>18094021</v>
      </c>
      <c r="C462" s="735">
        <v>3619479</v>
      </c>
      <c r="D462" s="735">
        <v>3619479</v>
      </c>
      <c r="E462" s="736">
        <v>20.003729409</v>
      </c>
      <c r="F462" s="735">
        <v>378343</v>
      </c>
    </row>
    <row r="463" spans="1:6" ht="25.5">
      <c r="A463" s="88" t="s">
        <v>313</v>
      </c>
      <c r="B463" s="735">
        <v>30070</v>
      </c>
      <c r="C463" s="735">
        <v>0</v>
      </c>
      <c r="D463" s="735">
        <v>0</v>
      </c>
      <c r="E463" s="736">
        <v>0</v>
      </c>
      <c r="F463" s="735">
        <v>0</v>
      </c>
    </row>
    <row r="464" spans="1:6" ht="12.75">
      <c r="A464" s="96" t="s">
        <v>247</v>
      </c>
      <c r="B464" s="731">
        <v>18124091</v>
      </c>
      <c r="C464" s="731">
        <v>3619479</v>
      </c>
      <c r="D464" s="731">
        <v>3395100.88</v>
      </c>
      <c r="E464" s="732">
        <v>18.732530531</v>
      </c>
      <c r="F464" s="731">
        <v>276229.4</v>
      </c>
    </row>
    <row r="465" spans="1:6" ht="12.75">
      <c r="A465" s="88" t="s">
        <v>178</v>
      </c>
      <c r="B465" s="735">
        <v>2668154</v>
      </c>
      <c r="C465" s="735">
        <v>160330</v>
      </c>
      <c r="D465" s="735">
        <v>51081.43</v>
      </c>
      <c r="E465" s="736">
        <v>1.914485821</v>
      </c>
      <c r="F465" s="735">
        <v>14444.88</v>
      </c>
    </row>
    <row r="466" spans="1:6" ht="12.75">
      <c r="A466" s="88" t="s">
        <v>180</v>
      </c>
      <c r="B466" s="735">
        <v>2668154</v>
      </c>
      <c r="C466" s="735">
        <v>160330</v>
      </c>
      <c r="D466" s="735">
        <v>51081.43</v>
      </c>
      <c r="E466" s="736">
        <v>1.914485821</v>
      </c>
      <c r="F466" s="735">
        <v>14444.88</v>
      </c>
    </row>
    <row r="467" spans="1:6" ht="12.75">
      <c r="A467" s="88" t="s">
        <v>181</v>
      </c>
      <c r="B467" s="735">
        <v>105952</v>
      </c>
      <c r="C467" s="735">
        <v>36934</v>
      </c>
      <c r="D467" s="735">
        <v>22640.94</v>
      </c>
      <c r="E467" s="736">
        <v>21.369053911</v>
      </c>
      <c r="F467" s="735">
        <v>5245.04</v>
      </c>
    </row>
    <row r="468" spans="1:6" ht="12.75">
      <c r="A468" s="88" t="s">
        <v>188</v>
      </c>
      <c r="B468" s="735">
        <v>85383</v>
      </c>
      <c r="C468" s="735">
        <v>29781</v>
      </c>
      <c r="D468" s="735">
        <v>18287.11</v>
      </c>
      <c r="E468" s="736">
        <v>21.417741237</v>
      </c>
      <c r="F468" s="735">
        <v>4253.54</v>
      </c>
    </row>
    <row r="469" spans="1:6" ht="12.75">
      <c r="A469" s="88" t="s">
        <v>186</v>
      </c>
      <c r="B469" s="735">
        <v>2562202</v>
      </c>
      <c r="C469" s="735">
        <v>123396</v>
      </c>
      <c r="D469" s="735">
        <v>28440.49</v>
      </c>
      <c r="E469" s="736">
        <v>1.110001866</v>
      </c>
      <c r="F469" s="735">
        <v>9199.84</v>
      </c>
    </row>
    <row r="470" spans="1:6" ht="12.75">
      <c r="A470" s="88" t="s">
        <v>251</v>
      </c>
      <c r="B470" s="735">
        <v>15455937</v>
      </c>
      <c r="C470" s="735">
        <v>3459149</v>
      </c>
      <c r="D470" s="735">
        <v>3344019.45</v>
      </c>
      <c r="E470" s="736">
        <v>21.635824797</v>
      </c>
      <c r="F470" s="735">
        <v>261784.52</v>
      </c>
    </row>
    <row r="471" spans="1:6" ht="12.75">
      <c r="A471" s="88" t="s">
        <v>253</v>
      </c>
      <c r="B471" s="735">
        <v>1972153</v>
      </c>
      <c r="C471" s="735">
        <v>129676</v>
      </c>
      <c r="D471" s="735">
        <v>14547.5</v>
      </c>
      <c r="E471" s="736">
        <v>0.737645609</v>
      </c>
      <c r="F471" s="735">
        <v>6363.5</v>
      </c>
    </row>
    <row r="472" spans="1:6" ht="25.5">
      <c r="A472" s="88" t="s">
        <v>259</v>
      </c>
      <c r="B472" s="735">
        <v>13483784</v>
      </c>
      <c r="C472" s="735">
        <v>3329473</v>
      </c>
      <c r="D472" s="735">
        <v>3329471.95</v>
      </c>
      <c r="E472" s="736">
        <v>24.692415349</v>
      </c>
      <c r="F472" s="735">
        <v>255421.02</v>
      </c>
    </row>
    <row r="473" spans="1:6" ht="12.75">
      <c r="A473" s="88" t="s">
        <v>261</v>
      </c>
      <c r="B473" s="735">
        <v>13453714</v>
      </c>
      <c r="C473" s="735">
        <v>3329473</v>
      </c>
      <c r="D473" s="735">
        <v>3329471.95</v>
      </c>
      <c r="E473" s="736">
        <v>24.747604639</v>
      </c>
      <c r="F473" s="735">
        <v>255421.02</v>
      </c>
    </row>
    <row r="474" spans="1:6" ht="25.5">
      <c r="A474" s="88" t="s">
        <v>263</v>
      </c>
      <c r="B474" s="735">
        <v>13453714</v>
      </c>
      <c r="C474" s="735">
        <v>3329473</v>
      </c>
      <c r="D474" s="735">
        <v>3329471.95</v>
      </c>
      <c r="E474" s="736">
        <v>24.747604639</v>
      </c>
      <c r="F474" s="735">
        <v>255421.02</v>
      </c>
    </row>
    <row r="475" spans="1:6" ht="25.5">
      <c r="A475" s="88" t="s">
        <v>327</v>
      </c>
      <c r="B475" s="735">
        <v>30070</v>
      </c>
      <c r="C475" s="735">
        <v>0</v>
      </c>
      <c r="D475" s="735">
        <v>0</v>
      </c>
      <c r="E475" s="736">
        <v>0</v>
      </c>
      <c r="F475" s="735">
        <v>0</v>
      </c>
    </row>
    <row r="476" spans="1:6" ht="12.75">
      <c r="A476" s="88" t="s">
        <v>1097</v>
      </c>
      <c r="B476" s="735">
        <v>0</v>
      </c>
      <c r="C476" s="735">
        <v>0</v>
      </c>
      <c r="D476" s="735">
        <v>224378.12</v>
      </c>
      <c r="E476" s="737" t="s">
        <v>1093</v>
      </c>
      <c r="F476" s="735">
        <v>102113.6</v>
      </c>
    </row>
    <row r="477" spans="1:6" ht="12.75">
      <c r="A477" s="96" t="s">
        <v>339</v>
      </c>
      <c r="B477" s="731"/>
      <c r="C477" s="731"/>
      <c r="D477" s="731"/>
      <c r="E477" s="732"/>
      <c r="F477" s="731"/>
    </row>
    <row r="478" spans="1:6" ht="12.75">
      <c r="A478" s="96" t="s">
        <v>161</v>
      </c>
      <c r="B478" s="731">
        <v>2209688</v>
      </c>
      <c r="C478" s="731">
        <v>111536</v>
      </c>
      <c r="D478" s="731">
        <v>111536</v>
      </c>
      <c r="E478" s="732">
        <v>5.047590429056048</v>
      </c>
      <c r="F478" s="731">
        <v>0</v>
      </c>
    </row>
    <row r="479" spans="1:6" ht="12.75">
      <c r="A479" s="88" t="s">
        <v>170</v>
      </c>
      <c r="B479" s="735">
        <v>2209688</v>
      </c>
      <c r="C479" s="735">
        <v>111536</v>
      </c>
      <c r="D479" s="735">
        <v>111536</v>
      </c>
      <c r="E479" s="736">
        <v>5.047590429056048</v>
      </c>
      <c r="F479" s="735">
        <v>0</v>
      </c>
    </row>
    <row r="480" spans="1:6" ht="25.5">
      <c r="A480" s="88" t="s">
        <v>173</v>
      </c>
      <c r="B480" s="735">
        <v>2209688</v>
      </c>
      <c r="C480" s="735">
        <v>111536</v>
      </c>
      <c r="D480" s="735">
        <v>111536</v>
      </c>
      <c r="E480" s="736">
        <v>5.047590429056048</v>
      </c>
      <c r="F480" s="735">
        <v>0</v>
      </c>
    </row>
    <row r="481" spans="1:6" ht="12.75">
      <c r="A481" s="96" t="s">
        <v>247</v>
      </c>
      <c r="B481" s="731">
        <v>2209688</v>
      </c>
      <c r="C481" s="731">
        <v>111536</v>
      </c>
      <c r="D481" s="731">
        <v>106955.15</v>
      </c>
      <c r="E481" s="732">
        <v>4.84028288156518</v>
      </c>
      <c r="F481" s="731">
        <v>89939.52</v>
      </c>
    </row>
    <row r="482" spans="1:6" ht="12.75">
      <c r="A482" s="88" t="s">
        <v>178</v>
      </c>
      <c r="B482" s="735">
        <v>1492241</v>
      </c>
      <c r="C482" s="735">
        <v>111536</v>
      </c>
      <c r="D482" s="735">
        <v>106955.15</v>
      </c>
      <c r="E482" s="736">
        <v>7.167417997</v>
      </c>
      <c r="F482" s="735">
        <v>89939.52</v>
      </c>
    </row>
    <row r="483" spans="1:6" ht="12.75">
      <c r="A483" s="88" t="s">
        <v>180</v>
      </c>
      <c r="B483" s="735">
        <v>1492241</v>
      </c>
      <c r="C483" s="735">
        <v>111536</v>
      </c>
      <c r="D483" s="735">
        <v>106955.15</v>
      </c>
      <c r="E483" s="736">
        <v>7.167417997</v>
      </c>
      <c r="F483" s="735">
        <v>89939.52</v>
      </c>
    </row>
    <row r="484" spans="1:6" ht="12.75">
      <c r="A484" s="88" t="s">
        <v>186</v>
      </c>
      <c r="B484" s="735">
        <v>1492241</v>
      </c>
      <c r="C484" s="735">
        <v>111536</v>
      </c>
      <c r="D484" s="735">
        <v>106955.15</v>
      </c>
      <c r="E484" s="736">
        <v>7.167417997</v>
      </c>
      <c r="F484" s="735">
        <v>89939.52</v>
      </c>
    </row>
    <row r="485" spans="1:6" ht="12.75">
      <c r="A485" s="88" t="s">
        <v>251</v>
      </c>
      <c r="B485" s="735">
        <v>717447</v>
      </c>
      <c r="C485" s="735">
        <v>0</v>
      </c>
      <c r="D485" s="735">
        <v>0</v>
      </c>
      <c r="E485" s="736">
        <v>0</v>
      </c>
      <c r="F485" s="735">
        <v>0</v>
      </c>
    </row>
    <row r="486" spans="1:6" ht="12.75">
      <c r="A486" s="88" t="s">
        <v>253</v>
      </c>
      <c r="B486" s="735">
        <v>717447</v>
      </c>
      <c r="C486" s="735">
        <v>0</v>
      </c>
      <c r="D486" s="735">
        <v>0</v>
      </c>
      <c r="E486" s="736">
        <v>0</v>
      </c>
      <c r="F486" s="735">
        <v>0</v>
      </c>
    </row>
    <row r="487" spans="1:6" ht="12.75">
      <c r="A487" s="88" t="s">
        <v>1097</v>
      </c>
      <c r="B487" s="735">
        <v>0</v>
      </c>
      <c r="C487" s="735">
        <v>0</v>
      </c>
      <c r="D487" s="735">
        <v>4580.85</v>
      </c>
      <c r="E487" s="737" t="s">
        <v>1093</v>
      </c>
      <c r="F487" s="735">
        <v>-89939.52</v>
      </c>
    </row>
    <row r="488" spans="1:6" ht="12.75">
      <c r="A488" s="96" t="s">
        <v>341</v>
      </c>
      <c r="B488" s="731"/>
      <c r="C488" s="731"/>
      <c r="D488" s="731"/>
      <c r="E488" s="732"/>
      <c r="F488" s="731"/>
    </row>
    <row r="489" spans="1:6" ht="12.75">
      <c r="A489" s="96" t="s">
        <v>161</v>
      </c>
      <c r="B489" s="731">
        <v>16491218</v>
      </c>
      <c r="C489" s="731">
        <v>3022015</v>
      </c>
      <c r="D489" s="731">
        <v>5059444.53</v>
      </c>
      <c r="E489" s="732">
        <v>30.679629182</v>
      </c>
      <c r="F489" s="731">
        <v>3090357.67</v>
      </c>
    </row>
    <row r="490" spans="1:6" ht="12.75">
      <c r="A490" s="88" t="s">
        <v>164</v>
      </c>
      <c r="B490" s="735">
        <v>7640686</v>
      </c>
      <c r="C490" s="735">
        <v>490442</v>
      </c>
      <c r="D490" s="735">
        <v>2527871.53</v>
      </c>
      <c r="E490" s="736">
        <v>33.084353028</v>
      </c>
      <c r="F490" s="735">
        <v>2037429.67</v>
      </c>
    </row>
    <row r="491" spans="1:6" ht="12.75">
      <c r="A491" s="88" t="s">
        <v>170</v>
      </c>
      <c r="B491" s="735">
        <v>8850532</v>
      </c>
      <c r="C491" s="735">
        <v>2531573</v>
      </c>
      <c r="D491" s="735">
        <v>2531573</v>
      </c>
      <c r="E491" s="736">
        <v>28.603625183</v>
      </c>
      <c r="F491" s="735">
        <v>1052928</v>
      </c>
    </row>
    <row r="492" spans="1:6" ht="25.5">
      <c r="A492" s="88" t="s">
        <v>173</v>
      </c>
      <c r="B492" s="735">
        <v>8850532</v>
      </c>
      <c r="C492" s="735">
        <v>2531573</v>
      </c>
      <c r="D492" s="735">
        <v>2531573</v>
      </c>
      <c r="E492" s="736">
        <v>28.603625183</v>
      </c>
      <c r="F492" s="735">
        <v>1052928</v>
      </c>
    </row>
    <row r="493" spans="1:6" ht="12.75">
      <c r="A493" s="96" t="s">
        <v>247</v>
      </c>
      <c r="B493" s="731">
        <v>16491218</v>
      </c>
      <c r="C493" s="731">
        <v>3022015</v>
      </c>
      <c r="D493" s="731">
        <v>3021014.14</v>
      </c>
      <c r="E493" s="732">
        <v>18.318926716</v>
      </c>
      <c r="F493" s="731">
        <v>1056741.94</v>
      </c>
    </row>
    <row r="494" spans="1:6" ht="12.75">
      <c r="A494" s="88" t="s">
        <v>178</v>
      </c>
      <c r="B494" s="735">
        <v>0</v>
      </c>
      <c r="C494" s="735">
        <v>0</v>
      </c>
      <c r="D494" s="735">
        <v>0</v>
      </c>
      <c r="E494" s="736">
        <v>0</v>
      </c>
      <c r="F494" s="735">
        <v>-490441.86</v>
      </c>
    </row>
    <row r="495" spans="1:6" ht="12.75">
      <c r="A495" s="88" t="s">
        <v>206</v>
      </c>
      <c r="B495" s="735">
        <v>0</v>
      </c>
      <c r="C495" s="735">
        <v>0</v>
      </c>
      <c r="D495" s="735">
        <v>0</v>
      </c>
      <c r="E495" s="736">
        <v>0</v>
      </c>
      <c r="F495" s="735">
        <v>-490441.86</v>
      </c>
    </row>
    <row r="496" spans="1:6" ht="12.75">
      <c r="A496" s="88" t="s">
        <v>208</v>
      </c>
      <c r="B496" s="735">
        <v>0</v>
      </c>
      <c r="C496" s="735">
        <v>0</v>
      </c>
      <c r="D496" s="735">
        <v>0</v>
      </c>
      <c r="E496" s="736">
        <v>0</v>
      </c>
      <c r="F496" s="735">
        <v>-490441.86</v>
      </c>
    </row>
    <row r="497" spans="1:6" ht="12.75">
      <c r="A497" s="88" t="s">
        <v>251</v>
      </c>
      <c r="B497" s="735">
        <v>16491218</v>
      </c>
      <c r="C497" s="735">
        <v>3022015</v>
      </c>
      <c r="D497" s="735">
        <v>3021014.14</v>
      </c>
      <c r="E497" s="736">
        <v>18.318926716</v>
      </c>
      <c r="F497" s="735">
        <v>1547183.8</v>
      </c>
    </row>
    <row r="498" spans="1:6" ht="12.75">
      <c r="A498" s="88" t="s">
        <v>253</v>
      </c>
      <c r="B498" s="735">
        <v>12140686</v>
      </c>
      <c r="C498" s="735">
        <v>2456404</v>
      </c>
      <c r="D498" s="735">
        <v>2455403.43</v>
      </c>
      <c r="E498" s="736">
        <v>20.224585579</v>
      </c>
      <c r="F498" s="735">
        <v>1547183.8</v>
      </c>
    </row>
    <row r="499" spans="1:6" ht="25.5">
      <c r="A499" s="88" t="s">
        <v>259</v>
      </c>
      <c r="B499" s="735">
        <v>4350532</v>
      </c>
      <c r="C499" s="735">
        <v>565611</v>
      </c>
      <c r="D499" s="735">
        <v>565610.71</v>
      </c>
      <c r="E499" s="736">
        <v>13.000955056</v>
      </c>
      <c r="F499" s="735">
        <v>0</v>
      </c>
    </row>
    <row r="500" spans="1:6" ht="25.5">
      <c r="A500" s="88" t="s">
        <v>265</v>
      </c>
      <c r="B500" s="735">
        <v>4350532</v>
      </c>
      <c r="C500" s="735">
        <v>565611</v>
      </c>
      <c r="D500" s="735">
        <v>565610.71</v>
      </c>
      <c r="E500" s="736">
        <v>13.000955056</v>
      </c>
      <c r="F500" s="735">
        <v>0</v>
      </c>
    </row>
    <row r="501" spans="1:6" ht="12.75">
      <c r="A501" s="88" t="s">
        <v>1097</v>
      </c>
      <c r="B501" s="735">
        <v>0</v>
      </c>
      <c r="C501" s="735">
        <v>0</v>
      </c>
      <c r="D501" s="735">
        <v>2038430.39</v>
      </c>
      <c r="E501" s="737" t="s">
        <v>1093</v>
      </c>
      <c r="F501" s="735">
        <v>2033615.73</v>
      </c>
    </row>
    <row r="502" spans="1:6" ht="12.75">
      <c r="A502" s="96" t="s">
        <v>347</v>
      </c>
      <c r="B502" s="731"/>
      <c r="C502" s="731"/>
      <c r="D502" s="731"/>
      <c r="E502" s="732"/>
      <c r="F502" s="731"/>
    </row>
    <row r="503" spans="1:6" ht="12.75">
      <c r="A503" s="96" t="s">
        <v>161</v>
      </c>
      <c r="B503" s="731">
        <v>3671221</v>
      </c>
      <c r="C503" s="731">
        <v>1397768</v>
      </c>
      <c r="D503" s="731">
        <v>1397768</v>
      </c>
      <c r="E503" s="732">
        <v>38.073654514</v>
      </c>
      <c r="F503" s="731">
        <v>288641</v>
      </c>
    </row>
    <row r="504" spans="1:6" ht="12.75">
      <c r="A504" s="88" t="s">
        <v>170</v>
      </c>
      <c r="B504" s="735">
        <v>3671221</v>
      </c>
      <c r="C504" s="735">
        <v>1397768</v>
      </c>
      <c r="D504" s="735">
        <v>1397768</v>
      </c>
      <c r="E504" s="736">
        <v>38.073654514</v>
      </c>
      <c r="F504" s="735">
        <v>288641</v>
      </c>
    </row>
    <row r="505" spans="1:6" ht="25.5">
      <c r="A505" s="88" t="s">
        <v>173</v>
      </c>
      <c r="B505" s="735">
        <v>3671221</v>
      </c>
      <c r="C505" s="735">
        <v>1397768</v>
      </c>
      <c r="D505" s="735">
        <v>1397768</v>
      </c>
      <c r="E505" s="736">
        <v>38.073654514</v>
      </c>
      <c r="F505" s="735">
        <v>288641</v>
      </c>
    </row>
    <row r="506" spans="1:6" ht="12.75">
      <c r="A506" s="96" t="s">
        <v>247</v>
      </c>
      <c r="B506" s="731">
        <v>3671221</v>
      </c>
      <c r="C506" s="731">
        <v>1397768</v>
      </c>
      <c r="D506" s="731">
        <v>1396860.1</v>
      </c>
      <c r="E506" s="732">
        <v>38.048924322</v>
      </c>
      <c r="F506" s="731">
        <v>287846.04</v>
      </c>
    </row>
    <row r="507" spans="1:6" ht="12.75">
      <c r="A507" s="88" t="s">
        <v>178</v>
      </c>
      <c r="B507" s="735">
        <v>1225260</v>
      </c>
      <c r="C507" s="735">
        <v>338534</v>
      </c>
      <c r="D507" s="735">
        <v>337627.98</v>
      </c>
      <c r="E507" s="736">
        <v>27.555619216</v>
      </c>
      <c r="F507" s="735">
        <v>89058.83</v>
      </c>
    </row>
    <row r="508" spans="1:6" ht="12.75">
      <c r="A508" s="88" t="s">
        <v>180</v>
      </c>
      <c r="B508" s="735">
        <v>1225260</v>
      </c>
      <c r="C508" s="735">
        <v>338534</v>
      </c>
      <c r="D508" s="735">
        <v>337627.98</v>
      </c>
      <c r="E508" s="736">
        <v>27.555619216</v>
      </c>
      <c r="F508" s="735">
        <v>89058.83</v>
      </c>
    </row>
    <row r="509" spans="1:6" ht="12.75">
      <c r="A509" s="88" t="s">
        <v>181</v>
      </c>
      <c r="B509" s="735">
        <v>78257</v>
      </c>
      <c r="C509" s="735">
        <v>38844</v>
      </c>
      <c r="D509" s="735">
        <v>38827.82</v>
      </c>
      <c r="E509" s="736">
        <v>49.61577878</v>
      </c>
      <c r="F509" s="735">
        <v>6904.93</v>
      </c>
    </row>
    <row r="510" spans="1:6" ht="12.75">
      <c r="A510" s="88" t="s">
        <v>188</v>
      </c>
      <c r="B510" s="735">
        <v>63064</v>
      </c>
      <c r="C510" s="735">
        <v>30262</v>
      </c>
      <c r="D510" s="735">
        <v>30247.98</v>
      </c>
      <c r="E510" s="736">
        <v>47.963941393</v>
      </c>
      <c r="F510" s="735">
        <v>5380.96</v>
      </c>
    </row>
    <row r="511" spans="1:6" ht="12.75">
      <c r="A511" s="88" t="s">
        <v>186</v>
      </c>
      <c r="B511" s="735">
        <v>1147003</v>
      </c>
      <c r="C511" s="735">
        <v>299690</v>
      </c>
      <c r="D511" s="735">
        <v>298800.16</v>
      </c>
      <c r="E511" s="736">
        <v>26.05051251</v>
      </c>
      <c r="F511" s="735">
        <v>82153.9</v>
      </c>
    </row>
    <row r="512" spans="1:6" ht="12.75">
      <c r="A512" s="88" t="s">
        <v>251</v>
      </c>
      <c r="B512" s="735">
        <v>2445961</v>
      </c>
      <c r="C512" s="735">
        <v>1059234</v>
      </c>
      <c r="D512" s="735">
        <v>1059232.12</v>
      </c>
      <c r="E512" s="736">
        <v>43.305356054</v>
      </c>
      <c r="F512" s="735">
        <v>198787.21</v>
      </c>
    </row>
    <row r="513" spans="1:6" ht="12.75">
      <c r="A513" s="88" t="s">
        <v>253</v>
      </c>
      <c r="B513" s="735">
        <v>2445961</v>
      </c>
      <c r="C513" s="735">
        <v>1059234</v>
      </c>
      <c r="D513" s="735">
        <v>1059232.12</v>
      </c>
      <c r="E513" s="736">
        <v>43.305356054</v>
      </c>
      <c r="F513" s="735">
        <v>198787.21</v>
      </c>
    </row>
    <row r="514" spans="1:6" ht="12.75">
      <c r="A514" s="88" t="s">
        <v>1097</v>
      </c>
      <c r="B514" s="735">
        <v>0</v>
      </c>
      <c r="C514" s="735">
        <v>0</v>
      </c>
      <c r="D514" s="735">
        <v>907.9</v>
      </c>
      <c r="E514" s="737" t="s">
        <v>1093</v>
      </c>
      <c r="F514" s="735">
        <v>794.96</v>
      </c>
    </row>
    <row r="515" spans="1:6" ht="12.75">
      <c r="A515" s="96" t="s">
        <v>349</v>
      </c>
      <c r="B515" s="731"/>
      <c r="C515" s="731"/>
      <c r="D515" s="731"/>
      <c r="E515" s="732"/>
      <c r="F515" s="731"/>
    </row>
    <row r="516" spans="1:6" ht="12.75">
      <c r="A516" s="96" t="s">
        <v>161</v>
      </c>
      <c r="B516" s="731">
        <v>1077100</v>
      </c>
      <c r="C516" s="731">
        <v>114565</v>
      </c>
      <c r="D516" s="731">
        <v>114565</v>
      </c>
      <c r="E516" s="732">
        <v>10.636431158</v>
      </c>
      <c r="F516" s="731">
        <v>21129</v>
      </c>
    </row>
    <row r="517" spans="1:6" ht="12.75">
      <c r="A517" s="88" t="s">
        <v>170</v>
      </c>
      <c r="B517" s="735">
        <v>1077100</v>
      </c>
      <c r="C517" s="735">
        <v>114565</v>
      </c>
      <c r="D517" s="735">
        <v>114565</v>
      </c>
      <c r="E517" s="736">
        <v>10.636431158</v>
      </c>
      <c r="F517" s="735">
        <v>21129</v>
      </c>
    </row>
    <row r="518" spans="1:6" ht="25.5">
      <c r="A518" s="88" t="s">
        <v>173</v>
      </c>
      <c r="B518" s="735">
        <v>1077100</v>
      </c>
      <c r="C518" s="735">
        <v>114565</v>
      </c>
      <c r="D518" s="735">
        <v>114565</v>
      </c>
      <c r="E518" s="736">
        <v>10.636431158</v>
      </c>
      <c r="F518" s="735">
        <v>21129</v>
      </c>
    </row>
    <row r="519" spans="1:6" ht="12.75">
      <c r="A519" s="96" t="s">
        <v>247</v>
      </c>
      <c r="B519" s="731">
        <v>1077100</v>
      </c>
      <c r="C519" s="731">
        <v>114565</v>
      </c>
      <c r="D519" s="731">
        <v>97429.45</v>
      </c>
      <c r="E519" s="732">
        <v>9.045534305</v>
      </c>
      <c r="F519" s="731">
        <v>31865.1</v>
      </c>
    </row>
    <row r="520" spans="1:6" ht="12.75">
      <c r="A520" s="88" t="s">
        <v>178</v>
      </c>
      <c r="B520" s="735">
        <v>705834</v>
      </c>
      <c r="C520" s="735">
        <v>46054</v>
      </c>
      <c r="D520" s="735">
        <v>41206.78</v>
      </c>
      <c r="E520" s="736">
        <v>5.838027072</v>
      </c>
      <c r="F520" s="735">
        <v>28584.1</v>
      </c>
    </row>
    <row r="521" spans="1:6" ht="12.75">
      <c r="A521" s="88" t="s">
        <v>180</v>
      </c>
      <c r="B521" s="735">
        <v>705834</v>
      </c>
      <c r="C521" s="735">
        <v>46054</v>
      </c>
      <c r="D521" s="735">
        <v>41206.78</v>
      </c>
      <c r="E521" s="736">
        <v>5.838027072</v>
      </c>
      <c r="F521" s="735">
        <v>28584.1</v>
      </c>
    </row>
    <row r="522" spans="1:6" ht="12.75">
      <c r="A522" s="88" t="s">
        <v>186</v>
      </c>
      <c r="B522" s="735">
        <v>705834</v>
      </c>
      <c r="C522" s="735">
        <v>46054</v>
      </c>
      <c r="D522" s="735">
        <v>41206.78</v>
      </c>
      <c r="E522" s="736">
        <v>5.838027072</v>
      </c>
      <c r="F522" s="735">
        <v>28584.1</v>
      </c>
    </row>
    <row r="523" spans="1:6" ht="12.75">
      <c r="A523" s="88" t="s">
        <v>251</v>
      </c>
      <c r="B523" s="735">
        <v>371266</v>
      </c>
      <c r="C523" s="735">
        <v>68511</v>
      </c>
      <c r="D523" s="735">
        <v>56222.67</v>
      </c>
      <c r="E523" s="736">
        <v>15.143500886</v>
      </c>
      <c r="F523" s="735">
        <v>3281</v>
      </c>
    </row>
    <row r="524" spans="1:6" ht="12.75">
      <c r="A524" s="88" t="s">
        <v>253</v>
      </c>
      <c r="B524" s="735">
        <v>371266</v>
      </c>
      <c r="C524" s="735">
        <v>68511</v>
      </c>
      <c r="D524" s="735">
        <v>56222.67</v>
      </c>
      <c r="E524" s="736">
        <v>15.143500886</v>
      </c>
      <c r="F524" s="735">
        <v>3281</v>
      </c>
    </row>
    <row r="525" spans="1:6" ht="12.75">
      <c r="A525" s="88" t="s">
        <v>1097</v>
      </c>
      <c r="B525" s="735">
        <v>0</v>
      </c>
      <c r="C525" s="735">
        <v>0</v>
      </c>
      <c r="D525" s="735">
        <v>17135.55</v>
      </c>
      <c r="E525" s="737" t="s">
        <v>1093</v>
      </c>
      <c r="F525" s="735">
        <v>-10736.1</v>
      </c>
    </row>
    <row r="526" spans="1:6" ht="12.75">
      <c r="A526" s="96" t="s">
        <v>351</v>
      </c>
      <c r="B526" s="731"/>
      <c r="C526" s="731"/>
      <c r="D526" s="731"/>
      <c r="E526" s="732"/>
      <c r="F526" s="731"/>
    </row>
    <row r="527" spans="1:6" ht="12.75">
      <c r="A527" s="96" t="s">
        <v>161</v>
      </c>
      <c r="B527" s="731">
        <v>6737623</v>
      </c>
      <c r="C527" s="731">
        <v>1307900</v>
      </c>
      <c r="D527" s="731">
        <v>1307900</v>
      </c>
      <c r="E527" s="732">
        <v>19.411890514</v>
      </c>
      <c r="F527" s="731">
        <v>-472278</v>
      </c>
    </row>
    <row r="528" spans="1:6" ht="12.75">
      <c r="A528" s="88" t="s">
        <v>170</v>
      </c>
      <c r="B528" s="735">
        <v>6737623</v>
      </c>
      <c r="C528" s="735">
        <v>1307900</v>
      </c>
      <c r="D528" s="735">
        <v>1307900</v>
      </c>
      <c r="E528" s="736">
        <v>19.411890514</v>
      </c>
      <c r="F528" s="735">
        <v>-472278</v>
      </c>
    </row>
    <row r="529" spans="1:6" ht="25.5">
      <c r="A529" s="88" t="s">
        <v>173</v>
      </c>
      <c r="B529" s="735">
        <v>4642373</v>
      </c>
      <c r="C529" s="735">
        <v>783883</v>
      </c>
      <c r="D529" s="735">
        <v>783883</v>
      </c>
      <c r="E529" s="736">
        <v>16.885394603</v>
      </c>
      <c r="F529" s="735">
        <v>-97558</v>
      </c>
    </row>
    <row r="530" spans="1:6" ht="25.5">
      <c r="A530" s="88" t="s">
        <v>313</v>
      </c>
      <c r="B530" s="735">
        <v>2095250</v>
      </c>
      <c r="C530" s="735">
        <v>524017</v>
      </c>
      <c r="D530" s="735">
        <v>524017</v>
      </c>
      <c r="E530" s="736">
        <v>25.009760172</v>
      </c>
      <c r="F530" s="735">
        <v>-374720</v>
      </c>
    </row>
    <row r="531" spans="1:6" ht="12.75">
      <c r="A531" s="96" t="s">
        <v>247</v>
      </c>
      <c r="B531" s="731">
        <v>6737623</v>
      </c>
      <c r="C531" s="731">
        <v>1307900</v>
      </c>
      <c r="D531" s="731">
        <v>1293288.76</v>
      </c>
      <c r="E531" s="732">
        <v>19.195030057</v>
      </c>
      <c r="F531" s="731">
        <v>29000.24</v>
      </c>
    </row>
    <row r="532" spans="1:6" ht="12.75">
      <c r="A532" s="88" t="s">
        <v>178</v>
      </c>
      <c r="B532" s="735">
        <v>1658048</v>
      </c>
      <c r="C532" s="735">
        <v>34794</v>
      </c>
      <c r="D532" s="735">
        <v>31744.6</v>
      </c>
      <c r="E532" s="736">
        <v>1.914576659</v>
      </c>
      <c r="F532" s="735">
        <v>29252.6</v>
      </c>
    </row>
    <row r="533" spans="1:6" ht="12.75">
      <c r="A533" s="88" t="s">
        <v>180</v>
      </c>
      <c r="B533" s="735">
        <v>1658048</v>
      </c>
      <c r="C533" s="735">
        <v>34794</v>
      </c>
      <c r="D533" s="735">
        <v>31744.6</v>
      </c>
      <c r="E533" s="736">
        <v>1.914576659</v>
      </c>
      <c r="F533" s="735">
        <v>29252.6</v>
      </c>
    </row>
    <row r="534" spans="1:6" ht="12.75">
      <c r="A534" s="88" t="s">
        <v>186</v>
      </c>
      <c r="B534" s="735">
        <v>1658048</v>
      </c>
      <c r="C534" s="735">
        <v>34794</v>
      </c>
      <c r="D534" s="735">
        <v>31744.6</v>
      </c>
      <c r="E534" s="736">
        <v>1.914576659</v>
      </c>
      <c r="F534" s="735">
        <v>29252.6</v>
      </c>
    </row>
    <row r="535" spans="1:6" ht="12.75">
      <c r="A535" s="88" t="s">
        <v>251</v>
      </c>
      <c r="B535" s="735">
        <v>5079575</v>
      </c>
      <c r="C535" s="735">
        <v>1273106</v>
      </c>
      <c r="D535" s="735">
        <v>1261544.16</v>
      </c>
      <c r="E535" s="736">
        <v>24.83562424</v>
      </c>
      <c r="F535" s="735">
        <v>-252.36</v>
      </c>
    </row>
    <row r="536" spans="1:6" ht="12.75">
      <c r="A536" s="88" t="s">
        <v>253</v>
      </c>
      <c r="B536" s="735">
        <v>2984325</v>
      </c>
      <c r="C536" s="735">
        <v>749089</v>
      </c>
      <c r="D536" s="735">
        <v>737527.42</v>
      </c>
      <c r="E536" s="736">
        <v>24.713374716</v>
      </c>
      <c r="F536" s="735">
        <v>-252.36</v>
      </c>
    </row>
    <row r="537" spans="1:6" ht="25.5">
      <c r="A537" s="88" t="s">
        <v>259</v>
      </c>
      <c r="B537" s="735">
        <v>2095250</v>
      </c>
      <c r="C537" s="735">
        <v>524017</v>
      </c>
      <c r="D537" s="735">
        <v>524016.74</v>
      </c>
      <c r="E537" s="736">
        <v>25.009747763</v>
      </c>
      <c r="F537" s="735">
        <v>0</v>
      </c>
    </row>
    <row r="538" spans="1:6" ht="25.5">
      <c r="A538" s="88" t="s">
        <v>327</v>
      </c>
      <c r="B538" s="735">
        <v>2095250</v>
      </c>
      <c r="C538" s="735">
        <v>524017</v>
      </c>
      <c r="D538" s="735">
        <v>524016.74</v>
      </c>
      <c r="E538" s="736">
        <v>25.009747763</v>
      </c>
      <c r="F538" s="735">
        <v>0</v>
      </c>
    </row>
    <row r="539" spans="1:6" ht="12.75">
      <c r="A539" s="88" t="s">
        <v>1097</v>
      </c>
      <c r="B539" s="735">
        <v>0</v>
      </c>
      <c r="C539" s="735">
        <v>0</v>
      </c>
      <c r="D539" s="735">
        <v>14611.24</v>
      </c>
      <c r="E539" s="737" t="s">
        <v>1093</v>
      </c>
      <c r="F539" s="735">
        <v>-501278.24</v>
      </c>
    </row>
    <row r="540" spans="1:6" ht="12.75">
      <c r="A540" s="96" t="s">
        <v>354</v>
      </c>
      <c r="B540" s="731"/>
      <c r="C540" s="731"/>
      <c r="D540" s="731"/>
      <c r="E540" s="732"/>
      <c r="F540" s="731"/>
    </row>
    <row r="541" spans="1:6" ht="12.75">
      <c r="A541" s="96" t="s">
        <v>161</v>
      </c>
      <c r="B541" s="731">
        <v>4414625</v>
      </c>
      <c r="C541" s="731">
        <v>1287267</v>
      </c>
      <c r="D541" s="731">
        <v>1287267</v>
      </c>
      <c r="E541" s="732">
        <v>29.159147153</v>
      </c>
      <c r="F541" s="731">
        <v>377358</v>
      </c>
    </row>
    <row r="542" spans="1:6" ht="12.75">
      <c r="A542" s="88" t="s">
        <v>170</v>
      </c>
      <c r="B542" s="735">
        <v>4414625</v>
      </c>
      <c r="C542" s="735">
        <v>1287267</v>
      </c>
      <c r="D542" s="735">
        <v>1287267</v>
      </c>
      <c r="E542" s="736">
        <v>29.159147153</v>
      </c>
      <c r="F542" s="735">
        <v>377358</v>
      </c>
    </row>
    <row r="543" spans="1:6" ht="25.5">
      <c r="A543" s="88" t="s">
        <v>173</v>
      </c>
      <c r="B543" s="735">
        <v>4414625</v>
      </c>
      <c r="C543" s="735">
        <v>1287267</v>
      </c>
      <c r="D543" s="735">
        <v>1287267</v>
      </c>
      <c r="E543" s="736">
        <v>29.159147153</v>
      </c>
      <c r="F543" s="735">
        <v>377358</v>
      </c>
    </row>
    <row r="544" spans="1:6" ht="12.75">
      <c r="A544" s="96" t="s">
        <v>247</v>
      </c>
      <c r="B544" s="731">
        <v>4414625</v>
      </c>
      <c r="C544" s="731">
        <v>1287267</v>
      </c>
      <c r="D544" s="731">
        <v>518088.17</v>
      </c>
      <c r="E544" s="732">
        <v>11.735723193</v>
      </c>
      <c r="F544" s="731">
        <v>126759.15</v>
      </c>
    </row>
    <row r="545" spans="1:6" ht="12.75">
      <c r="A545" s="88" t="s">
        <v>178</v>
      </c>
      <c r="B545" s="735">
        <v>3727406</v>
      </c>
      <c r="C545" s="735">
        <v>941867</v>
      </c>
      <c r="D545" s="735">
        <v>516799.77</v>
      </c>
      <c r="E545" s="736">
        <v>13.864863929</v>
      </c>
      <c r="F545" s="735">
        <v>125470.75</v>
      </c>
    </row>
    <row r="546" spans="1:6" ht="12.75">
      <c r="A546" s="88" t="s">
        <v>180</v>
      </c>
      <c r="B546" s="735">
        <v>3727406</v>
      </c>
      <c r="C546" s="735">
        <v>941867</v>
      </c>
      <c r="D546" s="735">
        <v>516799.77</v>
      </c>
      <c r="E546" s="736">
        <v>13.864863929</v>
      </c>
      <c r="F546" s="735">
        <v>125470.75</v>
      </c>
    </row>
    <row r="547" spans="1:6" ht="12.75">
      <c r="A547" s="88" t="s">
        <v>181</v>
      </c>
      <c r="B547" s="735">
        <v>203502</v>
      </c>
      <c r="C547" s="735">
        <v>98230</v>
      </c>
      <c r="D547" s="735">
        <v>73764.02</v>
      </c>
      <c r="E547" s="736">
        <v>36.247319437</v>
      </c>
      <c r="F547" s="735">
        <v>9068</v>
      </c>
    </row>
    <row r="548" spans="1:6" ht="12.75">
      <c r="A548" s="88" t="s">
        <v>188</v>
      </c>
      <c r="B548" s="735">
        <v>163997</v>
      </c>
      <c r="C548" s="735">
        <v>79161</v>
      </c>
      <c r="D548" s="735">
        <v>59233.29</v>
      </c>
      <c r="E548" s="736">
        <v>36.118520461</v>
      </c>
      <c r="F548" s="735">
        <v>7086.93</v>
      </c>
    </row>
    <row r="549" spans="1:6" ht="12.75">
      <c r="A549" s="88" t="s">
        <v>186</v>
      </c>
      <c r="B549" s="735">
        <v>3523904</v>
      </c>
      <c r="C549" s="735">
        <v>843637</v>
      </c>
      <c r="D549" s="735">
        <v>443035.75</v>
      </c>
      <c r="E549" s="736">
        <v>12.572299075</v>
      </c>
      <c r="F549" s="735">
        <v>116402.75</v>
      </c>
    </row>
    <row r="550" spans="1:6" ht="12.75">
      <c r="A550" s="88" t="s">
        <v>251</v>
      </c>
      <c r="B550" s="735">
        <v>687219</v>
      </c>
      <c r="C550" s="735">
        <v>345400</v>
      </c>
      <c r="D550" s="735">
        <v>1288.4</v>
      </c>
      <c r="E550" s="736">
        <v>0.187480265</v>
      </c>
      <c r="F550" s="735">
        <v>1288.4</v>
      </c>
    </row>
    <row r="551" spans="1:6" ht="12.75">
      <c r="A551" s="88" t="s">
        <v>253</v>
      </c>
      <c r="B551" s="735">
        <v>687219</v>
      </c>
      <c r="C551" s="735">
        <v>345400</v>
      </c>
      <c r="D551" s="735">
        <v>1288.4</v>
      </c>
      <c r="E551" s="736">
        <v>0.187480265</v>
      </c>
      <c r="F551" s="735">
        <v>1288.4</v>
      </c>
    </row>
    <row r="552" spans="1:6" ht="12.75">
      <c r="A552" s="88" t="s">
        <v>1097</v>
      </c>
      <c r="B552" s="735">
        <v>0</v>
      </c>
      <c r="C552" s="735">
        <v>0</v>
      </c>
      <c r="D552" s="735">
        <v>769178.83</v>
      </c>
      <c r="E552" s="737" t="s">
        <v>1093</v>
      </c>
      <c r="F552" s="735">
        <v>250598.85</v>
      </c>
    </row>
    <row r="553" spans="1:6" ht="12.75">
      <c r="A553" s="96" t="s">
        <v>142</v>
      </c>
      <c r="B553" s="731"/>
      <c r="C553" s="731"/>
      <c r="D553" s="731"/>
      <c r="E553" s="732"/>
      <c r="F553" s="731"/>
    </row>
    <row r="554" spans="1:6" ht="12.75">
      <c r="A554" s="96" t="s">
        <v>161</v>
      </c>
      <c r="B554" s="731">
        <v>13581853</v>
      </c>
      <c r="C554" s="731">
        <v>2307219</v>
      </c>
      <c r="D554" s="731">
        <v>2307219</v>
      </c>
      <c r="E554" s="732">
        <v>16.987512676</v>
      </c>
      <c r="F554" s="731">
        <v>568066</v>
      </c>
    </row>
    <row r="555" spans="1:6" ht="12.75">
      <c r="A555" s="88" t="s">
        <v>170</v>
      </c>
      <c r="B555" s="735">
        <v>13581853</v>
      </c>
      <c r="C555" s="735">
        <v>2307219</v>
      </c>
      <c r="D555" s="735">
        <v>2307219</v>
      </c>
      <c r="E555" s="736">
        <v>16.987512676</v>
      </c>
      <c r="F555" s="735">
        <v>568066</v>
      </c>
    </row>
    <row r="556" spans="1:6" ht="25.5">
      <c r="A556" s="88" t="s">
        <v>173</v>
      </c>
      <c r="B556" s="735">
        <v>13397028</v>
      </c>
      <c r="C556" s="735">
        <v>2182593</v>
      </c>
      <c r="D556" s="735">
        <v>2182593</v>
      </c>
      <c r="E556" s="736">
        <v>16.291620798</v>
      </c>
      <c r="F556" s="735">
        <v>568066</v>
      </c>
    </row>
    <row r="557" spans="1:6" ht="25.5">
      <c r="A557" s="88" t="s">
        <v>313</v>
      </c>
      <c r="B557" s="735">
        <v>184825</v>
      </c>
      <c r="C557" s="735">
        <v>124626</v>
      </c>
      <c r="D557" s="735">
        <v>124626</v>
      </c>
      <c r="E557" s="736">
        <v>67.429189774</v>
      </c>
      <c r="F557" s="735">
        <v>0</v>
      </c>
    </row>
    <row r="558" spans="1:6" ht="12.75">
      <c r="A558" s="96" t="s">
        <v>247</v>
      </c>
      <c r="B558" s="731">
        <v>13581853</v>
      </c>
      <c r="C558" s="731">
        <v>2307219</v>
      </c>
      <c r="D558" s="731">
        <v>2249829.09</v>
      </c>
      <c r="E558" s="732">
        <v>16.564964221</v>
      </c>
      <c r="F558" s="731">
        <v>521568.95</v>
      </c>
    </row>
    <row r="559" spans="1:6" ht="12.75">
      <c r="A559" s="88" t="s">
        <v>178</v>
      </c>
      <c r="B559" s="735">
        <v>12326199</v>
      </c>
      <c r="C559" s="735">
        <v>2138726</v>
      </c>
      <c r="D559" s="735">
        <v>2131336.54</v>
      </c>
      <c r="E559" s="736">
        <v>17.291109286812585</v>
      </c>
      <c r="F559" s="735">
        <v>521568.95</v>
      </c>
    </row>
    <row r="560" spans="1:6" ht="12.75">
      <c r="A560" s="88" t="s">
        <v>180</v>
      </c>
      <c r="B560" s="735">
        <v>1100852</v>
      </c>
      <c r="C560" s="735">
        <v>11655</v>
      </c>
      <c r="D560" s="735">
        <v>11300.8</v>
      </c>
      <c r="E560" s="736">
        <v>1.026550345</v>
      </c>
      <c r="F560" s="735">
        <v>10537.29</v>
      </c>
    </row>
    <row r="561" spans="1:6" ht="12.75">
      <c r="A561" s="88" t="s">
        <v>186</v>
      </c>
      <c r="B561" s="735">
        <v>1100852</v>
      </c>
      <c r="C561" s="735">
        <v>11655</v>
      </c>
      <c r="D561" s="735">
        <v>11300.8</v>
      </c>
      <c r="E561" s="736">
        <v>1.026550345</v>
      </c>
      <c r="F561" s="735">
        <v>10537.29</v>
      </c>
    </row>
    <row r="562" spans="1:6" ht="12.75">
      <c r="A562" s="88" t="s">
        <v>206</v>
      </c>
      <c r="B562" s="735">
        <v>11218515</v>
      </c>
      <c r="C562" s="735">
        <v>2120938</v>
      </c>
      <c r="D562" s="735">
        <v>2113903.5</v>
      </c>
      <c r="E562" s="736">
        <v>18.842988577</v>
      </c>
      <c r="F562" s="735">
        <v>511031.66</v>
      </c>
    </row>
    <row r="563" spans="1:6" ht="12.75">
      <c r="A563" s="88" t="s">
        <v>208</v>
      </c>
      <c r="B563" s="735">
        <v>11218515</v>
      </c>
      <c r="C563" s="735">
        <v>2120938</v>
      </c>
      <c r="D563" s="735">
        <v>2113903.5</v>
      </c>
      <c r="E563" s="736">
        <v>18.842988577</v>
      </c>
      <c r="F563" s="735">
        <v>511031.66</v>
      </c>
    </row>
    <row r="564" spans="1:6" ht="12.75">
      <c r="A564" s="88" t="s">
        <v>231</v>
      </c>
      <c r="B564" s="735">
        <v>6832</v>
      </c>
      <c r="C564" s="735">
        <v>6133</v>
      </c>
      <c r="D564" s="735">
        <v>6132.24</v>
      </c>
      <c r="E564" s="736">
        <v>58.721057167</v>
      </c>
      <c r="F564" s="735">
        <v>0</v>
      </c>
    </row>
    <row r="565" spans="1:6" ht="12.75">
      <c r="A565" s="88" t="s">
        <v>318</v>
      </c>
      <c r="B565" s="735">
        <v>10443</v>
      </c>
      <c r="C565" s="735">
        <v>6133</v>
      </c>
      <c r="D565" s="735">
        <v>6132.24</v>
      </c>
      <c r="E565" s="736">
        <v>58.721057167</v>
      </c>
      <c r="F565" s="735">
        <v>0</v>
      </c>
    </row>
    <row r="566" spans="1:6" ht="38.25">
      <c r="A566" s="88" t="s">
        <v>320</v>
      </c>
      <c r="B566" s="735">
        <v>6832</v>
      </c>
      <c r="C566" s="735">
        <v>6133</v>
      </c>
      <c r="D566" s="735">
        <v>6132.24</v>
      </c>
      <c r="E566" s="736">
        <v>89.75761124121779</v>
      </c>
      <c r="F566" s="735">
        <v>0</v>
      </c>
    </row>
    <row r="567" spans="1:6" ht="12.75">
      <c r="A567" s="88" t="s">
        <v>251</v>
      </c>
      <c r="B567" s="735">
        <v>1255654</v>
      </c>
      <c r="C567" s="735">
        <v>168493</v>
      </c>
      <c r="D567" s="735">
        <v>118492.55</v>
      </c>
      <c r="E567" s="736">
        <v>9.436719828870055</v>
      </c>
      <c r="F567" s="735">
        <v>0</v>
      </c>
    </row>
    <row r="568" spans="1:6" ht="12.75">
      <c r="A568" s="88" t="s">
        <v>253</v>
      </c>
      <c r="B568" s="735">
        <v>1077661</v>
      </c>
      <c r="C568" s="735">
        <v>50000</v>
      </c>
      <c r="D568" s="735">
        <v>0</v>
      </c>
      <c r="E568" s="736">
        <v>0</v>
      </c>
      <c r="F568" s="735">
        <v>0</v>
      </c>
    </row>
    <row r="569" spans="1:6" ht="25.5">
      <c r="A569" s="88" t="s">
        <v>259</v>
      </c>
      <c r="B569" s="735">
        <v>177993</v>
      </c>
      <c r="C569" s="735">
        <v>118493</v>
      </c>
      <c r="D569" s="735">
        <v>118492.55</v>
      </c>
      <c r="E569" s="736">
        <v>66.57146629361829</v>
      </c>
      <c r="F569" s="735">
        <v>0</v>
      </c>
    </row>
    <row r="570" spans="1:6" ht="25.5">
      <c r="A570" s="88" t="s">
        <v>327</v>
      </c>
      <c r="B570" s="735">
        <v>177993</v>
      </c>
      <c r="C570" s="735">
        <v>118493</v>
      </c>
      <c r="D570" s="735">
        <v>118492.55</v>
      </c>
      <c r="E570" s="736">
        <v>66.57146629361829</v>
      </c>
      <c r="F570" s="735">
        <v>0</v>
      </c>
    </row>
    <row r="571" spans="1:6" ht="12.75">
      <c r="A571" s="88" t="s">
        <v>1097</v>
      </c>
      <c r="B571" s="735">
        <v>0</v>
      </c>
      <c r="C571" s="735">
        <v>0</v>
      </c>
      <c r="D571" s="735">
        <v>57389.91</v>
      </c>
      <c r="E571" s="737" t="s">
        <v>1093</v>
      </c>
      <c r="F571" s="735">
        <v>46497.05</v>
      </c>
    </row>
    <row r="572" spans="1:6" ht="12.75">
      <c r="A572" s="96" t="s">
        <v>369</v>
      </c>
      <c r="B572" s="731"/>
      <c r="C572" s="731"/>
      <c r="D572" s="731"/>
      <c r="E572" s="732"/>
      <c r="F572" s="731"/>
    </row>
    <row r="573" spans="1:6" ht="12.75">
      <c r="A573" s="96" t="s">
        <v>161</v>
      </c>
      <c r="B573" s="731">
        <v>54001408</v>
      </c>
      <c r="C573" s="731">
        <v>7201946</v>
      </c>
      <c r="D573" s="731">
        <v>7201946</v>
      </c>
      <c r="E573" s="732">
        <v>13.33658929781979</v>
      </c>
      <c r="F573" s="731">
        <v>1452870</v>
      </c>
    </row>
    <row r="574" spans="1:6" ht="12.75">
      <c r="A574" s="88" t="s">
        <v>1143</v>
      </c>
      <c r="B574" s="735">
        <v>3923</v>
      </c>
      <c r="C574" s="735">
        <v>0</v>
      </c>
      <c r="D574" s="735">
        <v>0</v>
      </c>
      <c r="E574" s="736">
        <v>0</v>
      </c>
      <c r="F574" s="735">
        <v>0</v>
      </c>
    </row>
    <row r="575" spans="1:6" ht="12.75">
      <c r="A575" s="88" t="s">
        <v>166</v>
      </c>
      <c r="B575" s="735">
        <v>3923</v>
      </c>
      <c r="C575" s="735">
        <v>0</v>
      </c>
      <c r="D575" s="735">
        <v>0</v>
      </c>
      <c r="E575" s="736">
        <v>0</v>
      </c>
      <c r="F575" s="735">
        <v>0</v>
      </c>
    </row>
    <row r="576" spans="1:6" ht="12.75">
      <c r="A576" s="88" t="s">
        <v>300</v>
      </c>
      <c r="B576" s="735">
        <v>3923</v>
      </c>
      <c r="C576" s="735">
        <v>0</v>
      </c>
      <c r="D576" s="735">
        <v>0</v>
      </c>
      <c r="E576" s="736">
        <v>0</v>
      </c>
      <c r="F576" s="735">
        <v>0</v>
      </c>
    </row>
    <row r="577" spans="1:6" ht="38.25">
      <c r="A577" s="88" t="s">
        <v>302</v>
      </c>
      <c r="B577" s="735">
        <v>3923</v>
      </c>
      <c r="C577" s="735">
        <v>0</v>
      </c>
      <c r="D577" s="735">
        <v>0</v>
      </c>
      <c r="E577" s="736">
        <v>0</v>
      </c>
      <c r="F577" s="735">
        <v>0</v>
      </c>
    </row>
    <row r="578" spans="1:6" ht="38.25">
      <c r="A578" s="88" t="s">
        <v>304</v>
      </c>
      <c r="B578" s="735">
        <v>3923</v>
      </c>
      <c r="C578" s="735">
        <v>0</v>
      </c>
      <c r="D578" s="735">
        <v>0</v>
      </c>
      <c r="E578" s="736">
        <v>0</v>
      </c>
      <c r="F578" s="735"/>
    </row>
    <row r="579" spans="1:6" ht="12.75">
      <c r="A579" s="88" t="s">
        <v>170</v>
      </c>
      <c r="B579" s="735">
        <v>53997485</v>
      </c>
      <c r="C579" s="735">
        <v>7201946</v>
      </c>
      <c r="D579" s="735">
        <v>7201946</v>
      </c>
      <c r="E579" s="736">
        <v>13.33755822146161</v>
      </c>
      <c r="F579" s="735">
        <v>1452870</v>
      </c>
    </row>
    <row r="580" spans="1:6" ht="25.5">
      <c r="A580" s="88" t="s">
        <v>173</v>
      </c>
      <c r="B580" s="735">
        <v>53997485</v>
      </c>
      <c r="C580" s="735">
        <v>7201946</v>
      </c>
      <c r="D580" s="735">
        <v>7201946</v>
      </c>
      <c r="E580" s="736">
        <v>13.33755822146161</v>
      </c>
      <c r="F580" s="735">
        <v>1452870</v>
      </c>
    </row>
    <row r="581" spans="1:6" ht="12.75">
      <c r="A581" s="96" t="s">
        <v>247</v>
      </c>
      <c r="B581" s="731">
        <v>54001408</v>
      </c>
      <c r="C581" s="731">
        <v>7201946</v>
      </c>
      <c r="D581" s="731">
        <v>6293724.62</v>
      </c>
      <c r="E581" s="732">
        <v>11.654741705994036</v>
      </c>
      <c r="F581" s="731">
        <v>594359.49</v>
      </c>
    </row>
    <row r="582" spans="1:6" ht="12.75">
      <c r="A582" s="88" t="s">
        <v>178</v>
      </c>
      <c r="B582" s="735">
        <v>3427945</v>
      </c>
      <c r="C582" s="735">
        <v>269771</v>
      </c>
      <c r="D582" s="735">
        <v>269377.39</v>
      </c>
      <c r="E582" s="736">
        <v>7.858276314234914</v>
      </c>
      <c r="F582" s="735">
        <v>16304.16</v>
      </c>
    </row>
    <row r="583" spans="1:6" ht="12.75">
      <c r="A583" s="88" t="s">
        <v>180</v>
      </c>
      <c r="B583" s="735">
        <v>3424022</v>
      </c>
      <c r="C583" s="735">
        <v>269771</v>
      </c>
      <c r="D583" s="735">
        <v>269377.39</v>
      </c>
      <c r="E583" s="736">
        <v>7.867279766309913</v>
      </c>
      <c r="F583" s="735">
        <v>16304.16</v>
      </c>
    </row>
    <row r="584" spans="1:6" ht="12.75">
      <c r="A584" s="88" t="s">
        <v>181</v>
      </c>
      <c r="B584" s="735">
        <v>304868</v>
      </c>
      <c r="C584" s="735">
        <v>47184</v>
      </c>
      <c r="D584" s="735">
        <v>46871.55</v>
      </c>
      <c r="E584" s="736">
        <v>15.374375139404595</v>
      </c>
      <c r="F584" s="735">
        <v>7657.2</v>
      </c>
    </row>
    <row r="585" spans="1:6" ht="12.75">
      <c r="A585" s="88" t="s">
        <v>188</v>
      </c>
      <c r="B585" s="735">
        <v>244304</v>
      </c>
      <c r="C585" s="735">
        <v>37776</v>
      </c>
      <c r="D585" s="735">
        <v>37527.72</v>
      </c>
      <c r="E585" s="736">
        <v>15.361074726570175</v>
      </c>
      <c r="F585" s="735">
        <v>5966.37</v>
      </c>
    </row>
    <row r="586" spans="1:6" ht="12.75">
      <c r="A586" s="88" t="s">
        <v>186</v>
      </c>
      <c r="B586" s="735">
        <v>3119154</v>
      </c>
      <c r="C586" s="735">
        <v>222587</v>
      </c>
      <c r="D586" s="735">
        <v>222505.84</v>
      </c>
      <c r="E586" s="736">
        <v>7.133531720460098</v>
      </c>
      <c r="F586" s="735">
        <v>8646.96</v>
      </c>
    </row>
    <row r="587" spans="1:6" ht="12.75">
      <c r="A587" s="88" t="s">
        <v>206</v>
      </c>
      <c r="B587" s="735">
        <v>3923</v>
      </c>
      <c r="C587" s="735">
        <v>0</v>
      </c>
      <c r="D587" s="735">
        <v>0</v>
      </c>
      <c r="E587" s="736">
        <v>0</v>
      </c>
      <c r="F587" s="735">
        <v>0</v>
      </c>
    </row>
    <row r="588" spans="1:6" ht="12.75">
      <c r="A588" s="88" t="s">
        <v>208</v>
      </c>
      <c r="B588" s="735">
        <v>3923</v>
      </c>
      <c r="C588" s="735">
        <v>0</v>
      </c>
      <c r="D588" s="735">
        <v>0</v>
      </c>
      <c r="E588" s="736">
        <v>0</v>
      </c>
      <c r="F588" s="735">
        <v>0</v>
      </c>
    </row>
    <row r="589" spans="1:6" ht="12.75">
      <c r="A589" s="88" t="s">
        <v>251</v>
      </c>
      <c r="B589" s="735">
        <v>50573463</v>
      </c>
      <c r="C589" s="735">
        <v>6932175</v>
      </c>
      <c r="D589" s="735">
        <v>6024347.23</v>
      </c>
      <c r="E589" s="736">
        <v>11.912071811</v>
      </c>
      <c r="F589" s="735">
        <v>578055.33</v>
      </c>
    </row>
    <row r="590" spans="1:6" ht="12.75">
      <c r="A590" s="88" t="s">
        <v>253</v>
      </c>
      <c r="B590" s="735">
        <v>5393111</v>
      </c>
      <c r="C590" s="735">
        <v>832861</v>
      </c>
      <c r="D590" s="735">
        <v>832858.77</v>
      </c>
      <c r="E590" s="736">
        <v>15.443011835</v>
      </c>
      <c r="F590" s="735">
        <v>76836.51</v>
      </c>
    </row>
    <row r="591" spans="1:6" ht="25.5">
      <c r="A591" s="88" t="s">
        <v>259</v>
      </c>
      <c r="B591" s="735">
        <v>45180352</v>
      </c>
      <c r="C591" s="735">
        <v>6099314</v>
      </c>
      <c r="D591" s="735">
        <v>5191488.46</v>
      </c>
      <c r="E591" s="736">
        <v>11.490588785</v>
      </c>
      <c r="F591" s="735">
        <v>501218.82</v>
      </c>
    </row>
    <row r="592" spans="1:6" ht="12.75">
      <c r="A592" s="88" t="s">
        <v>261</v>
      </c>
      <c r="B592" s="735">
        <v>45180352</v>
      </c>
      <c r="C592" s="735">
        <v>6099314</v>
      </c>
      <c r="D592" s="735">
        <v>5191488.46</v>
      </c>
      <c r="E592" s="736">
        <v>11.490588785</v>
      </c>
      <c r="F592" s="735">
        <v>501218.82</v>
      </c>
    </row>
    <row r="593" spans="1:6" ht="25.5">
      <c r="A593" s="88" t="s">
        <v>263</v>
      </c>
      <c r="B593" s="735">
        <v>45180352</v>
      </c>
      <c r="C593" s="735">
        <v>6099314</v>
      </c>
      <c r="D593" s="735">
        <v>5191488.46</v>
      </c>
      <c r="E593" s="736">
        <v>11.490588785</v>
      </c>
      <c r="F593" s="735">
        <v>501218.82</v>
      </c>
    </row>
    <row r="594" spans="1:6" ht="12.75">
      <c r="A594" s="88" t="s">
        <v>1097</v>
      </c>
      <c r="B594" s="735">
        <v>0</v>
      </c>
      <c r="C594" s="735">
        <v>0</v>
      </c>
      <c r="D594" s="735">
        <v>908221.38</v>
      </c>
      <c r="E594" s="737" t="s">
        <v>1093</v>
      </c>
      <c r="F594" s="735">
        <v>858510.51</v>
      </c>
    </row>
    <row r="595" spans="1:6" ht="12.75">
      <c r="A595" s="88"/>
      <c r="B595" s="735"/>
      <c r="C595" s="735"/>
      <c r="D595" s="735"/>
      <c r="E595" s="737"/>
      <c r="F595" s="735"/>
    </row>
    <row r="596" spans="1:6" ht="12.75">
      <c r="A596" s="96" t="s">
        <v>967</v>
      </c>
      <c r="B596" s="731"/>
      <c r="C596" s="731"/>
      <c r="D596" s="731"/>
      <c r="E596" s="732"/>
      <c r="F596" s="731"/>
    </row>
    <row r="597" spans="1:6" ht="12.75">
      <c r="A597" s="96" t="s">
        <v>161</v>
      </c>
      <c r="B597" s="731">
        <v>115524570</v>
      </c>
      <c r="C597" s="731">
        <v>46096763</v>
      </c>
      <c r="D597" s="731">
        <v>46129867.43</v>
      </c>
      <c r="E597" s="732">
        <v>39.930784793</v>
      </c>
      <c r="F597" s="731">
        <v>7196996.99</v>
      </c>
    </row>
    <row r="598" spans="1:6" ht="25.5">
      <c r="A598" s="88" t="s">
        <v>1141</v>
      </c>
      <c r="B598" s="735">
        <v>0</v>
      </c>
      <c r="C598" s="735">
        <v>0</v>
      </c>
      <c r="D598" s="735">
        <v>33104.43</v>
      </c>
      <c r="E598" s="736">
        <v>0</v>
      </c>
      <c r="F598" s="735">
        <v>-372.01</v>
      </c>
    </row>
    <row r="599" spans="1:6" ht="12.75">
      <c r="A599" s="88" t="s">
        <v>170</v>
      </c>
      <c r="B599" s="735">
        <v>115524570</v>
      </c>
      <c r="C599" s="735">
        <v>46096763</v>
      </c>
      <c r="D599" s="735">
        <v>46096763</v>
      </c>
      <c r="E599" s="736">
        <v>39.902129045</v>
      </c>
      <c r="F599" s="735">
        <v>7197369</v>
      </c>
    </row>
    <row r="600" spans="1:6" ht="25.5">
      <c r="A600" s="88" t="s">
        <v>173</v>
      </c>
      <c r="B600" s="735">
        <v>115524570</v>
      </c>
      <c r="C600" s="735">
        <v>46096763</v>
      </c>
      <c r="D600" s="735">
        <v>46096763</v>
      </c>
      <c r="E600" s="736">
        <v>39.902129045</v>
      </c>
      <c r="F600" s="735">
        <v>7197369</v>
      </c>
    </row>
    <row r="601" spans="1:6" ht="12.75">
      <c r="A601" s="96" t="s">
        <v>247</v>
      </c>
      <c r="B601" s="731">
        <v>115524570</v>
      </c>
      <c r="C601" s="731">
        <v>46095277</v>
      </c>
      <c r="D601" s="731">
        <v>45237538.81</v>
      </c>
      <c r="E601" s="732">
        <v>39.158370215</v>
      </c>
      <c r="F601" s="731">
        <v>8334449.86</v>
      </c>
    </row>
    <row r="602" spans="1:6" ht="12.75">
      <c r="A602" s="88" t="s">
        <v>178</v>
      </c>
      <c r="B602" s="735">
        <v>115437460</v>
      </c>
      <c r="C602" s="735">
        <v>46089316</v>
      </c>
      <c r="D602" s="735">
        <v>45231685.48</v>
      </c>
      <c r="E602" s="736">
        <v>39.18284886</v>
      </c>
      <c r="F602" s="735">
        <v>8331357.39</v>
      </c>
    </row>
    <row r="603" spans="1:6" ht="12.75">
      <c r="A603" s="88" t="s">
        <v>180</v>
      </c>
      <c r="B603" s="735">
        <v>44319984</v>
      </c>
      <c r="C603" s="735">
        <v>15501243</v>
      </c>
      <c r="D603" s="735">
        <v>14914548.7</v>
      </c>
      <c r="E603" s="736">
        <v>33.65197221190333</v>
      </c>
      <c r="F603" s="735">
        <v>2633018.94</v>
      </c>
    </row>
    <row r="604" spans="1:6" ht="12.75">
      <c r="A604" s="88" t="s">
        <v>181</v>
      </c>
      <c r="B604" s="735">
        <v>6566018</v>
      </c>
      <c r="C604" s="735">
        <v>1607476</v>
      </c>
      <c r="D604" s="735">
        <v>1484919.11</v>
      </c>
      <c r="E604" s="736">
        <v>22.615215340561054</v>
      </c>
      <c r="F604" s="735">
        <v>368112.02</v>
      </c>
    </row>
    <row r="605" spans="1:6" ht="12.75">
      <c r="A605" s="88" t="s">
        <v>188</v>
      </c>
      <c r="B605" s="735">
        <v>5309446</v>
      </c>
      <c r="C605" s="735">
        <v>1294141</v>
      </c>
      <c r="D605" s="735">
        <v>1200765.84</v>
      </c>
      <c r="E605" s="736">
        <v>22.61565217915391</v>
      </c>
      <c r="F605" s="735">
        <v>297965.63</v>
      </c>
    </row>
    <row r="606" spans="1:6" ht="12.75">
      <c r="A606" s="88" t="s">
        <v>186</v>
      </c>
      <c r="B606" s="735">
        <v>37753966</v>
      </c>
      <c r="C606" s="735">
        <v>13893767</v>
      </c>
      <c r="D606" s="735">
        <v>13429629.59</v>
      </c>
      <c r="E606" s="736">
        <v>35.57144060043917</v>
      </c>
      <c r="F606" s="735">
        <v>2264906.92</v>
      </c>
    </row>
    <row r="607" spans="1:6" ht="12.75">
      <c r="A607" s="88" t="s">
        <v>206</v>
      </c>
      <c r="B607" s="735">
        <v>14157981</v>
      </c>
      <c r="C607" s="735">
        <v>8052029</v>
      </c>
      <c r="D607" s="735">
        <v>7862921.31</v>
      </c>
      <c r="E607" s="736">
        <v>55.53702402906177</v>
      </c>
      <c r="F607" s="735">
        <v>1434550.79</v>
      </c>
    </row>
    <row r="608" spans="1:6" ht="12.75">
      <c r="A608" s="88" t="s">
        <v>208</v>
      </c>
      <c r="B608" s="735">
        <v>5662282</v>
      </c>
      <c r="C608" s="735">
        <v>2905458</v>
      </c>
      <c r="D608" s="735">
        <v>2889815.58</v>
      </c>
      <c r="E608" s="736">
        <v>51.036235567214774</v>
      </c>
      <c r="F608" s="735">
        <v>458413.74</v>
      </c>
    </row>
    <row r="609" spans="1:6" ht="12.75">
      <c r="A609" s="88" t="s">
        <v>230</v>
      </c>
      <c r="B609" s="735">
        <v>8495699</v>
      </c>
      <c r="C609" s="735">
        <v>5146571</v>
      </c>
      <c r="D609" s="735">
        <v>4973105.73</v>
      </c>
      <c r="E609" s="736">
        <v>58.536745828683436</v>
      </c>
      <c r="F609" s="735">
        <v>976137.05</v>
      </c>
    </row>
    <row r="610" spans="1:6" ht="12.75">
      <c r="A610" s="88" t="s">
        <v>231</v>
      </c>
      <c r="B610" s="735">
        <v>56959495</v>
      </c>
      <c r="C610" s="735">
        <v>22536044</v>
      </c>
      <c r="D610" s="735">
        <v>22454215.47</v>
      </c>
      <c r="E610" s="736">
        <v>39.421373855228175</v>
      </c>
      <c r="F610" s="735">
        <v>4263787.66</v>
      </c>
    </row>
    <row r="611" spans="1:6" ht="25.5">
      <c r="A611" s="88" t="s">
        <v>246</v>
      </c>
      <c r="B611" s="735">
        <v>27885642</v>
      </c>
      <c r="C611" s="735">
        <v>10289472</v>
      </c>
      <c r="D611" s="735">
        <v>10289470.87</v>
      </c>
      <c r="E611" s="736">
        <v>36.89881290880805</v>
      </c>
      <c r="F611" s="735">
        <v>2340686.07</v>
      </c>
    </row>
    <row r="612" spans="1:6" ht="38.25">
      <c r="A612" s="88" t="s">
        <v>249</v>
      </c>
      <c r="B612" s="735">
        <v>29073853</v>
      </c>
      <c r="C612" s="735">
        <v>12246572</v>
      </c>
      <c r="D612" s="735">
        <v>12164744.6</v>
      </c>
      <c r="E612" s="736">
        <v>41.84084097831822</v>
      </c>
      <c r="F612" s="735">
        <v>1923101.59</v>
      </c>
    </row>
    <row r="613" spans="1:6" ht="12.75">
      <c r="A613" s="88" t="s">
        <v>251</v>
      </c>
      <c r="B613" s="735">
        <v>87110</v>
      </c>
      <c r="C613" s="735">
        <v>5961</v>
      </c>
      <c r="D613" s="735">
        <v>5853.33</v>
      </c>
      <c r="E613" s="736">
        <v>6.719469636092297</v>
      </c>
      <c r="F613" s="735">
        <v>3092.47</v>
      </c>
    </row>
    <row r="614" spans="1:6" ht="12.75">
      <c r="A614" s="88" t="s">
        <v>253</v>
      </c>
      <c r="B614" s="735">
        <v>87110</v>
      </c>
      <c r="C614" s="735">
        <v>5961</v>
      </c>
      <c r="D614" s="735">
        <v>5853.33</v>
      </c>
      <c r="E614" s="736">
        <v>6.719469636092297</v>
      </c>
      <c r="F614" s="735">
        <v>3092.47</v>
      </c>
    </row>
    <row r="615" spans="1:6" ht="12.75">
      <c r="A615" s="88" t="s">
        <v>1097</v>
      </c>
      <c r="B615" s="735">
        <v>0</v>
      </c>
      <c r="C615" s="735">
        <v>1486</v>
      </c>
      <c r="D615" s="735">
        <v>892328.620000005</v>
      </c>
      <c r="E615" s="737" t="s">
        <v>1093</v>
      </c>
      <c r="F615" s="735">
        <v>-1137452.87</v>
      </c>
    </row>
    <row r="616" spans="1:6" ht="12.75">
      <c r="A616" s="88" t="s">
        <v>1098</v>
      </c>
      <c r="B616" s="735">
        <v>0</v>
      </c>
      <c r="C616" s="735">
        <v>-1486</v>
      </c>
      <c r="D616" s="737" t="s">
        <v>1093</v>
      </c>
      <c r="E616" s="737" t="s">
        <v>1093</v>
      </c>
      <c r="F616" s="737" t="s">
        <v>1093</v>
      </c>
    </row>
    <row r="617" spans="1:6" ht="12.75">
      <c r="A617" s="88" t="s">
        <v>1161</v>
      </c>
      <c r="B617" s="735">
        <v>0</v>
      </c>
      <c r="C617" s="735">
        <v>-1486</v>
      </c>
      <c r="D617" s="737" t="s">
        <v>1093</v>
      </c>
      <c r="E617" s="737" t="s">
        <v>1093</v>
      </c>
      <c r="F617" s="737" t="s">
        <v>1093</v>
      </c>
    </row>
    <row r="618" spans="1:6" ht="25.5">
      <c r="A618" s="88" t="s">
        <v>1163</v>
      </c>
      <c r="B618" s="735">
        <v>0</v>
      </c>
      <c r="C618" s="735">
        <v>-1486</v>
      </c>
      <c r="D618" s="737" t="s">
        <v>1093</v>
      </c>
      <c r="E618" s="737" t="s">
        <v>1093</v>
      </c>
      <c r="F618" s="737" t="s">
        <v>1093</v>
      </c>
    </row>
    <row r="619" spans="1:6" ht="25.5">
      <c r="A619" s="96" t="s">
        <v>968</v>
      </c>
      <c r="B619" s="731"/>
      <c r="C619" s="731"/>
      <c r="D619" s="731"/>
      <c r="E619" s="732"/>
      <c r="F619" s="731"/>
    </row>
    <row r="620" spans="1:6" ht="12.75">
      <c r="A620" s="96" t="s">
        <v>161</v>
      </c>
      <c r="B620" s="731">
        <v>115524570</v>
      </c>
      <c r="C620" s="731">
        <v>46096763</v>
      </c>
      <c r="D620" s="731">
        <v>46129867.43</v>
      </c>
      <c r="E620" s="732">
        <v>39.930784793</v>
      </c>
      <c r="F620" s="731">
        <v>7196996.99</v>
      </c>
    </row>
    <row r="621" spans="1:6" ht="25.5">
      <c r="A621" s="88" t="s">
        <v>1141</v>
      </c>
      <c r="B621" s="735">
        <v>0</v>
      </c>
      <c r="C621" s="735">
        <v>0</v>
      </c>
      <c r="D621" s="735">
        <v>33104.43</v>
      </c>
      <c r="E621" s="736">
        <v>0</v>
      </c>
      <c r="F621" s="735">
        <v>-372.01</v>
      </c>
    </row>
    <row r="622" spans="1:6" ht="12.75">
      <c r="A622" s="88" t="s">
        <v>170</v>
      </c>
      <c r="B622" s="735">
        <v>115524570</v>
      </c>
      <c r="C622" s="735">
        <v>46096763</v>
      </c>
      <c r="D622" s="735">
        <v>46096763</v>
      </c>
      <c r="E622" s="736">
        <v>39.902129045</v>
      </c>
      <c r="F622" s="735">
        <v>7197369</v>
      </c>
    </row>
    <row r="623" spans="1:6" ht="25.5">
      <c r="A623" s="88" t="s">
        <v>173</v>
      </c>
      <c r="B623" s="735">
        <v>115524570</v>
      </c>
      <c r="C623" s="735">
        <v>46096763</v>
      </c>
      <c r="D623" s="735">
        <v>46096763</v>
      </c>
      <c r="E623" s="736">
        <v>39.902129045</v>
      </c>
      <c r="F623" s="735">
        <v>7197369</v>
      </c>
    </row>
    <row r="624" spans="1:6" ht="12.75">
      <c r="A624" s="96" t="s">
        <v>247</v>
      </c>
      <c r="B624" s="731">
        <v>115524570</v>
      </c>
      <c r="C624" s="731">
        <v>46095277</v>
      </c>
      <c r="D624" s="731">
        <v>45237538.81</v>
      </c>
      <c r="E624" s="732">
        <v>39.158370215</v>
      </c>
      <c r="F624" s="731">
        <v>8334449.86</v>
      </c>
    </row>
    <row r="625" spans="1:6" ht="12.75">
      <c r="A625" s="88" t="s">
        <v>178</v>
      </c>
      <c r="B625" s="735">
        <v>115437460</v>
      </c>
      <c r="C625" s="735">
        <v>46089316</v>
      </c>
      <c r="D625" s="735">
        <v>45231685.48</v>
      </c>
      <c r="E625" s="736">
        <v>39.18284886</v>
      </c>
      <c r="F625" s="735">
        <v>8331357.39</v>
      </c>
    </row>
    <row r="626" spans="1:6" ht="12.75">
      <c r="A626" s="88" t="s">
        <v>180</v>
      </c>
      <c r="B626" s="735">
        <v>44319984</v>
      </c>
      <c r="C626" s="735">
        <v>15501243</v>
      </c>
      <c r="D626" s="735">
        <v>14914548.7</v>
      </c>
      <c r="E626" s="736">
        <v>33.65197221190333</v>
      </c>
      <c r="F626" s="735">
        <v>2633018.94</v>
      </c>
    </row>
    <row r="627" spans="1:6" ht="12.75">
      <c r="A627" s="88" t="s">
        <v>181</v>
      </c>
      <c r="B627" s="735">
        <v>6566018</v>
      </c>
      <c r="C627" s="735">
        <v>1607476</v>
      </c>
      <c r="D627" s="735">
        <v>1484919.11</v>
      </c>
      <c r="E627" s="736">
        <v>22.615215340561054</v>
      </c>
      <c r="F627" s="735">
        <v>368112.02</v>
      </c>
    </row>
    <row r="628" spans="1:6" ht="12.75">
      <c r="A628" s="88" t="s">
        <v>188</v>
      </c>
      <c r="B628" s="735">
        <v>5309446</v>
      </c>
      <c r="C628" s="735">
        <v>1294141</v>
      </c>
      <c r="D628" s="735">
        <v>1200765.84</v>
      </c>
      <c r="E628" s="736">
        <v>22.61565217915391</v>
      </c>
      <c r="F628" s="735">
        <v>297965.63</v>
      </c>
    </row>
    <row r="629" spans="1:6" ht="12.75">
      <c r="A629" s="88" t="s">
        <v>186</v>
      </c>
      <c r="B629" s="735">
        <v>37753966</v>
      </c>
      <c r="C629" s="735">
        <v>13893767</v>
      </c>
      <c r="D629" s="735">
        <v>13429629.59</v>
      </c>
      <c r="E629" s="736">
        <v>35.57144060043917</v>
      </c>
      <c r="F629" s="735">
        <v>2264906.92</v>
      </c>
    </row>
    <row r="630" spans="1:6" ht="12.75">
      <c r="A630" s="88" t="s">
        <v>206</v>
      </c>
      <c r="B630" s="735">
        <v>14157981</v>
      </c>
      <c r="C630" s="735">
        <v>8052029</v>
      </c>
      <c r="D630" s="735">
        <v>7862921.31</v>
      </c>
      <c r="E630" s="736">
        <v>55.53702402906177</v>
      </c>
      <c r="F630" s="735">
        <v>1434550.79</v>
      </c>
    </row>
    <row r="631" spans="1:6" ht="12.75">
      <c r="A631" s="88" t="s">
        <v>208</v>
      </c>
      <c r="B631" s="735">
        <v>5662282</v>
      </c>
      <c r="C631" s="735">
        <v>2905458</v>
      </c>
      <c r="D631" s="735">
        <v>2889815.58</v>
      </c>
      <c r="E631" s="736">
        <v>51.036235567214774</v>
      </c>
      <c r="F631" s="735">
        <v>458413.74</v>
      </c>
    </row>
    <row r="632" spans="1:6" ht="12.75">
      <c r="A632" s="88" t="s">
        <v>230</v>
      </c>
      <c r="B632" s="735">
        <v>8495699</v>
      </c>
      <c r="C632" s="735">
        <v>5146571</v>
      </c>
      <c r="D632" s="735">
        <v>4973105.73</v>
      </c>
      <c r="E632" s="736">
        <v>58.536745829</v>
      </c>
      <c r="F632" s="735">
        <v>976137.05</v>
      </c>
    </row>
    <row r="633" spans="1:6" ht="12.75">
      <c r="A633" s="88" t="s">
        <v>231</v>
      </c>
      <c r="B633" s="735">
        <v>56959495</v>
      </c>
      <c r="C633" s="735">
        <v>22536044</v>
      </c>
      <c r="D633" s="735">
        <v>22454215.47</v>
      </c>
      <c r="E633" s="736">
        <v>39.421373855</v>
      </c>
      <c r="F633" s="735">
        <v>4263787.66</v>
      </c>
    </row>
    <row r="634" spans="1:6" ht="25.5">
      <c r="A634" s="88" t="s">
        <v>246</v>
      </c>
      <c r="B634" s="735">
        <v>27885642</v>
      </c>
      <c r="C634" s="735">
        <v>10289472</v>
      </c>
      <c r="D634" s="735">
        <v>10289470.87</v>
      </c>
      <c r="E634" s="736">
        <v>36.898812909</v>
      </c>
      <c r="F634" s="735">
        <v>2340686.07</v>
      </c>
    </row>
    <row r="635" spans="1:6" ht="38.25">
      <c r="A635" s="88" t="s">
        <v>249</v>
      </c>
      <c r="B635" s="735">
        <v>29073853</v>
      </c>
      <c r="C635" s="735">
        <v>12246572</v>
      </c>
      <c r="D635" s="735">
        <v>12164744.6</v>
      </c>
      <c r="E635" s="736">
        <v>41.840840978</v>
      </c>
      <c r="F635" s="735">
        <v>1923101.59</v>
      </c>
    </row>
    <row r="636" spans="1:6" ht="12.75">
      <c r="A636" s="88" t="s">
        <v>251</v>
      </c>
      <c r="B636" s="735">
        <v>87110</v>
      </c>
      <c r="C636" s="735">
        <v>5961</v>
      </c>
      <c r="D636" s="735">
        <v>5853.33</v>
      </c>
      <c r="E636" s="736">
        <v>6.719469636</v>
      </c>
      <c r="F636" s="735">
        <v>3092.47</v>
      </c>
    </row>
    <row r="637" spans="1:6" ht="12.75">
      <c r="A637" s="88" t="s">
        <v>253</v>
      </c>
      <c r="B637" s="735">
        <v>87110</v>
      </c>
      <c r="C637" s="735">
        <v>5961</v>
      </c>
      <c r="D637" s="735">
        <v>5853.33</v>
      </c>
      <c r="E637" s="736">
        <v>6.719469636</v>
      </c>
      <c r="F637" s="735">
        <v>3092.47</v>
      </c>
    </row>
    <row r="638" spans="1:6" ht="12.75">
      <c r="A638" s="88" t="s">
        <v>1097</v>
      </c>
      <c r="B638" s="735">
        <v>0</v>
      </c>
      <c r="C638" s="735">
        <v>1486</v>
      </c>
      <c r="D638" s="735">
        <v>892328.620000005</v>
      </c>
      <c r="E638" s="737" t="s">
        <v>1093</v>
      </c>
      <c r="F638" s="735">
        <v>-1137452.87</v>
      </c>
    </row>
    <row r="639" spans="1:6" ht="12.75">
      <c r="A639" s="88" t="s">
        <v>1098</v>
      </c>
      <c r="B639" s="735">
        <v>0</v>
      </c>
      <c r="C639" s="735">
        <v>-1486</v>
      </c>
      <c r="D639" s="737" t="s">
        <v>1093</v>
      </c>
      <c r="E639" s="737" t="s">
        <v>1093</v>
      </c>
      <c r="F639" s="737" t="s">
        <v>1093</v>
      </c>
    </row>
    <row r="640" spans="1:6" ht="12.75">
      <c r="A640" s="88" t="s">
        <v>1161</v>
      </c>
      <c r="B640" s="735">
        <v>0</v>
      </c>
      <c r="C640" s="735">
        <v>-1486</v>
      </c>
      <c r="D640" s="737" t="s">
        <v>1093</v>
      </c>
      <c r="E640" s="737" t="s">
        <v>1093</v>
      </c>
      <c r="F640" s="737" t="s">
        <v>1093</v>
      </c>
    </row>
    <row r="641" spans="1:6" ht="25.5">
      <c r="A641" s="88" t="s">
        <v>1163</v>
      </c>
      <c r="B641" s="735">
        <v>0</v>
      </c>
      <c r="C641" s="735">
        <v>-1486</v>
      </c>
      <c r="D641" s="737" t="s">
        <v>1093</v>
      </c>
      <c r="E641" s="737" t="s">
        <v>1093</v>
      </c>
      <c r="F641" s="737" t="s">
        <v>1093</v>
      </c>
    </row>
    <row r="642" spans="1:6" ht="12.75">
      <c r="A642" s="96" t="s">
        <v>292</v>
      </c>
      <c r="B642" s="731"/>
      <c r="C642" s="731"/>
      <c r="D642" s="731"/>
      <c r="E642" s="732"/>
      <c r="F642" s="731"/>
    </row>
    <row r="643" spans="1:6" ht="12.75">
      <c r="A643" s="96" t="s">
        <v>161</v>
      </c>
      <c r="B643" s="731">
        <v>1537374</v>
      </c>
      <c r="C643" s="731">
        <v>269633</v>
      </c>
      <c r="D643" s="731">
        <v>269633</v>
      </c>
      <c r="E643" s="732">
        <v>17.538542996</v>
      </c>
      <c r="F643" s="731">
        <v>20588</v>
      </c>
    </row>
    <row r="644" spans="1:6" ht="12.75">
      <c r="A644" s="88" t="s">
        <v>170</v>
      </c>
      <c r="B644" s="735">
        <v>1537374</v>
      </c>
      <c r="C644" s="735">
        <v>269633</v>
      </c>
      <c r="D644" s="735">
        <v>269633</v>
      </c>
      <c r="E644" s="736">
        <v>17.538542996</v>
      </c>
      <c r="F644" s="735">
        <v>20588</v>
      </c>
    </row>
    <row r="645" spans="1:6" ht="25.5">
      <c r="A645" s="88" t="s">
        <v>173</v>
      </c>
      <c r="B645" s="735">
        <v>1537374</v>
      </c>
      <c r="C645" s="735">
        <v>269633</v>
      </c>
      <c r="D645" s="735">
        <v>269633</v>
      </c>
      <c r="E645" s="736">
        <v>17.538542996</v>
      </c>
      <c r="F645" s="735">
        <v>20588</v>
      </c>
    </row>
    <row r="646" spans="1:6" ht="12.75">
      <c r="A646" s="96" t="s">
        <v>247</v>
      </c>
      <c r="B646" s="731">
        <v>1537374</v>
      </c>
      <c r="C646" s="731">
        <v>269633</v>
      </c>
      <c r="D646" s="731">
        <v>87614.39</v>
      </c>
      <c r="E646" s="732">
        <v>5.698963948</v>
      </c>
      <c r="F646" s="731">
        <v>46147.95</v>
      </c>
    </row>
    <row r="647" spans="1:6" ht="12.75">
      <c r="A647" s="88" t="s">
        <v>178</v>
      </c>
      <c r="B647" s="735">
        <v>1487374</v>
      </c>
      <c r="C647" s="735">
        <v>269633</v>
      </c>
      <c r="D647" s="735">
        <v>87614.39</v>
      </c>
      <c r="E647" s="736">
        <v>5.890541989</v>
      </c>
      <c r="F647" s="735">
        <v>46147.95</v>
      </c>
    </row>
    <row r="648" spans="1:6" ht="12.75">
      <c r="A648" s="88" t="s">
        <v>180</v>
      </c>
      <c r="B648" s="735">
        <v>1487374</v>
      </c>
      <c r="C648" s="735">
        <v>269633</v>
      </c>
      <c r="D648" s="735">
        <v>87614.39</v>
      </c>
      <c r="E648" s="736">
        <v>5.890541989</v>
      </c>
      <c r="F648" s="735">
        <v>46147.95</v>
      </c>
    </row>
    <row r="649" spans="1:6" ht="12.75">
      <c r="A649" s="88" t="s">
        <v>186</v>
      </c>
      <c r="B649" s="735">
        <v>1487374</v>
      </c>
      <c r="C649" s="735">
        <v>269633</v>
      </c>
      <c r="D649" s="735">
        <v>87614.39</v>
      </c>
      <c r="E649" s="736">
        <v>5.890541989</v>
      </c>
      <c r="F649" s="735">
        <v>46147.95</v>
      </c>
    </row>
    <row r="650" spans="1:6" ht="12.75">
      <c r="A650" s="88" t="s">
        <v>251</v>
      </c>
      <c r="B650" s="735">
        <v>50000</v>
      </c>
      <c r="C650" s="735">
        <v>0</v>
      </c>
      <c r="D650" s="735">
        <v>0</v>
      </c>
      <c r="E650" s="736">
        <v>0</v>
      </c>
      <c r="F650" s="735">
        <v>0</v>
      </c>
    </row>
    <row r="651" spans="1:6" ht="12.75">
      <c r="A651" s="88" t="s">
        <v>253</v>
      </c>
      <c r="B651" s="735">
        <v>50000</v>
      </c>
      <c r="C651" s="735">
        <v>0</v>
      </c>
      <c r="D651" s="735">
        <v>0</v>
      </c>
      <c r="E651" s="736">
        <v>0</v>
      </c>
      <c r="F651" s="735">
        <v>0</v>
      </c>
    </row>
    <row r="652" spans="1:6" ht="12.75">
      <c r="A652" s="88" t="s">
        <v>1097</v>
      </c>
      <c r="B652" s="735">
        <v>0</v>
      </c>
      <c r="C652" s="735">
        <v>0</v>
      </c>
      <c r="D652" s="735">
        <v>182018.61</v>
      </c>
      <c r="E652" s="737" t="s">
        <v>1093</v>
      </c>
      <c r="F652" s="735">
        <v>-25559.95</v>
      </c>
    </row>
    <row r="653" spans="1:6" ht="12.75">
      <c r="A653" s="96" t="s">
        <v>310</v>
      </c>
      <c r="B653" s="731"/>
      <c r="C653" s="731"/>
      <c r="D653" s="731"/>
      <c r="E653" s="732"/>
      <c r="F653" s="731"/>
    </row>
    <row r="654" spans="1:6" ht="12.75">
      <c r="A654" s="96" t="s">
        <v>161</v>
      </c>
      <c r="B654" s="731">
        <v>1796045</v>
      </c>
      <c r="C654" s="731">
        <v>1110596</v>
      </c>
      <c r="D654" s="731">
        <v>1110596</v>
      </c>
      <c r="E654" s="732">
        <v>61.83564443</v>
      </c>
      <c r="F654" s="731">
        <v>-407247</v>
      </c>
    </row>
    <row r="655" spans="1:6" ht="12.75">
      <c r="A655" s="88" t="s">
        <v>170</v>
      </c>
      <c r="B655" s="735">
        <v>1796045</v>
      </c>
      <c r="C655" s="735">
        <v>1110596</v>
      </c>
      <c r="D655" s="735">
        <v>1110596</v>
      </c>
      <c r="E655" s="736">
        <v>61.83564443</v>
      </c>
      <c r="F655" s="735">
        <v>-407247</v>
      </c>
    </row>
    <row r="656" spans="1:6" ht="25.5">
      <c r="A656" s="88" t="s">
        <v>173</v>
      </c>
      <c r="B656" s="735">
        <v>1796045</v>
      </c>
      <c r="C656" s="735">
        <v>1110596</v>
      </c>
      <c r="D656" s="735">
        <v>1110596</v>
      </c>
      <c r="E656" s="736">
        <v>61.83564443</v>
      </c>
      <c r="F656" s="735">
        <v>-407247</v>
      </c>
    </row>
    <row r="657" spans="1:6" ht="12.75">
      <c r="A657" s="96" t="s">
        <v>247</v>
      </c>
      <c r="B657" s="731">
        <v>1796045</v>
      </c>
      <c r="C657" s="731">
        <v>1110596</v>
      </c>
      <c r="D657" s="731">
        <v>1100505.72</v>
      </c>
      <c r="E657" s="732">
        <v>61.273838907</v>
      </c>
      <c r="F657" s="731">
        <v>145915.01</v>
      </c>
    </row>
    <row r="658" spans="1:6" ht="12.75">
      <c r="A658" s="88" t="s">
        <v>178</v>
      </c>
      <c r="B658" s="735">
        <v>1796045</v>
      </c>
      <c r="C658" s="735">
        <v>1110596</v>
      </c>
      <c r="D658" s="735">
        <v>1100505.72</v>
      </c>
      <c r="E658" s="736">
        <v>61.273838907</v>
      </c>
      <c r="F658" s="735">
        <v>145915.01</v>
      </c>
    </row>
    <row r="659" spans="1:6" ht="12.75">
      <c r="A659" s="88" t="s">
        <v>206</v>
      </c>
      <c r="B659" s="735">
        <v>1796045</v>
      </c>
      <c r="C659" s="735">
        <v>1110596</v>
      </c>
      <c r="D659" s="735">
        <v>1100505.72</v>
      </c>
      <c r="E659" s="736">
        <v>61.273838907</v>
      </c>
      <c r="F659" s="735">
        <v>145915.01</v>
      </c>
    </row>
    <row r="660" spans="1:6" ht="12.75">
      <c r="A660" s="88" t="s">
        <v>208</v>
      </c>
      <c r="B660" s="735">
        <v>1796045</v>
      </c>
      <c r="C660" s="735">
        <v>1110596</v>
      </c>
      <c r="D660" s="735">
        <v>1100505.72</v>
      </c>
      <c r="E660" s="736">
        <v>61.273838907</v>
      </c>
      <c r="F660" s="735">
        <v>145915.01</v>
      </c>
    </row>
    <row r="661" spans="1:6" ht="12.75">
      <c r="A661" s="88" t="s">
        <v>1097</v>
      </c>
      <c r="B661" s="735">
        <v>0</v>
      </c>
      <c r="C661" s="735">
        <v>0</v>
      </c>
      <c r="D661" s="735">
        <v>10090.28</v>
      </c>
      <c r="E661" s="737" t="s">
        <v>1093</v>
      </c>
      <c r="F661" s="735">
        <v>-553162.01</v>
      </c>
    </row>
    <row r="662" spans="1:6" ht="12.75">
      <c r="A662" s="96" t="s">
        <v>321</v>
      </c>
      <c r="B662" s="731"/>
      <c r="C662" s="731"/>
      <c r="D662" s="731"/>
      <c r="E662" s="732"/>
      <c r="F662" s="731"/>
    </row>
    <row r="663" spans="1:6" ht="12.75">
      <c r="A663" s="96" t="s">
        <v>161</v>
      </c>
      <c r="B663" s="731">
        <v>370000</v>
      </c>
      <c r="C663" s="731">
        <v>50993</v>
      </c>
      <c r="D663" s="731">
        <v>50993</v>
      </c>
      <c r="E663" s="732">
        <v>13.781891892</v>
      </c>
      <c r="F663" s="731">
        <v>50993</v>
      </c>
    </row>
    <row r="664" spans="1:6" ht="12.75">
      <c r="A664" s="88" t="s">
        <v>170</v>
      </c>
      <c r="B664" s="735">
        <v>370000</v>
      </c>
      <c r="C664" s="735">
        <v>50993</v>
      </c>
      <c r="D664" s="735">
        <v>50993</v>
      </c>
      <c r="E664" s="736">
        <v>13.781891892</v>
      </c>
      <c r="F664" s="735">
        <v>50993</v>
      </c>
    </row>
    <row r="665" spans="1:6" ht="25.5">
      <c r="A665" s="88" t="s">
        <v>173</v>
      </c>
      <c r="B665" s="735">
        <v>320000</v>
      </c>
      <c r="C665" s="735">
        <v>50993</v>
      </c>
      <c r="D665" s="735">
        <v>50993</v>
      </c>
      <c r="E665" s="736">
        <v>15.9353125</v>
      </c>
      <c r="F665" s="735">
        <v>50993</v>
      </c>
    </row>
    <row r="666" spans="1:6" ht="25.5">
      <c r="A666" s="88" t="s">
        <v>313</v>
      </c>
      <c r="B666" s="735">
        <v>50000</v>
      </c>
      <c r="C666" s="735">
        <v>0</v>
      </c>
      <c r="D666" s="735">
        <v>0</v>
      </c>
      <c r="E666" s="736">
        <v>0</v>
      </c>
      <c r="F666" s="735">
        <v>0</v>
      </c>
    </row>
    <row r="667" spans="1:6" ht="12.75">
      <c r="A667" s="96" t="s">
        <v>247</v>
      </c>
      <c r="B667" s="731">
        <v>370000</v>
      </c>
      <c r="C667" s="731">
        <v>50993</v>
      </c>
      <c r="D667" s="731">
        <v>28789.42</v>
      </c>
      <c r="E667" s="732">
        <v>7.780924324</v>
      </c>
      <c r="F667" s="731">
        <v>28789.42</v>
      </c>
    </row>
    <row r="668" spans="1:6" ht="12.75">
      <c r="A668" s="88" t="s">
        <v>178</v>
      </c>
      <c r="B668" s="735">
        <v>370000</v>
      </c>
      <c r="C668" s="735">
        <v>50993</v>
      </c>
      <c r="D668" s="735">
        <v>28789.42</v>
      </c>
      <c r="E668" s="736">
        <v>7.780924324</v>
      </c>
      <c r="F668" s="735">
        <v>28789.42</v>
      </c>
    </row>
    <row r="669" spans="1:6" ht="12.75">
      <c r="A669" s="88" t="s">
        <v>180</v>
      </c>
      <c r="B669" s="735">
        <v>320000</v>
      </c>
      <c r="C669" s="735">
        <v>50993</v>
      </c>
      <c r="D669" s="735">
        <v>28789.42</v>
      </c>
      <c r="E669" s="736">
        <v>8.99669375</v>
      </c>
      <c r="F669" s="735">
        <v>28789.42</v>
      </c>
    </row>
    <row r="670" spans="1:6" ht="12.75">
      <c r="A670" s="88" t="s">
        <v>181</v>
      </c>
      <c r="B670" s="735">
        <v>7446</v>
      </c>
      <c r="C670" s="735">
        <v>993</v>
      </c>
      <c r="D670" s="735">
        <v>0</v>
      </c>
      <c r="E670" s="736">
        <v>0</v>
      </c>
      <c r="F670" s="735">
        <v>0</v>
      </c>
    </row>
    <row r="671" spans="1:6" ht="12.75">
      <c r="A671" s="88" t="s">
        <v>188</v>
      </c>
      <c r="B671" s="735">
        <v>6000</v>
      </c>
      <c r="C671" s="735">
        <v>800</v>
      </c>
      <c r="D671" s="735">
        <v>0</v>
      </c>
      <c r="E671" s="736">
        <v>0</v>
      </c>
      <c r="F671" s="735">
        <v>0</v>
      </c>
    </row>
    <row r="672" spans="1:6" ht="12.75">
      <c r="A672" s="88" t="s">
        <v>186</v>
      </c>
      <c r="B672" s="735">
        <v>312554</v>
      </c>
      <c r="C672" s="735">
        <v>50000</v>
      </c>
      <c r="D672" s="735">
        <v>28789.42</v>
      </c>
      <c r="E672" s="736">
        <v>9.211022735</v>
      </c>
      <c r="F672" s="735">
        <v>28789.42</v>
      </c>
    </row>
    <row r="673" spans="1:6" ht="12.75">
      <c r="A673" s="88" t="s">
        <v>231</v>
      </c>
      <c r="B673" s="735">
        <v>50000</v>
      </c>
      <c r="C673" s="735">
        <v>0</v>
      </c>
      <c r="D673" s="735">
        <v>0</v>
      </c>
      <c r="E673" s="736">
        <v>0</v>
      </c>
      <c r="F673" s="735">
        <v>0</v>
      </c>
    </row>
    <row r="674" spans="1:6" ht="12.75">
      <c r="A674" s="88" t="s">
        <v>318</v>
      </c>
      <c r="B674" s="735">
        <v>50000</v>
      </c>
      <c r="C674" s="735">
        <v>0</v>
      </c>
      <c r="D674" s="735">
        <v>0</v>
      </c>
      <c r="E674" s="736">
        <v>0</v>
      </c>
      <c r="F674" s="735">
        <v>0</v>
      </c>
    </row>
    <row r="675" spans="1:6" ht="38.25">
      <c r="A675" s="88" t="s">
        <v>320</v>
      </c>
      <c r="B675" s="735">
        <v>50000</v>
      </c>
      <c r="C675" s="735">
        <v>0</v>
      </c>
      <c r="D675" s="735">
        <v>0</v>
      </c>
      <c r="E675" s="736">
        <v>0</v>
      </c>
      <c r="F675" s="735">
        <v>0</v>
      </c>
    </row>
    <row r="676" spans="1:6" ht="12.75">
      <c r="A676" s="88" t="s">
        <v>1097</v>
      </c>
      <c r="B676" s="735">
        <v>0</v>
      </c>
      <c r="C676" s="735">
        <v>0</v>
      </c>
      <c r="D676" s="735">
        <v>22203.58</v>
      </c>
      <c r="E676" s="737" t="s">
        <v>1093</v>
      </c>
      <c r="F676" s="735">
        <v>22203.58</v>
      </c>
    </row>
    <row r="677" spans="1:6" ht="12.75">
      <c r="A677" s="96" t="s">
        <v>333</v>
      </c>
      <c r="B677" s="731"/>
      <c r="C677" s="731"/>
      <c r="D677" s="731"/>
      <c r="E677" s="732"/>
      <c r="F677" s="731"/>
    </row>
    <row r="678" spans="1:6" ht="12.75">
      <c r="A678" s="96" t="s">
        <v>161</v>
      </c>
      <c r="B678" s="731">
        <v>61244071</v>
      </c>
      <c r="C678" s="731">
        <v>23470193</v>
      </c>
      <c r="D678" s="731">
        <v>23503736.46</v>
      </c>
      <c r="E678" s="732">
        <v>38.377162191</v>
      </c>
      <c r="F678" s="731">
        <v>4394153.02</v>
      </c>
    </row>
    <row r="679" spans="1:6" ht="25.5">
      <c r="A679" s="88" t="s">
        <v>1141</v>
      </c>
      <c r="B679" s="735">
        <v>0</v>
      </c>
      <c r="C679" s="735">
        <v>0</v>
      </c>
      <c r="D679" s="735">
        <v>33104.43</v>
      </c>
      <c r="E679" s="736">
        <v>0</v>
      </c>
      <c r="F679" s="735">
        <v>-372.01</v>
      </c>
    </row>
    <row r="680" spans="1:6" ht="12.75">
      <c r="A680" s="88" t="s">
        <v>1143</v>
      </c>
      <c r="B680" s="735">
        <v>65283</v>
      </c>
      <c r="C680" s="735">
        <v>21922</v>
      </c>
      <c r="D680" s="735">
        <v>22361.03</v>
      </c>
      <c r="E680" s="736">
        <v>34.252454697</v>
      </c>
      <c r="F680" s="735">
        <v>22361.03</v>
      </c>
    </row>
    <row r="681" spans="1:6" ht="12.75">
      <c r="A681" s="88" t="s">
        <v>166</v>
      </c>
      <c r="B681" s="735">
        <v>65283</v>
      </c>
      <c r="C681" s="735">
        <v>21922</v>
      </c>
      <c r="D681" s="735">
        <v>22361.03</v>
      </c>
      <c r="E681" s="736">
        <v>34.252454697</v>
      </c>
      <c r="F681" s="735">
        <v>22361.03</v>
      </c>
    </row>
    <row r="682" spans="1:6" ht="12.75">
      <c r="A682" s="88" t="s">
        <v>300</v>
      </c>
      <c r="B682" s="735">
        <v>65283</v>
      </c>
      <c r="C682" s="735">
        <v>21922</v>
      </c>
      <c r="D682" s="735">
        <v>21922</v>
      </c>
      <c r="E682" s="736">
        <v>33.579951902</v>
      </c>
      <c r="F682" s="735">
        <v>21922</v>
      </c>
    </row>
    <row r="683" spans="1:6" ht="38.25">
      <c r="A683" s="88" t="s">
        <v>302</v>
      </c>
      <c r="B683" s="735">
        <v>65283</v>
      </c>
      <c r="C683" s="735">
        <v>21922</v>
      </c>
      <c r="D683" s="735">
        <v>21922</v>
      </c>
      <c r="E683" s="736">
        <v>33.579951902</v>
      </c>
      <c r="F683" s="735">
        <v>21922</v>
      </c>
    </row>
    <row r="684" spans="1:6" ht="38.25">
      <c r="A684" s="88" t="s">
        <v>304</v>
      </c>
      <c r="B684" s="735">
        <v>65283</v>
      </c>
      <c r="C684" s="735">
        <v>21922</v>
      </c>
      <c r="D684" s="735">
        <v>21922</v>
      </c>
      <c r="E684" s="736">
        <v>33.579951902</v>
      </c>
      <c r="F684" s="735">
        <v>21922</v>
      </c>
    </row>
    <row r="685" spans="1:6" ht="12.75">
      <c r="A685" s="88" t="s">
        <v>170</v>
      </c>
      <c r="B685" s="735">
        <v>61178788</v>
      </c>
      <c r="C685" s="735">
        <v>23448271</v>
      </c>
      <c r="D685" s="735">
        <v>23448271</v>
      </c>
      <c r="E685" s="736">
        <v>38.327452646</v>
      </c>
      <c r="F685" s="735">
        <v>4372164</v>
      </c>
    </row>
    <row r="686" spans="1:6" ht="25.5">
      <c r="A686" s="88" t="s">
        <v>173</v>
      </c>
      <c r="B686" s="735">
        <v>45635336</v>
      </c>
      <c r="C686" s="735">
        <v>19186331</v>
      </c>
      <c r="D686" s="735">
        <v>19186331</v>
      </c>
      <c r="E686" s="736">
        <v>42.04270787</v>
      </c>
      <c r="F686" s="735">
        <v>2955060</v>
      </c>
    </row>
    <row r="687" spans="1:6" ht="25.5">
      <c r="A687" s="88" t="s">
        <v>313</v>
      </c>
      <c r="B687" s="735">
        <v>15543452</v>
      </c>
      <c r="C687" s="735">
        <v>4261940</v>
      </c>
      <c r="D687" s="735">
        <v>4261940</v>
      </c>
      <c r="E687" s="736">
        <v>27.419520451</v>
      </c>
      <c r="F687" s="735">
        <v>1417104</v>
      </c>
    </row>
    <row r="688" spans="1:6" ht="12.75">
      <c r="A688" s="96" t="s">
        <v>247</v>
      </c>
      <c r="B688" s="731">
        <v>61244071</v>
      </c>
      <c r="C688" s="731">
        <v>23470193</v>
      </c>
      <c r="D688" s="731">
        <v>22992567.24</v>
      </c>
      <c r="E688" s="732">
        <v>37.542519406</v>
      </c>
      <c r="F688" s="731">
        <v>4752802.37</v>
      </c>
    </row>
    <row r="689" spans="1:6" ht="12.75">
      <c r="A689" s="88" t="s">
        <v>178</v>
      </c>
      <c r="B689" s="735">
        <v>61206961</v>
      </c>
      <c r="C689" s="735">
        <v>23464232</v>
      </c>
      <c r="D689" s="735">
        <v>22986713.91</v>
      </c>
      <c r="E689" s="736">
        <v>37.555718393</v>
      </c>
      <c r="F689" s="735">
        <v>4749709.9</v>
      </c>
    </row>
    <row r="690" spans="1:6" ht="12.75">
      <c r="A690" s="88" t="s">
        <v>180</v>
      </c>
      <c r="B690" s="735">
        <v>7250100</v>
      </c>
      <c r="C690" s="735">
        <v>1452983</v>
      </c>
      <c r="D690" s="735">
        <v>1226058.82</v>
      </c>
      <c r="E690" s="736">
        <v>16.910922884</v>
      </c>
      <c r="F690" s="735">
        <v>383281.03</v>
      </c>
    </row>
    <row r="691" spans="1:6" ht="12.75">
      <c r="A691" s="88" t="s">
        <v>181</v>
      </c>
      <c r="B691" s="735">
        <v>4312367</v>
      </c>
      <c r="C691" s="735">
        <v>911756</v>
      </c>
      <c r="D691" s="735">
        <v>805597.18</v>
      </c>
      <c r="E691" s="736">
        <v>18.681090454</v>
      </c>
      <c r="F691" s="735">
        <v>243539.69</v>
      </c>
    </row>
    <row r="692" spans="1:6" ht="12.75">
      <c r="A692" s="88" t="s">
        <v>188</v>
      </c>
      <c r="B692" s="735">
        <v>3493691</v>
      </c>
      <c r="C692" s="735">
        <v>734210</v>
      </c>
      <c r="D692" s="735">
        <v>654195.32</v>
      </c>
      <c r="E692" s="736">
        <v>18.725048094</v>
      </c>
      <c r="F692" s="735">
        <v>200247.83</v>
      </c>
    </row>
    <row r="693" spans="1:6" ht="12.75">
      <c r="A693" s="88" t="s">
        <v>186</v>
      </c>
      <c r="B693" s="735">
        <v>2937733</v>
      </c>
      <c r="C693" s="735">
        <v>541227</v>
      </c>
      <c r="D693" s="735">
        <v>420461.64</v>
      </c>
      <c r="E693" s="736">
        <v>14.312452493</v>
      </c>
      <c r="F693" s="735">
        <v>139741.34</v>
      </c>
    </row>
    <row r="694" spans="1:6" ht="12.75">
      <c r="A694" s="88" t="s">
        <v>206</v>
      </c>
      <c r="B694" s="735">
        <v>9329490</v>
      </c>
      <c r="C694" s="735">
        <v>5605055</v>
      </c>
      <c r="D694" s="735">
        <v>5436291.02</v>
      </c>
      <c r="E694" s="736">
        <v>58.269969955</v>
      </c>
      <c r="F694" s="735">
        <v>996834.16</v>
      </c>
    </row>
    <row r="695" spans="1:6" ht="12.75">
      <c r="A695" s="88" t="s">
        <v>208</v>
      </c>
      <c r="B695" s="735">
        <v>1192771</v>
      </c>
      <c r="C695" s="735">
        <v>610500</v>
      </c>
      <c r="D695" s="735">
        <v>607724.29</v>
      </c>
      <c r="E695" s="736">
        <v>50.950625895</v>
      </c>
      <c r="F695" s="735">
        <v>49542.11</v>
      </c>
    </row>
    <row r="696" spans="1:6" ht="12.75">
      <c r="A696" s="88" t="s">
        <v>230</v>
      </c>
      <c r="B696" s="735">
        <v>8136719</v>
      </c>
      <c r="C696" s="735">
        <v>4994555</v>
      </c>
      <c r="D696" s="735">
        <v>4828566.73</v>
      </c>
      <c r="E696" s="736">
        <v>59.342921023</v>
      </c>
      <c r="F696" s="735">
        <v>947292.05</v>
      </c>
    </row>
    <row r="697" spans="1:6" ht="12.75">
      <c r="A697" s="88" t="s">
        <v>231</v>
      </c>
      <c r="B697" s="735">
        <v>44627371</v>
      </c>
      <c r="C697" s="735">
        <v>16406194</v>
      </c>
      <c r="D697" s="735">
        <v>16324364.07</v>
      </c>
      <c r="E697" s="736">
        <v>36.579264483</v>
      </c>
      <c r="F697" s="735">
        <v>3369594.71</v>
      </c>
    </row>
    <row r="698" spans="1:6" ht="12.75">
      <c r="A698" s="88" t="s">
        <v>243</v>
      </c>
      <c r="B698" s="735">
        <v>316904</v>
      </c>
      <c r="C698" s="735">
        <v>168614</v>
      </c>
      <c r="D698" s="735">
        <v>168614</v>
      </c>
      <c r="E698" s="736">
        <v>53.206649332</v>
      </c>
      <c r="F698" s="735">
        <v>28699</v>
      </c>
    </row>
    <row r="699" spans="1:6" ht="25.5">
      <c r="A699" s="88" t="s">
        <v>315</v>
      </c>
      <c r="B699" s="735">
        <v>316904</v>
      </c>
      <c r="C699" s="735">
        <v>168614</v>
      </c>
      <c r="D699" s="735">
        <v>168614</v>
      </c>
      <c r="E699" s="736">
        <v>53.206649332</v>
      </c>
      <c r="F699" s="735">
        <v>28699</v>
      </c>
    </row>
    <row r="700" spans="1:6" ht="38.25">
      <c r="A700" s="88" t="s">
        <v>317</v>
      </c>
      <c r="B700" s="735">
        <v>316904</v>
      </c>
      <c r="C700" s="735">
        <v>168614</v>
      </c>
      <c r="D700" s="735">
        <v>168614</v>
      </c>
      <c r="E700" s="736">
        <v>53.206649332</v>
      </c>
      <c r="F700" s="735">
        <v>28699</v>
      </c>
    </row>
    <row r="701" spans="1:6" ht="38.25">
      <c r="A701" s="88" t="s">
        <v>249</v>
      </c>
      <c r="B701" s="735">
        <v>28767015</v>
      </c>
      <c r="C701" s="735">
        <v>11975640</v>
      </c>
      <c r="D701" s="735">
        <v>11893812.6</v>
      </c>
      <c r="E701" s="736">
        <v>41.345313721</v>
      </c>
      <c r="F701" s="735">
        <v>1907002.59</v>
      </c>
    </row>
    <row r="702" spans="1:6" ht="12.75">
      <c r="A702" s="88" t="s">
        <v>318</v>
      </c>
      <c r="B702" s="735">
        <v>15543452</v>
      </c>
      <c r="C702" s="735">
        <v>4261940</v>
      </c>
      <c r="D702" s="735">
        <v>4261937.47</v>
      </c>
      <c r="E702" s="736">
        <v>27.419504174</v>
      </c>
      <c r="F702" s="735">
        <v>1433893.12</v>
      </c>
    </row>
    <row r="703" spans="1:6" ht="38.25">
      <c r="A703" s="88" t="s">
        <v>320</v>
      </c>
      <c r="B703" s="735">
        <v>15543452</v>
      </c>
      <c r="C703" s="735">
        <v>4261940</v>
      </c>
      <c r="D703" s="735">
        <v>4261937.47</v>
      </c>
      <c r="E703" s="736">
        <v>27.419504174</v>
      </c>
      <c r="F703" s="735">
        <v>1433893.12</v>
      </c>
    </row>
    <row r="704" spans="1:6" ht="12.75">
      <c r="A704" s="88" t="s">
        <v>251</v>
      </c>
      <c r="B704" s="735">
        <v>37110</v>
      </c>
      <c r="C704" s="735">
        <v>5961</v>
      </c>
      <c r="D704" s="735">
        <v>5853.33</v>
      </c>
      <c r="E704" s="736">
        <v>15.772918351</v>
      </c>
      <c r="F704" s="735">
        <v>3092.47</v>
      </c>
    </row>
    <row r="705" spans="1:6" ht="12.75">
      <c r="A705" s="88" t="s">
        <v>253</v>
      </c>
      <c r="B705" s="735">
        <v>37110</v>
      </c>
      <c r="C705" s="735">
        <v>5961</v>
      </c>
      <c r="D705" s="735">
        <v>5853.33</v>
      </c>
      <c r="E705" s="736">
        <v>15.772918351</v>
      </c>
      <c r="F705" s="735">
        <v>3092.47</v>
      </c>
    </row>
    <row r="706" spans="1:6" ht="12.75">
      <c r="A706" s="88" t="s">
        <v>1097</v>
      </c>
      <c r="B706" s="735">
        <v>0</v>
      </c>
      <c r="C706" s="735">
        <v>0</v>
      </c>
      <c r="D706" s="735">
        <v>511169.219999999</v>
      </c>
      <c r="E706" s="737" t="s">
        <v>1093</v>
      </c>
      <c r="F706" s="735">
        <v>-358649.35</v>
      </c>
    </row>
    <row r="707" spans="1:6" ht="12.75">
      <c r="A707" s="96" t="s">
        <v>339</v>
      </c>
      <c r="B707" s="731"/>
      <c r="C707" s="731"/>
      <c r="D707" s="731"/>
      <c r="E707" s="732"/>
      <c r="F707" s="731"/>
    </row>
    <row r="708" spans="1:6" ht="12.75">
      <c r="A708" s="96" t="s">
        <v>161</v>
      </c>
      <c r="B708" s="731">
        <v>13500</v>
      </c>
      <c r="C708" s="731">
        <v>8622</v>
      </c>
      <c r="D708" s="731">
        <v>8622</v>
      </c>
      <c r="E708" s="732">
        <v>63.866666667</v>
      </c>
      <c r="F708" s="731">
        <v>-4878</v>
      </c>
    </row>
    <row r="709" spans="1:6" ht="12.75">
      <c r="A709" s="88" t="s">
        <v>170</v>
      </c>
      <c r="B709" s="735">
        <v>13500</v>
      </c>
      <c r="C709" s="735">
        <v>8622</v>
      </c>
      <c r="D709" s="735">
        <v>8622</v>
      </c>
      <c r="E709" s="736">
        <v>63.866666667</v>
      </c>
      <c r="F709" s="735">
        <v>-4878</v>
      </c>
    </row>
    <row r="710" spans="1:6" ht="25.5">
      <c r="A710" s="88" t="s">
        <v>173</v>
      </c>
      <c r="B710" s="735">
        <v>13500</v>
      </c>
      <c r="C710" s="735">
        <v>8622</v>
      </c>
      <c r="D710" s="735">
        <v>8622</v>
      </c>
      <c r="E710" s="736">
        <v>63.866666667</v>
      </c>
      <c r="F710" s="735">
        <v>-4878</v>
      </c>
    </row>
    <row r="711" spans="1:6" ht="12.75">
      <c r="A711" s="96" t="s">
        <v>247</v>
      </c>
      <c r="B711" s="731">
        <v>13500</v>
      </c>
      <c r="C711" s="731">
        <v>8622</v>
      </c>
      <c r="D711" s="731">
        <v>8286.99</v>
      </c>
      <c r="E711" s="732">
        <v>61.385111111</v>
      </c>
      <c r="F711" s="731">
        <v>56.75</v>
      </c>
    </row>
    <row r="712" spans="1:6" ht="12.75">
      <c r="A712" s="88" t="s">
        <v>178</v>
      </c>
      <c r="B712" s="735">
        <v>13500</v>
      </c>
      <c r="C712" s="735">
        <v>8622</v>
      </c>
      <c r="D712" s="735">
        <v>8286.99</v>
      </c>
      <c r="E712" s="736">
        <v>61.385111111</v>
      </c>
      <c r="F712" s="735">
        <v>56.75</v>
      </c>
    </row>
    <row r="713" spans="1:6" ht="12.75">
      <c r="A713" s="88" t="s">
        <v>180</v>
      </c>
      <c r="B713" s="735">
        <v>13500</v>
      </c>
      <c r="C713" s="735">
        <v>8622</v>
      </c>
      <c r="D713" s="735">
        <v>8286.99</v>
      </c>
      <c r="E713" s="736">
        <v>61.385111111</v>
      </c>
      <c r="F713" s="735">
        <v>56.75</v>
      </c>
    </row>
    <row r="714" spans="1:6" ht="12.75">
      <c r="A714" s="88" t="s">
        <v>181</v>
      </c>
      <c r="B714" s="735">
        <v>576</v>
      </c>
      <c r="C714" s="735">
        <v>125</v>
      </c>
      <c r="D714" s="735">
        <v>124.09</v>
      </c>
      <c r="E714" s="736">
        <v>21.543402778</v>
      </c>
      <c r="F714" s="735">
        <v>56.75</v>
      </c>
    </row>
    <row r="715" spans="1:6" ht="12.75">
      <c r="A715" s="88" t="s">
        <v>188</v>
      </c>
      <c r="B715" s="735">
        <v>464</v>
      </c>
      <c r="C715" s="735">
        <v>100</v>
      </c>
      <c r="D715" s="735">
        <v>100</v>
      </c>
      <c r="E715" s="736">
        <v>21.551724138</v>
      </c>
      <c r="F715" s="735">
        <v>32.66</v>
      </c>
    </row>
    <row r="716" spans="1:6" ht="12.75">
      <c r="A716" s="88" t="s">
        <v>186</v>
      </c>
      <c r="B716" s="735">
        <v>12924</v>
      </c>
      <c r="C716" s="735">
        <v>8497</v>
      </c>
      <c r="D716" s="735">
        <v>8162.9</v>
      </c>
      <c r="E716" s="736">
        <v>63.160786134</v>
      </c>
      <c r="F716" s="735">
        <v>0</v>
      </c>
    </row>
    <row r="717" spans="1:6" ht="12.75">
      <c r="A717" s="88" t="s">
        <v>1097</v>
      </c>
      <c r="B717" s="735">
        <v>0</v>
      </c>
      <c r="C717" s="735">
        <v>0</v>
      </c>
      <c r="D717" s="735">
        <v>335.01</v>
      </c>
      <c r="E717" s="737" t="s">
        <v>1093</v>
      </c>
      <c r="F717" s="735">
        <v>-4934.75</v>
      </c>
    </row>
    <row r="718" spans="1:6" ht="12.75">
      <c r="A718" s="96" t="s">
        <v>347</v>
      </c>
      <c r="B718" s="731"/>
      <c r="C718" s="731"/>
      <c r="D718" s="731"/>
      <c r="E718" s="732"/>
      <c r="F718" s="731"/>
    </row>
    <row r="719" spans="1:6" ht="12.75">
      <c r="A719" s="96" t="s">
        <v>161</v>
      </c>
      <c r="B719" s="731">
        <v>104736919</v>
      </c>
      <c r="C719" s="731">
        <v>43618152</v>
      </c>
      <c r="D719" s="731">
        <v>43619638</v>
      </c>
      <c r="E719" s="732">
        <v>41.646859977</v>
      </c>
      <c r="F719" s="731">
        <v>7878263</v>
      </c>
    </row>
    <row r="720" spans="1:6" ht="12.75">
      <c r="A720" s="88" t="s">
        <v>1143</v>
      </c>
      <c r="B720" s="735">
        <v>47126</v>
      </c>
      <c r="C720" s="735">
        <v>21379</v>
      </c>
      <c r="D720" s="735">
        <v>22865</v>
      </c>
      <c r="E720" s="736">
        <v>48.518864321</v>
      </c>
      <c r="F720" s="735">
        <v>0</v>
      </c>
    </row>
    <row r="721" spans="1:6" ht="12.75">
      <c r="A721" s="88" t="s">
        <v>166</v>
      </c>
      <c r="B721" s="735">
        <v>47126</v>
      </c>
      <c r="C721" s="735">
        <v>21379</v>
      </c>
      <c r="D721" s="735">
        <v>22865</v>
      </c>
      <c r="E721" s="736">
        <v>48.518864321</v>
      </c>
      <c r="F721" s="735">
        <v>0</v>
      </c>
    </row>
    <row r="722" spans="1:6" ht="12.75">
      <c r="A722" s="88" t="s">
        <v>300</v>
      </c>
      <c r="B722" s="735">
        <v>47126</v>
      </c>
      <c r="C722" s="735">
        <v>21379</v>
      </c>
      <c r="D722" s="735">
        <v>22865</v>
      </c>
      <c r="E722" s="736">
        <v>48.518864321</v>
      </c>
      <c r="F722" s="735">
        <v>0</v>
      </c>
    </row>
    <row r="723" spans="1:6" ht="38.25">
      <c r="A723" s="88" t="s">
        <v>302</v>
      </c>
      <c r="B723" s="735">
        <v>47126</v>
      </c>
      <c r="C723" s="735">
        <v>21379</v>
      </c>
      <c r="D723" s="735">
        <v>22865</v>
      </c>
      <c r="E723" s="736">
        <v>48.518864321</v>
      </c>
      <c r="F723" s="735">
        <v>0</v>
      </c>
    </row>
    <row r="724" spans="1:6" ht="38.25">
      <c r="A724" s="88" t="s">
        <v>304</v>
      </c>
      <c r="B724" s="735">
        <v>47126</v>
      </c>
      <c r="C724" s="735">
        <v>21379</v>
      </c>
      <c r="D724" s="735">
        <v>22865</v>
      </c>
      <c r="E724" s="736">
        <v>48.518864321</v>
      </c>
      <c r="F724" s="735">
        <v>0</v>
      </c>
    </row>
    <row r="725" spans="1:6" ht="12.75">
      <c r="A725" s="88" t="s">
        <v>170</v>
      </c>
      <c r="B725" s="735">
        <v>104689793</v>
      </c>
      <c r="C725" s="735">
        <v>43596773</v>
      </c>
      <c r="D725" s="735">
        <v>43596773</v>
      </c>
      <c r="E725" s="736">
        <v>41.643766551</v>
      </c>
      <c r="F725" s="735">
        <v>7878263</v>
      </c>
    </row>
    <row r="726" spans="1:6" ht="25.5">
      <c r="A726" s="88" t="s">
        <v>173</v>
      </c>
      <c r="B726" s="735">
        <v>61632722</v>
      </c>
      <c r="C726" s="735">
        <v>23900747</v>
      </c>
      <c r="D726" s="735">
        <v>23900747</v>
      </c>
      <c r="E726" s="736">
        <v>38.779314339</v>
      </c>
      <c r="F726" s="735">
        <v>4589327</v>
      </c>
    </row>
    <row r="727" spans="1:6" ht="25.5">
      <c r="A727" s="88" t="s">
        <v>313</v>
      </c>
      <c r="B727" s="735">
        <v>43057071</v>
      </c>
      <c r="C727" s="735">
        <v>19696026</v>
      </c>
      <c r="D727" s="735">
        <v>19696026</v>
      </c>
      <c r="E727" s="736">
        <v>45.743998703</v>
      </c>
      <c r="F727" s="735">
        <v>3288936</v>
      </c>
    </row>
    <row r="728" spans="1:6" ht="12.75">
      <c r="A728" s="96" t="s">
        <v>247</v>
      </c>
      <c r="B728" s="731">
        <v>104736919</v>
      </c>
      <c r="C728" s="731">
        <v>43618152</v>
      </c>
      <c r="D728" s="731">
        <v>43565732.64</v>
      </c>
      <c r="E728" s="732">
        <v>41.595392585</v>
      </c>
      <c r="F728" s="731">
        <v>8056485.19</v>
      </c>
    </row>
    <row r="729" spans="1:6" ht="12.75">
      <c r="A729" s="88" t="s">
        <v>178</v>
      </c>
      <c r="B729" s="735">
        <v>104736919</v>
      </c>
      <c r="C729" s="735">
        <v>43618152</v>
      </c>
      <c r="D729" s="735">
        <v>43565732.64</v>
      </c>
      <c r="E729" s="736">
        <v>41.595392585</v>
      </c>
      <c r="F729" s="735">
        <v>8056485.19</v>
      </c>
    </row>
    <row r="730" spans="1:6" ht="12.75">
      <c r="A730" s="88" t="s">
        <v>180</v>
      </c>
      <c r="B730" s="735">
        <v>31394380</v>
      </c>
      <c r="C730" s="735">
        <v>12638334</v>
      </c>
      <c r="D730" s="735">
        <v>12630019.93</v>
      </c>
      <c r="E730" s="736">
        <v>40.2301938436115</v>
      </c>
      <c r="F730" s="735">
        <v>2030984.6</v>
      </c>
    </row>
    <row r="731" spans="1:6" ht="12.75">
      <c r="A731" s="88" t="s">
        <v>181</v>
      </c>
      <c r="B731" s="735">
        <v>2126825</v>
      </c>
      <c r="C731" s="735">
        <v>653535</v>
      </c>
      <c r="D731" s="735">
        <v>652237.79</v>
      </c>
      <c r="E731" s="736">
        <v>30.667205341295123</v>
      </c>
      <c r="F731" s="735">
        <v>117671.67</v>
      </c>
    </row>
    <row r="732" spans="1:6" ht="12.75">
      <c r="A732" s="88" t="s">
        <v>188</v>
      </c>
      <c r="B732" s="735">
        <v>1713580</v>
      </c>
      <c r="C732" s="735">
        <v>525949</v>
      </c>
      <c r="D732" s="735">
        <v>524899.43</v>
      </c>
      <c r="E732" s="736">
        <v>30.63174348440108</v>
      </c>
      <c r="F732" s="735">
        <v>92695.43</v>
      </c>
    </row>
    <row r="733" spans="1:6" ht="12.75">
      <c r="A733" s="88" t="s">
        <v>186</v>
      </c>
      <c r="B733" s="735">
        <v>29267555</v>
      </c>
      <c r="C733" s="735">
        <v>11984799</v>
      </c>
      <c r="D733" s="735">
        <v>11977782.14</v>
      </c>
      <c r="E733" s="736">
        <v>40.92512046189031</v>
      </c>
      <c r="F733" s="735">
        <v>1913312.93</v>
      </c>
    </row>
    <row r="734" spans="1:6" s="69" customFormat="1" ht="12.75">
      <c r="A734" s="88" t="s">
        <v>206</v>
      </c>
      <c r="B734" s="735">
        <v>2415732</v>
      </c>
      <c r="C734" s="735">
        <v>998399</v>
      </c>
      <c r="D734" s="735">
        <v>996294.23</v>
      </c>
      <c r="E734" s="736">
        <v>41.24191880556287</v>
      </c>
      <c r="F734" s="735">
        <v>217050.44</v>
      </c>
    </row>
    <row r="735" spans="1:6" ht="12.75">
      <c r="A735" s="88" t="s">
        <v>208</v>
      </c>
      <c r="B735" s="735">
        <v>2299482</v>
      </c>
      <c r="C735" s="735">
        <v>978608</v>
      </c>
      <c r="D735" s="735">
        <v>978606.23</v>
      </c>
      <c r="E735" s="736">
        <v>42.557681686571144</v>
      </c>
      <c r="F735" s="735">
        <v>213658.44</v>
      </c>
    </row>
    <row r="736" spans="1:6" ht="12.75">
      <c r="A736" s="88" t="s">
        <v>230</v>
      </c>
      <c r="B736" s="735">
        <v>116250</v>
      </c>
      <c r="C736" s="735">
        <v>19791</v>
      </c>
      <c r="D736" s="735">
        <v>17688</v>
      </c>
      <c r="E736" s="736">
        <v>15.215483871</v>
      </c>
      <c r="F736" s="735">
        <v>3392</v>
      </c>
    </row>
    <row r="737" spans="1:6" ht="12.75">
      <c r="A737" s="88" t="s">
        <v>231</v>
      </c>
      <c r="B737" s="735">
        <v>70926807</v>
      </c>
      <c r="C737" s="735">
        <v>29981419</v>
      </c>
      <c r="D737" s="735">
        <v>29939418.48</v>
      </c>
      <c r="E737" s="736">
        <v>42.21171056</v>
      </c>
      <c r="F737" s="735">
        <v>5808450.15</v>
      </c>
    </row>
    <row r="738" spans="1:6" ht="25.5">
      <c r="A738" s="88" t="s">
        <v>246</v>
      </c>
      <c r="B738" s="735">
        <v>27869736</v>
      </c>
      <c r="C738" s="735">
        <v>10285393</v>
      </c>
      <c r="D738" s="735">
        <v>10285392.07</v>
      </c>
      <c r="E738" s="736">
        <v>36.905236813</v>
      </c>
      <c r="F738" s="735">
        <v>2340686.07</v>
      </c>
    </row>
    <row r="739" spans="1:6" ht="12.75">
      <c r="A739" s="88" t="s">
        <v>318</v>
      </c>
      <c r="B739" s="735">
        <v>43057071</v>
      </c>
      <c r="C739" s="735">
        <v>19696026</v>
      </c>
      <c r="D739" s="735">
        <v>19654026.41</v>
      </c>
      <c r="E739" s="736">
        <v>45.646454702</v>
      </c>
      <c r="F739" s="735">
        <v>3467764.08</v>
      </c>
    </row>
    <row r="740" spans="1:6" ht="38.25">
      <c r="A740" s="88" t="s">
        <v>320</v>
      </c>
      <c r="B740" s="735">
        <v>43057071</v>
      </c>
      <c r="C740" s="735">
        <v>19696026</v>
      </c>
      <c r="D740" s="735">
        <v>19654026.41</v>
      </c>
      <c r="E740" s="736">
        <v>45.646454702</v>
      </c>
      <c r="F740" s="735">
        <v>3467764.08</v>
      </c>
    </row>
    <row r="741" spans="1:6" ht="12.75">
      <c r="A741" s="88" t="s">
        <v>1097</v>
      </c>
      <c r="B741" s="735">
        <v>0</v>
      </c>
      <c r="C741" s="735">
        <v>0</v>
      </c>
      <c r="D741" s="735">
        <v>53905.359999999</v>
      </c>
      <c r="E741" s="737" t="s">
        <v>1093</v>
      </c>
      <c r="F741" s="735">
        <v>-178222.189999999</v>
      </c>
    </row>
    <row r="742" spans="1:6" ht="12.75">
      <c r="A742" s="96" t="s">
        <v>349</v>
      </c>
      <c r="B742" s="731"/>
      <c r="C742" s="731"/>
      <c r="D742" s="731"/>
      <c r="E742" s="732"/>
      <c r="F742" s="731"/>
    </row>
    <row r="743" spans="1:6" ht="12.75">
      <c r="A743" s="96" t="s">
        <v>161</v>
      </c>
      <c r="B743" s="731">
        <v>2217285</v>
      </c>
      <c r="C743" s="731">
        <v>526861</v>
      </c>
      <c r="D743" s="731">
        <v>526861</v>
      </c>
      <c r="E743" s="732">
        <v>23.761537195</v>
      </c>
      <c r="F743" s="731">
        <v>18222</v>
      </c>
    </row>
    <row r="744" spans="1:6" ht="12.75">
      <c r="A744" s="88" t="s">
        <v>170</v>
      </c>
      <c r="B744" s="735">
        <v>2217285</v>
      </c>
      <c r="C744" s="735">
        <v>526861</v>
      </c>
      <c r="D744" s="735">
        <v>526861</v>
      </c>
      <c r="E744" s="736">
        <v>23.761537195</v>
      </c>
      <c r="F744" s="735">
        <v>18222</v>
      </c>
    </row>
    <row r="745" spans="1:6" ht="25.5">
      <c r="A745" s="88" t="s">
        <v>173</v>
      </c>
      <c r="B745" s="735">
        <v>563703</v>
      </c>
      <c r="C745" s="735">
        <v>228331</v>
      </c>
      <c r="D745" s="735">
        <v>228331</v>
      </c>
      <c r="E745" s="736">
        <v>40.505549908</v>
      </c>
      <c r="F745" s="735">
        <v>18222</v>
      </c>
    </row>
    <row r="746" spans="1:6" ht="25.5">
      <c r="A746" s="88" t="s">
        <v>313</v>
      </c>
      <c r="B746" s="735">
        <v>1653582</v>
      </c>
      <c r="C746" s="735">
        <v>298530</v>
      </c>
      <c r="D746" s="735">
        <v>298530</v>
      </c>
      <c r="E746" s="736">
        <v>18.05353469</v>
      </c>
      <c r="F746" s="735">
        <v>0</v>
      </c>
    </row>
    <row r="747" spans="1:6" ht="12.75">
      <c r="A747" s="96" t="s">
        <v>247</v>
      </c>
      <c r="B747" s="731">
        <v>2217285</v>
      </c>
      <c r="C747" s="731">
        <v>526861</v>
      </c>
      <c r="D747" s="731">
        <v>334122.23</v>
      </c>
      <c r="E747" s="732">
        <v>15.068979856</v>
      </c>
      <c r="F747" s="731">
        <v>77834.72</v>
      </c>
    </row>
    <row r="748" spans="1:6" ht="12.75">
      <c r="A748" s="88" t="s">
        <v>178</v>
      </c>
      <c r="B748" s="735">
        <v>2217285</v>
      </c>
      <c r="C748" s="735">
        <v>526861</v>
      </c>
      <c r="D748" s="735">
        <v>334122.23</v>
      </c>
      <c r="E748" s="736">
        <v>15.068979856</v>
      </c>
      <c r="F748" s="735">
        <v>77834.72</v>
      </c>
    </row>
    <row r="749" spans="1:6" ht="12.75">
      <c r="A749" s="88" t="s">
        <v>180</v>
      </c>
      <c r="B749" s="735">
        <v>162168</v>
      </c>
      <c r="C749" s="735">
        <v>8554</v>
      </c>
      <c r="D749" s="735">
        <v>8553.79</v>
      </c>
      <c r="E749" s="736">
        <v>5.274647279</v>
      </c>
      <c r="F749" s="735">
        <v>2452.37</v>
      </c>
    </row>
    <row r="750" spans="1:6" ht="12.75">
      <c r="A750" s="88" t="s">
        <v>181</v>
      </c>
      <c r="B750" s="735">
        <v>6031</v>
      </c>
      <c r="C750" s="735">
        <v>632</v>
      </c>
      <c r="D750" s="735">
        <v>631.79</v>
      </c>
      <c r="E750" s="736">
        <v>10.475708838</v>
      </c>
      <c r="F750" s="735">
        <v>186.37</v>
      </c>
    </row>
    <row r="751" spans="1:6" ht="12.75">
      <c r="A751" s="88" t="s">
        <v>188</v>
      </c>
      <c r="B751" s="735">
        <v>4860</v>
      </c>
      <c r="C751" s="735">
        <v>510</v>
      </c>
      <c r="D751" s="735">
        <v>509.95</v>
      </c>
      <c r="E751" s="736">
        <v>10.492798354</v>
      </c>
      <c r="F751" s="735">
        <v>150.53</v>
      </c>
    </row>
    <row r="752" spans="1:6" ht="12.75">
      <c r="A752" s="88" t="s">
        <v>186</v>
      </c>
      <c r="B752" s="735">
        <v>156137</v>
      </c>
      <c r="C752" s="735">
        <v>7922</v>
      </c>
      <c r="D752" s="735">
        <v>7922</v>
      </c>
      <c r="E752" s="736">
        <v>5.073749336</v>
      </c>
      <c r="F752" s="735">
        <v>2266</v>
      </c>
    </row>
    <row r="753" spans="1:6" ht="12.75">
      <c r="A753" s="88" t="s">
        <v>206</v>
      </c>
      <c r="B753" s="735">
        <v>373984</v>
      </c>
      <c r="C753" s="735">
        <v>205754</v>
      </c>
      <c r="D753" s="735">
        <v>202979.34</v>
      </c>
      <c r="E753" s="736">
        <v>54.274872722</v>
      </c>
      <c r="F753" s="735">
        <v>49298.18</v>
      </c>
    </row>
    <row r="754" spans="1:6" ht="12.75">
      <c r="A754" s="88" t="s">
        <v>208</v>
      </c>
      <c r="B754" s="735">
        <v>373984</v>
      </c>
      <c r="C754" s="735">
        <v>205754</v>
      </c>
      <c r="D754" s="735">
        <v>202979.34</v>
      </c>
      <c r="E754" s="736">
        <v>54.274872722</v>
      </c>
      <c r="F754" s="735">
        <v>49298.18</v>
      </c>
    </row>
    <row r="755" spans="1:6" ht="12.75">
      <c r="A755" s="88" t="s">
        <v>231</v>
      </c>
      <c r="B755" s="735">
        <v>1681133</v>
      </c>
      <c r="C755" s="735">
        <v>312553</v>
      </c>
      <c r="D755" s="735">
        <v>122589.1</v>
      </c>
      <c r="E755" s="736">
        <v>7.292052443</v>
      </c>
      <c r="F755" s="735">
        <v>26084.17</v>
      </c>
    </row>
    <row r="756" spans="1:6" ht="25.5">
      <c r="A756" s="88" t="s">
        <v>246</v>
      </c>
      <c r="B756" s="735">
        <v>15906</v>
      </c>
      <c r="C756" s="735">
        <v>4079</v>
      </c>
      <c r="D756" s="735">
        <v>4078.8</v>
      </c>
      <c r="E756" s="736">
        <v>25.643153527</v>
      </c>
      <c r="F756" s="735">
        <v>0</v>
      </c>
    </row>
    <row r="757" spans="1:6" ht="38.25">
      <c r="A757" s="88" t="s">
        <v>249</v>
      </c>
      <c r="B757" s="735">
        <v>11645</v>
      </c>
      <c r="C757" s="735">
        <v>9944</v>
      </c>
      <c r="D757" s="735">
        <v>9944</v>
      </c>
      <c r="E757" s="736">
        <v>85.392872477</v>
      </c>
      <c r="F757" s="735">
        <v>0</v>
      </c>
    </row>
    <row r="758" spans="1:6" ht="12.75">
      <c r="A758" s="88" t="s">
        <v>318</v>
      </c>
      <c r="B758" s="735">
        <v>1653582</v>
      </c>
      <c r="C758" s="735">
        <v>298530</v>
      </c>
      <c r="D758" s="735">
        <v>108566.3</v>
      </c>
      <c r="E758" s="736">
        <v>6.565522605</v>
      </c>
      <c r="F758" s="735">
        <v>26084.17</v>
      </c>
    </row>
    <row r="759" spans="1:6" ht="38.25">
      <c r="A759" s="88" t="s">
        <v>320</v>
      </c>
      <c r="B759" s="735">
        <v>1653582</v>
      </c>
      <c r="C759" s="735">
        <v>298530</v>
      </c>
      <c r="D759" s="735">
        <v>108566.3</v>
      </c>
      <c r="E759" s="736">
        <v>6.565522605</v>
      </c>
      <c r="F759" s="735">
        <v>26084.17</v>
      </c>
    </row>
    <row r="760" spans="1:6" ht="12.75">
      <c r="A760" s="88" t="s">
        <v>1097</v>
      </c>
      <c r="B760" s="735">
        <v>0</v>
      </c>
      <c r="C760" s="735">
        <v>0</v>
      </c>
      <c r="D760" s="735">
        <v>192738.77</v>
      </c>
      <c r="E760" s="737" t="s">
        <v>1093</v>
      </c>
      <c r="F760" s="735">
        <v>-59612.72</v>
      </c>
    </row>
    <row r="761" spans="1:6" ht="12.75">
      <c r="A761" s="96" t="s">
        <v>351</v>
      </c>
      <c r="B761" s="731"/>
      <c r="C761" s="731"/>
      <c r="D761" s="731"/>
      <c r="E761" s="732"/>
      <c r="F761" s="731"/>
    </row>
    <row r="762" spans="1:6" ht="12.75">
      <c r="A762" s="96" t="s">
        <v>161</v>
      </c>
      <c r="B762" s="731">
        <v>9215</v>
      </c>
      <c r="C762" s="731">
        <v>9215</v>
      </c>
      <c r="D762" s="731">
        <v>9215</v>
      </c>
      <c r="E762" s="732">
        <v>100</v>
      </c>
      <c r="F762" s="731">
        <v>0</v>
      </c>
    </row>
    <row r="763" spans="1:6" ht="12.75">
      <c r="A763" s="88" t="s">
        <v>170</v>
      </c>
      <c r="B763" s="735">
        <v>9215</v>
      </c>
      <c r="C763" s="735">
        <v>9215</v>
      </c>
      <c r="D763" s="735">
        <v>9215</v>
      </c>
      <c r="E763" s="736">
        <v>100</v>
      </c>
      <c r="F763" s="735">
        <v>0</v>
      </c>
    </row>
    <row r="764" spans="1:6" ht="25.5">
      <c r="A764" s="88" t="s">
        <v>173</v>
      </c>
      <c r="B764" s="735">
        <v>9215</v>
      </c>
      <c r="C764" s="735">
        <v>9215</v>
      </c>
      <c r="D764" s="735">
        <v>9215</v>
      </c>
      <c r="E764" s="736">
        <v>100</v>
      </c>
      <c r="F764" s="735">
        <v>0</v>
      </c>
    </row>
    <row r="765" spans="1:6" ht="12.75">
      <c r="A765" s="96" t="s">
        <v>247</v>
      </c>
      <c r="B765" s="731">
        <v>9215</v>
      </c>
      <c r="C765" s="731">
        <v>9215</v>
      </c>
      <c r="D765" s="731">
        <v>9214.28</v>
      </c>
      <c r="E765" s="732">
        <v>99.992186652</v>
      </c>
      <c r="F765" s="731">
        <v>0</v>
      </c>
    </row>
    <row r="766" spans="1:6" ht="12.75">
      <c r="A766" s="88" t="s">
        <v>178</v>
      </c>
      <c r="B766" s="735">
        <v>9215</v>
      </c>
      <c r="C766" s="735">
        <v>9215</v>
      </c>
      <c r="D766" s="735">
        <v>9214.28</v>
      </c>
      <c r="E766" s="736">
        <v>99.992186652</v>
      </c>
      <c r="F766" s="735">
        <v>0</v>
      </c>
    </row>
    <row r="767" spans="1:6" ht="12.75">
      <c r="A767" s="88" t="s">
        <v>180</v>
      </c>
      <c r="B767" s="735">
        <v>9215</v>
      </c>
      <c r="C767" s="735">
        <v>9215</v>
      </c>
      <c r="D767" s="735">
        <v>9214.28</v>
      </c>
      <c r="E767" s="736">
        <v>99.992186652</v>
      </c>
      <c r="F767" s="735">
        <v>0</v>
      </c>
    </row>
    <row r="768" spans="1:6" ht="12.75">
      <c r="A768" s="88" t="s">
        <v>186</v>
      </c>
      <c r="B768" s="735">
        <v>9215</v>
      </c>
      <c r="C768" s="735">
        <v>9215</v>
      </c>
      <c r="D768" s="735">
        <v>9214.28</v>
      </c>
      <c r="E768" s="736">
        <v>99.992186652</v>
      </c>
      <c r="F768" s="735">
        <v>0</v>
      </c>
    </row>
    <row r="769" spans="1:6" ht="12.75">
      <c r="A769" s="88" t="s">
        <v>1097</v>
      </c>
      <c r="B769" s="735">
        <v>0</v>
      </c>
      <c r="C769" s="735">
        <v>0</v>
      </c>
      <c r="D769" s="735">
        <v>0.72</v>
      </c>
      <c r="E769" s="737" t="s">
        <v>1093</v>
      </c>
      <c r="F769" s="735">
        <v>0</v>
      </c>
    </row>
    <row r="770" spans="1:6" ht="12.75">
      <c r="A770" s="96" t="s">
        <v>354</v>
      </c>
      <c r="B770" s="731"/>
      <c r="C770" s="731"/>
      <c r="D770" s="731"/>
      <c r="E770" s="732"/>
      <c r="F770" s="731"/>
    </row>
    <row r="771" spans="1:6" ht="12.75">
      <c r="A771" s="96" t="s">
        <v>161</v>
      </c>
      <c r="B771" s="731">
        <v>1133133</v>
      </c>
      <c r="C771" s="731">
        <v>400303</v>
      </c>
      <c r="D771" s="731">
        <v>400303</v>
      </c>
      <c r="E771" s="732">
        <v>35.327097525</v>
      </c>
      <c r="F771" s="731">
        <v>122629</v>
      </c>
    </row>
    <row r="772" spans="1:6" ht="12.75">
      <c r="A772" s="88" t="s">
        <v>1143</v>
      </c>
      <c r="B772" s="735">
        <v>269778</v>
      </c>
      <c r="C772" s="735">
        <v>145749</v>
      </c>
      <c r="D772" s="735">
        <v>145749</v>
      </c>
      <c r="E772" s="736">
        <v>54.025532104</v>
      </c>
      <c r="F772" s="735">
        <v>28699</v>
      </c>
    </row>
    <row r="773" spans="1:6" ht="12.75">
      <c r="A773" s="88" t="s">
        <v>166</v>
      </c>
      <c r="B773" s="735">
        <v>269778</v>
      </c>
      <c r="C773" s="735">
        <v>145749</v>
      </c>
      <c r="D773" s="735">
        <v>145749</v>
      </c>
      <c r="E773" s="736">
        <v>54.025532104</v>
      </c>
      <c r="F773" s="735">
        <v>28699</v>
      </c>
    </row>
    <row r="774" spans="1:6" ht="12.75">
      <c r="A774" s="88" t="s">
        <v>300</v>
      </c>
      <c r="B774" s="735">
        <v>269778</v>
      </c>
      <c r="C774" s="735">
        <v>145749</v>
      </c>
      <c r="D774" s="735">
        <v>145749</v>
      </c>
      <c r="E774" s="736">
        <v>54.025532104</v>
      </c>
      <c r="F774" s="735">
        <v>28699</v>
      </c>
    </row>
    <row r="775" spans="1:6" ht="38.25">
      <c r="A775" s="88" t="s">
        <v>302</v>
      </c>
      <c r="B775" s="735">
        <v>269778</v>
      </c>
      <c r="C775" s="735">
        <v>145749</v>
      </c>
      <c r="D775" s="735">
        <v>145749</v>
      </c>
      <c r="E775" s="736">
        <v>54.025532104</v>
      </c>
      <c r="F775" s="735">
        <v>28699</v>
      </c>
    </row>
    <row r="776" spans="1:6" ht="38.25">
      <c r="A776" s="88" t="s">
        <v>304</v>
      </c>
      <c r="B776" s="735">
        <v>269778</v>
      </c>
      <c r="C776" s="735">
        <v>145749</v>
      </c>
      <c r="D776" s="735">
        <v>145749</v>
      </c>
      <c r="E776" s="736">
        <v>54.025532104</v>
      </c>
      <c r="F776" s="735">
        <v>28699</v>
      </c>
    </row>
    <row r="777" spans="1:6" ht="12.75">
      <c r="A777" s="88" t="s">
        <v>170</v>
      </c>
      <c r="B777" s="735">
        <v>863355</v>
      </c>
      <c r="C777" s="735">
        <v>254554</v>
      </c>
      <c r="D777" s="735">
        <v>254554</v>
      </c>
      <c r="E777" s="736">
        <v>29.484279352</v>
      </c>
      <c r="F777" s="735">
        <v>93930</v>
      </c>
    </row>
    <row r="778" spans="1:6" ht="25.5">
      <c r="A778" s="88" t="s">
        <v>173</v>
      </c>
      <c r="B778" s="735">
        <v>863355</v>
      </c>
      <c r="C778" s="735">
        <v>254554</v>
      </c>
      <c r="D778" s="735">
        <v>254554</v>
      </c>
      <c r="E778" s="736">
        <v>29.484279352</v>
      </c>
      <c r="F778" s="735">
        <v>93930</v>
      </c>
    </row>
    <row r="779" spans="1:6" ht="12.75">
      <c r="A779" s="96" t="s">
        <v>247</v>
      </c>
      <c r="B779" s="731">
        <v>1133133</v>
      </c>
      <c r="C779" s="731">
        <v>400303</v>
      </c>
      <c r="D779" s="731">
        <v>263107.04</v>
      </c>
      <c r="E779" s="732">
        <v>23.219431435</v>
      </c>
      <c r="F779" s="731">
        <v>41601.9</v>
      </c>
    </row>
    <row r="780" spans="1:6" ht="12.75">
      <c r="A780" s="88" t="s">
        <v>178</v>
      </c>
      <c r="B780" s="735">
        <v>1133133</v>
      </c>
      <c r="C780" s="735">
        <v>400303</v>
      </c>
      <c r="D780" s="735">
        <v>263107.04</v>
      </c>
      <c r="E780" s="736">
        <v>23.219431435</v>
      </c>
      <c r="F780" s="735">
        <v>41601.9</v>
      </c>
    </row>
    <row r="781" spans="1:6" ht="12.75">
      <c r="A781" s="88" t="s">
        <v>180</v>
      </c>
      <c r="B781" s="735">
        <v>890403</v>
      </c>
      <c r="C781" s="735">
        <v>268078</v>
      </c>
      <c r="D781" s="735">
        <v>136256.04</v>
      </c>
      <c r="E781" s="736">
        <v>15.302738198</v>
      </c>
      <c r="F781" s="735">
        <v>16148.9</v>
      </c>
    </row>
    <row r="782" spans="1:6" ht="12.75">
      <c r="A782" s="88" t="s">
        <v>181</v>
      </c>
      <c r="B782" s="735">
        <v>68180</v>
      </c>
      <c r="C782" s="735">
        <v>14440</v>
      </c>
      <c r="D782" s="735">
        <v>13043.59</v>
      </c>
      <c r="E782" s="736">
        <v>19.13110883</v>
      </c>
      <c r="F782" s="735">
        <v>2237.43</v>
      </c>
    </row>
    <row r="783" spans="1:6" ht="12.75">
      <c r="A783" s="88" t="s">
        <v>188</v>
      </c>
      <c r="B783" s="735">
        <v>54915</v>
      </c>
      <c r="C783" s="735">
        <v>11622</v>
      </c>
      <c r="D783" s="735">
        <v>10508.27</v>
      </c>
      <c r="E783" s="736">
        <v>19.135518529</v>
      </c>
      <c r="F783" s="735">
        <v>1800.87</v>
      </c>
    </row>
    <row r="784" spans="1:6" ht="12.75">
      <c r="A784" s="88" t="s">
        <v>186</v>
      </c>
      <c r="B784" s="735">
        <v>822223</v>
      </c>
      <c r="C784" s="735">
        <v>253638</v>
      </c>
      <c r="D784" s="735">
        <v>123212.45</v>
      </c>
      <c r="E784" s="736">
        <v>14.985283798</v>
      </c>
      <c r="F784" s="735">
        <v>13911.47</v>
      </c>
    </row>
    <row r="785" spans="1:6" ht="12.75">
      <c r="A785" s="88" t="s">
        <v>206</v>
      </c>
      <c r="B785" s="735">
        <v>242730</v>
      </c>
      <c r="C785" s="735">
        <v>132225</v>
      </c>
      <c r="D785" s="735">
        <v>126851</v>
      </c>
      <c r="E785" s="736">
        <v>52.260124418</v>
      </c>
      <c r="F785" s="735">
        <v>25453</v>
      </c>
    </row>
    <row r="786" spans="1:6" ht="12.75">
      <c r="A786" s="88" t="s">
        <v>230</v>
      </c>
      <c r="B786" s="735">
        <v>242730</v>
      </c>
      <c r="C786" s="735">
        <v>132225</v>
      </c>
      <c r="D786" s="735">
        <v>126851</v>
      </c>
      <c r="E786" s="736">
        <v>52.260124418</v>
      </c>
      <c r="F786" s="735">
        <v>25453</v>
      </c>
    </row>
    <row r="787" spans="1:6" ht="12.75">
      <c r="A787" s="88" t="s">
        <v>1097</v>
      </c>
      <c r="B787" s="735">
        <v>0</v>
      </c>
      <c r="C787" s="735">
        <v>0</v>
      </c>
      <c r="D787" s="735">
        <v>137195.96</v>
      </c>
      <c r="E787" s="737" t="s">
        <v>1093</v>
      </c>
      <c r="F787" s="735">
        <v>81027.1</v>
      </c>
    </row>
    <row r="788" spans="1:6" ht="12.75">
      <c r="A788" s="96" t="s">
        <v>142</v>
      </c>
      <c r="B788" s="731"/>
      <c r="C788" s="731"/>
      <c r="D788" s="731"/>
      <c r="E788" s="732"/>
      <c r="F788" s="731"/>
    </row>
    <row r="789" spans="1:6" ht="12.75">
      <c r="A789" s="96" t="s">
        <v>161</v>
      </c>
      <c r="B789" s="731">
        <v>5434127</v>
      </c>
      <c r="C789" s="731">
        <v>1368856</v>
      </c>
      <c r="D789" s="731">
        <v>1368856</v>
      </c>
      <c r="E789" s="732">
        <v>25.189989119</v>
      </c>
      <c r="F789" s="731">
        <v>-328993</v>
      </c>
    </row>
    <row r="790" spans="1:6" ht="12.75">
      <c r="A790" s="88" t="s">
        <v>170</v>
      </c>
      <c r="B790" s="735">
        <v>5434127</v>
      </c>
      <c r="C790" s="735">
        <v>1368856</v>
      </c>
      <c r="D790" s="735">
        <v>1368856</v>
      </c>
      <c r="E790" s="736">
        <v>25.189989119</v>
      </c>
      <c r="F790" s="735">
        <v>-328993</v>
      </c>
    </row>
    <row r="791" spans="1:6" ht="25.5">
      <c r="A791" s="88" t="s">
        <v>173</v>
      </c>
      <c r="B791" s="735">
        <v>2839017</v>
      </c>
      <c r="C791" s="735">
        <v>816753</v>
      </c>
      <c r="D791" s="735">
        <v>816753</v>
      </c>
      <c r="E791" s="736">
        <v>28.768866125</v>
      </c>
      <c r="F791" s="735">
        <v>-133125</v>
      </c>
    </row>
    <row r="792" spans="1:6" ht="25.5">
      <c r="A792" s="88" t="s">
        <v>313</v>
      </c>
      <c r="B792" s="735">
        <v>2595110</v>
      </c>
      <c r="C792" s="735">
        <v>552103</v>
      </c>
      <c r="D792" s="735">
        <v>552103</v>
      </c>
      <c r="E792" s="736">
        <v>21.274743652</v>
      </c>
      <c r="F792" s="735">
        <v>-195868</v>
      </c>
    </row>
    <row r="793" spans="1:6" ht="12.75">
      <c r="A793" s="96" t="s">
        <v>247</v>
      </c>
      <c r="B793" s="731">
        <v>5434127</v>
      </c>
      <c r="C793" s="731">
        <v>1368856</v>
      </c>
      <c r="D793" s="731">
        <v>1353778.81</v>
      </c>
      <c r="E793" s="732">
        <v>24.912535353</v>
      </c>
      <c r="F793" s="731">
        <v>385601.22</v>
      </c>
    </row>
    <row r="794" spans="1:6" ht="12.75">
      <c r="A794" s="88" t="s">
        <v>178</v>
      </c>
      <c r="B794" s="735">
        <v>5434127</v>
      </c>
      <c r="C794" s="735">
        <v>1368856</v>
      </c>
      <c r="D794" s="735">
        <v>1353778.81</v>
      </c>
      <c r="E794" s="736">
        <v>24.912535353</v>
      </c>
      <c r="F794" s="735">
        <v>385601.22</v>
      </c>
    </row>
    <row r="795" spans="1:6" ht="12.75">
      <c r="A795" s="88" t="s">
        <v>180</v>
      </c>
      <c r="B795" s="735">
        <v>2773734</v>
      </c>
      <c r="C795" s="735">
        <v>794831</v>
      </c>
      <c r="D795" s="735">
        <v>779755.04</v>
      </c>
      <c r="E795" s="736">
        <v>28.112105919</v>
      </c>
      <c r="F795" s="735">
        <v>125157.92</v>
      </c>
    </row>
    <row r="796" spans="1:6" ht="12.75">
      <c r="A796" s="88" t="s">
        <v>181</v>
      </c>
      <c r="B796" s="735">
        <v>44593</v>
      </c>
      <c r="C796" s="735">
        <v>25995</v>
      </c>
      <c r="D796" s="735">
        <v>13284.67</v>
      </c>
      <c r="E796" s="736">
        <v>29.79093131208934</v>
      </c>
      <c r="F796" s="735">
        <v>4420.11</v>
      </c>
    </row>
    <row r="797" spans="1:6" ht="12.75">
      <c r="A797" s="88" t="s">
        <v>188</v>
      </c>
      <c r="B797" s="735">
        <v>35936</v>
      </c>
      <c r="C797" s="735">
        <v>20950</v>
      </c>
      <c r="D797" s="735">
        <v>10552.87</v>
      </c>
      <c r="E797" s="736">
        <v>29.365733526268922</v>
      </c>
      <c r="F797" s="735">
        <v>3038.31</v>
      </c>
    </row>
    <row r="798" spans="1:6" ht="12.75">
      <c r="A798" s="88" t="s">
        <v>186</v>
      </c>
      <c r="B798" s="735">
        <v>2729141</v>
      </c>
      <c r="C798" s="735">
        <v>768836</v>
      </c>
      <c r="D798" s="735">
        <v>766470.37</v>
      </c>
      <c r="E798" s="736">
        <v>28.0846746283904</v>
      </c>
      <c r="F798" s="735">
        <v>120737.81</v>
      </c>
    </row>
    <row r="799" spans="1:6" ht="12.75">
      <c r="A799" s="88" t="s">
        <v>231</v>
      </c>
      <c r="B799" s="735">
        <v>2660393</v>
      </c>
      <c r="C799" s="735">
        <v>574025</v>
      </c>
      <c r="D799" s="735">
        <v>574023.77</v>
      </c>
      <c r="E799" s="736">
        <v>21.576653149</v>
      </c>
      <c r="F799" s="735">
        <v>260443.3</v>
      </c>
    </row>
    <row r="800" spans="1:6" ht="12.75">
      <c r="A800" s="88" t="s">
        <v>243</v>
      </c>
      <c r="B800" s="735">
        <v>65283</v>
      </c>
      <c r="C800" s="735">
        <v>21922</v>
      </c>
      <c r="D800" s="735">
        <v>21922</v>
      </c>
      <c r="E800" s="736">
        <v>33.579951902</v>
      </c>
      <c r="F800" s="735">
        <v>21922</v>
      </c>
    </row>
    <row r="801" spans="1:6" ht="25.5">
      <c r="A801" s="88" t="s">
        <v>315</v>
      </c>
      <c r="B801" s="735">
        <v>65283</v>
      </c>
      <c r="C801" s="735">
        <v>21922</v>
      </c>
      <c r="D801" s="735">
        <v>21922</v>
      </c>
      <c r="E801" s="736">
        <v>33.579951902</v>
      </c>
      <c r="F801" s="735">
        <v>21922</v>
      </c>
    </row>
    <row r="802" spans="1:6" ht="38.25">
      <c r="A802" s="88" t="s">
        <v>317</v>
      </c>
      <c r="B802" s="735">
        <v>65283</v>
      </c>
      <c r="C802" s="735">
        <v>21922</v>
      </c>
      <c r="D802" s="735">
        <v>21922</v>
      </c>
      <c r="E802" s="736">
        <v>33.579951902</v>
      </c>
      <c r="F802" s="735">
        <v>21922</v>
      </c>
    </row>
    <row r="803" spans="1:6" ht="12.75">
      <c r="A803" s="88" t="s">
        <v>318</v>
      </c>
      <c r="B803" s="735">
        <v>2595110</v>
      </c>
      <c r="C803" s="735">
        <v>552103</v>
      </c>
      <c r="D803" s="735">
        <v>552101.77</v>
      </c>
      <c r="E803" s="736">
        <v>21.274696256</v>
      </c>
      <c r="F803" s="735">
        <v>238521.3</v>
      </c>
    </row>
    <row r="804" spans="1:6" ht="38.25">
      <c r="A804" s="88" t="s">
        <v>320</v>
      </c>
      <c r="B804" s="735">
        <v>2595110</v>
      </c>
      <c r="C804" s="735">
        <v>552103</v>
      </c>
      <c r="D804" s="735">
        <v>552101.77</v>
      </c>
      <c r="E804" s="736">
        <v>21.274696256</v>
      </c>
      <c r="F804" s="735">
        <v>238521.3</v>
      </c>
    </row>
    <row r="805" spans="1:6" ht="12.75">
      <c r="A805" s="88" t="s">
        <v>1097</v>
      </c>
      <c r="B805" s="735">
        <v>0</v>
      </c>
      <c r="C805" s="735">
        <v>0</v>
      </c>
      <c r="D805" s="735">
        <v>15077.19</v>
      </c>
      <c r="E805" s="737" t="s">
        <v>1093</v>
      </c>
      <c r="F805" s="735">
        <v>-714594.22</v>
      </c>
    </row>
    <row r="806" spans="1:6" ht="12.75">
      <c r="A806" s="96" t="s">
        <v>369</v>
      </c>
      <c r="B806" s="731"/>
      <c r="C806" s="731"/>
      <c r="D806" s="731"/>
      <c r="E806" s="732"/>
      <c r="F806" s="731"/>
    </row>
    <row r="807" spans="1:6" ht="12.75">
      <c r="A807" s="96" t="s">
        <v>161</v>
      </c>
      <c r="B807" s="731">
        <v>314303</v>
      </c>
      <c r="C807" s="731">
        <v>260988</v>
      </c>
      <c r="D807" s="731">
        <v>260988</v>
      </c>
      <c r="E807" s="732">
        <v>83.037069325</v>
      </c>
      <c r="F807" s="731">
        <v>14499</v>
      </c>
    </row>
    <row r="808" spans="1:6" ht="12.75">
      <c r="A808" s="88" t="s">
        <v>170</v>
      </c>
      <c r="B808" s="735">
        <v>314303</v>
      </c>
      <c r="C808" s="735">
        <v>260988</v>
      </c>
      <c r="D808" s="735">
        <v>260988</v>
      </c>
      <c r="E808" s="736">
        <v>83.037069325</v>
      </c>
      <c r="F808" s="735">
        <v>14499</v>
      </c>
    </row>
    <row r="809" spans="1:6" ht="25.5">
      <c r="A809" s="88" t="s">
        <v>173</v>
      </c>
      <c r="B809" s="735">
        <v>314303</v>
      </c>
      <c r="C809" s="735">
        <v>260988</v>
      </c>
      <c r="D809" s="735">
        <v>260988</v>
      </c>
      <c r="E809" s="736">
        <v>83.037069325</v>
      </c>
      <c r="F809" s="735">
        <v>14499</v>
      </c>
    </row>
    <row r="810" spans="1:6" ht="12.75">
      <c r="A810" s="96" t="s">
        <v>247</v>
      </c>
      <c r="B810" s="731">
        <v>314303</v>
      </c>
      <c r="C810" s="731">
        <v>260988</v>
      </c>
      <c r="D810" s="731">
        <v>260988</v>
      </c>
      <c r="E810" s="732">
        <v>83.037069325</v>
      </c>
      <c r="F810" s="731">
        <v>16099</v>
      </c>
    </row>
    <row r="811" spans="1:6" ht="12.75">
      <c r="A811" s="88" t="s">
        <v>178</v>
      </c>
      <c r="B811" s="735">
        <v>314303</v>
      </c>
      <c r="C811" s="735">
        <v>260988</v>
      </c>
      <c r="D811" s="735">
        <v>260988</v>
      </c>
      <c r="E811" s="736">
        <v>83.037069325</v>
      </c>
      <c r="F811" s="735">
        <v>16099</v>
      </c>
    </row>
    <row r="812" spans="1:6" ht="12.75">
      <c r="A812" s="88" t="s">
        <v>180</v>
      </c>
      <c r="B812" s="735">
        <v>19110</v>
      </c>
      <c r="C812" s="735">
        <v>0</v>
      </c>
      <c r="D812" s="735">
        <v>0</v>
      </c>
      <c r="E812" s="736">
        <v>0</v>
      </c>
      <c r="F812" s="735">
        <v>0</v>
      </c>
    </row>
    <row r="813" spans="1:6" ht="12.75">
      <c r="A813" s="88" t="s">
        <v>186</v>
      </c>
      <c r="B813" s="735">
        <v>19110</v>
      </c>
      <c r="C813" s="735">
        <v>0</v>
      </c>
      <c r="D813" s="735">
        <v>0</v>
      </c>
      <c r="E813" s="736">
        <v>0</v>
      </c>
      <c r="F813" s="735">
        <v>0</v>
      </c>
    </row>
    <row r="814" spans="1:6" ht="12.75">
      <c r="A814" s="88" t="s">
        <v>231</v>
      </c>
      <c r="B814" s="735">
        <v>295193</v>
      </c>
      <c r="C814" s="735">
        <v>260988</v>
      </c>
      <c r="D814" s="735">
        <v>260988</v>
      </c>
      <c r="E814" s="736">
        <v>88.412665612</v>
      </c>
      <c r="F814" s="735">
        <v>16099</v>
      </c>
    </row>
    <row r="815" spans="1:6" ht="38.25">
      <c r="A815" s="88" t="s">
        <v>249</v>
      </c>
      <c r="B815" s="735">
        <v>295193</v>
      </c>
      <c r="C815" s="735">
        <v>260988</v>
      </c>
      <c r="D815" s="735">
        <v>260988</v>
      </c>
      <c r="E815" s="736">
        <v>88.412665612</v>
      </c>
      <c r="F815" s="735">
        <v>16099</v>
      </c>
    </row>
    <row r="816" spans="1:6" ht="12.75">
      <c r="A816" s="88"/>
      <c r="B816" s="735"/>
      <c r="C816" s="735"/>
      <c r="D816" s="735"/>
      <c r="E816" s="736"/>
      <c r="F816" s="735"/>
    </row>
    <row r="817" spans="1:6" ht="12.75">
      <c r="A817" s="96" t="s">
        <v>969</v>
      </c>
      <c r="B817" s="731"/>
      <c r="C817" s="731"/>
      <c r="D817" s="731"/>
      <c r="E817" s="732"/>
      <c r="F817" s="731"/>
    </row>
    <row r="818" spans="1:6" ht="12.75">
      <c r="A818" s="96" t="s">
        <v>161</v>
      </c>
      <c r="B818" s="731">
        <v>151000117</v>
      </c>
      <c r="C818" s="731">
        <v>62612660</v>
      </c>
      <c r="D818" s="731">
        <v>62613283</v>
      </c>
      <c r="E818" s="732">
        <v>41.465718202059406</v>
      </c>
      <c r="F818" s="731">
        <v>2051107.04</v>
      </c>
    </row>
    <row r="819" spans="1:6" ht="25.5">
      <c r="A819" s="88" t="s">
        <v>1141</v>
      </c>
      <c r="B819" s="735">
        <v>0</v>
      </c>
      <c r="C819" s="735">
        <v>0</v>
      </c>
      <c r="D819" s="735">
        <v>623</v>
      </c>
      <c r="E819" s="736">
        <v>0</v>
      </c>
      <c r="F819" s="735">
        <v>208.04</v>
      </c>
    </row>
    <row r="820" spans="1:6" ht="12.75">
      <c r="A820" s="88" t="s">
        <v>170</v>
      </c>
      <c r="B820" s="735">
        <v>151000117</v>
      </c>
      <c r="C820" s="735">
        <v>62612660</v>
      </c>
      <c r="D820" s="735">
        <v>62612660</v>
      </c>
      <c r="E820" s="736">
        <v>41.46530561959763</v>
      </c>
      <c r="F820" s="735">
        <v>2050899</v>
      </c>
    </row>
    <row r="821" spans="1:6" ht="25.5">
      <c r="A821" s="88" t="s">
        <v>173</v>
      </c>
      <c r="B821" s="735">
        <v>151000117</v>
      </c>
      <c r="C821" s="735">
        <v>62612660</v>
      </c>
      <c r="D821" s="735">
        <v>62612660</v>
      </c>
      <c r="E821" s="736">
        <v>41.46530561959763</v>
      </c>
      <c r="F821" s="735">
        <v>2050899</v>
      </c>
    </row>
    <row r="822" spans="1:6" ht="12.75">
      <c r="A822" s="96" t="s">
        <v>247</v>
      </c>
      <c r="B822" s="731">
        <v>152336719</v>
      </c>
      <c r="C822" s="731">
        <v>63949262</v>
      </c>
      <c r="D822" s="731">
        <v>63305325.57</v>
      </c>
      <c r="E822" s="732">
        <v>41.556182899015965</v>
      </c>
      <c r="F822" s="731">
        <v>2211722.18</v>
      </c>
    </row>
    <row r="823" spans="1:6" ht="12.75">
      <c r="A823" s="88" t="s">
        <v>178</v>
      </c>
      <c r="B823" s="735">
        <v>152336719</v>
      </c>
      <c r="C823" s="735">
        <v>63949262</v>
      </c>
      <c r="D823" s="735">
        <v>63305325.57</v>
      </c>
      <c r="E823" s="736">
        <v>41.556182899015965</v>
      </c>
      <c r="F823" s="735">
        <v>2211722.18</v>
      </c>
    </row>
    <row r="824" spans="1:6" ht="12.75">
      <c r="A824" s="88" t="s">
        <v>206</v>
      </c>
      <c r="B824" s="735">
        <v>149796535</v>
      </c>
      <c r="C824" s="735">
        <v>62647132</v>
      </c>
      <c r="D824" s="735">
        <v>62371608.83</v>
      </c>
      <c r="E824" s="736">
        <v>41.637551115584884</v>
      </c>
      <c r="F824" s="735">
        <v>2211578.56</v>
      </c>
    </row>
    <row r="825" spans="1:6" ht="12.75">
      <c r="A825" s="88" t="s">
        <v>208</v>
      </c>
      <c r="B825" s="735">
        <v>149796535</v>
      </c>
      <c r="C825" s="735">
        <v>62647132</v>
      </c>
      <c r="D825" s="735">
        <v>62371608.83</v>
      </c>
      <c r="E825" s="736">
        <v>41.637551115584884</v>
      </c>
      <c r="F825" s="735">
        <v>2211578.56</v>
      </c>
    </row>
    <row r="826" spans="1:6" ht="12.75">
      <c r="A826" s="88" t="s">
        <v>231</v>
      </c>
      <c r="B826" s="735">
        <v>2540184</v>
      </c>
      <c r="C826" s="735">
        <v>1302130</v>
      </c>
      <c r="D826" s="735">
        <v>933716.74</v>
      </c>
      <c r="E826" s="736">
        <v>36.7578388022285</v>
      </c>
      <c r="F826" s="735">
        <v>143.62</v>
      </c>
    </row>
    <row r="827" spans="1:6" ht="38.25">
      <c r="A827" s="88" t="s">
        <v>249</v>
      </c>
      <c r="B827" s="735">
        <v>2540184</v>
      </c>
      <c r="C827" s="735">
        <v>1302130</v>
      </c>
      <c r="D827" s="735">
        <v>933716.74</v>
      </c>
      <c r="E827" s="736">
        <v>36.7578388022285</v>
      </c>
      <c r="F827" s="735">
        <v>143.62</v>
      </c>
    </row>
    <row r="828" spans="1:6" ht="12.75">
      <c r="A828" s="88" t="s">
        <v>1097</v>
      </c>
      <c r="B828" s="735">
        <v>-1336602</v>
      </c>
      <c r="C828" s="735">
        <v>-1336602</v>
      </c>
      <c r="D828" s="735">
        <v>-692042.570000008</v>
      </c>
      <c r="E828" s="737" t="s">
        <v>1093</v>
      </c>
      <c r="F828" s="735">
        <v>-160615.14</v>
      </c>
    </row>
    <row r="829" spans="1:6" ht="12.75">
      <c r="A829" s="88" t="s">
        <v>1098</v>
      </c>
      <c r="B829" s="735">
        <v>1336602</v>
      </c>
      <c r="C829" s="735">
        <v>1336602</v>
      </c>
      <c r="D829" s="738" t="s">
        <v>1093</v>
      </c>
      <c r="E829" s="738" t="s">
        <v>1093</v>
      </c>
      <c r="F829" s="738" t="s">
        <v>1093</v>
      </c>
    </row>
    <row r="830" spans="1:6" ht="12.75">
      <c r="A830" s="88" t="s">
        <v>1161</v>
      </c>
      <c r="B830" s="735">
        <v>1336602</v>
      </c>
      <c r="C830" s="735">
        <v>1336602</v>
      </c>
      <c r="D830" s="738" t="s">
        <v>1093</v>
      </c>
      <c r="E830" s="738" t="s">
        <v>1093</v>
      </c>
      <c r="F830" s="738" t="s">
        <v>1093</v>
      </c>
    </row>
    <row r="831" spans="1:6" ht="38.25">
      <c r="A831" s="88" t="s">
        <v>956</v>
      </c>
      <c r="B831" s="735">
        <v>1336602</v>
      </c>
      <c r="C831" s="735">
        <v>1336602</v>
      </c>
      <c r="D831" s="738" t="s">
        <v>1093</v>
      </c>
      <c r="E831" s="738" t="s">
        <v>1093</v>
      </c>
      <c r="F831" s="738" t="s">
        <v>1093</v>
      </c>
    </row>
    <row r="832" spans="1:6" ht="12.75">
      <c r="A832" s="96" t="s">
        <v>339</v>
      </c>
      <c r="B832" s="731"/>
      <c r="C832" s="731"/>
      <c r="D832" s="731"/>
      <c r="E832" s="732"/>
      <c r="F832" s="731"/>
    </row>
    <row r="833" spans="1:6" ht="12.75">
      <c r="A833" s="96" t="s">
        <v>161</v>
      </c>
      <c r="B833" s="731">
        <v>151000117</v>
      </c>
      <c r="C833" s="731">
        <v>62612660</v>
      </c>
      <c r="D833" s="731">
        <v>62613283</v>
      </c>
      <c r="E833" s="732">
        <v>41.465718202059406</v>
      </c>
      <c r="F833" s="731">
        <v>2051107.04</v>
      </c>
    </row>
    <row r="834" spans="1:6" ht="25.5">
      <c r="A834" s="88" t="s">
        <v>1141</v>
      </c>
      <c r="B834" s="735">
        <v>0</v>
      </c>
      <c r="C834" s="735">
        <v>0</v>
      </c>
      <c r="D834" s="735">
        <v>623</v>
      </c>
      <c r="E834" s="736">
        <v>0</v>
      </c>
      <c r="F834" s="735">
        <v>208.04</v>
      </c>
    </row>
    <row r="835" spans="1:6" ht="12.75">
      <c r="A835" s="88" t="s">
        <v>170</v>
      </c>
      <c r="B835" s="735">
        <v>151000117</v>
      </c>
      <c r="C835" s="735">
        <v>62612660</v>
      </c>
      <c r="D835" s="735">
        <v>62612660</v>
      </c>
      <c r="E835" s="736">
        <v>41.46530561959763</v>
      </c>
      <c r="F835" s="735">
        <v>2050899</v>
      </c>
    </row>
    <row r="836" spans="1:6" ht="25.5">
      <c r="A836" s="88" t="s">
        <v>173</v>
      </c>
      <c r="B836" s="735">
        <v>151000117</v>
      </c>
      <c r="C836" s="735">
        <v>62612660</v>
      </c>
      <c r="D836" s="735">
        <v>62612660</v>
      </c>
      <c r="E836" s="736">
        <v>41.46530561959763</v>
      </c>
      <c r="F836" s="735">
        <v>2050899</v>
      </c>
    </row>
    <row r="837" spans="1:6" ht="12.75">
      <c r="A837" s="96" t="s">
        <v>247</v>
      </c>
      <c r="B837" s="731">
        <v>152336719</v>
      </c>
      <c r="C837" s="731">
        <v>63949262</v>
      </c>
      <c r="D837" s="731">
        <v>63305325.57</v>
      </c>
      <c r="E837" s="732">
        <v>41.556182899015965</v>
      </c>
      <c r="F837" s="731">
        <v>2211722.18</v>
      </c>
    </row>
    <row r="838" spans="1:6" ht="12.75">
      <c r="A838" s="88" t="s">
        <v>178</v>
      </c>
      <c r="B838" s="735">
        <v>152336719</v>
      </c>
      <c r="C838" s="735">
        <v>63949262</v>
      </c>
      <c r="D838" s="735">
        <v>63305325.57</v>
      </c>
      <c r="E838" s="736">
        <v>41.556182899015965</v>
      </c>
      <c r="F838" s="735">
        <v>2211722.18</v>
      </c>
    </row>
    <row r="839" spans="1:6" ht="12.75">
      <c r="A839" s="88" t="s">
        <v>206</v>
      </c>
      <c r="B839" s="735">
        <v>149796535</v>
      </c>
      <c r="C839" s="735">
        <v>62647132</v>
      </c>
      <c r="D839" s="735">
        <v>62371608.83</v>
      </c>
      <c r="E839" s="736">
        <v>41.637551115584884</v>
      </c>
      <c r="F839" s="735">
        <v>2211578.56</v>
      </c>
    </row>
    <row r="840" spans="1:6" ht="12.75">
      <c r="A840" s="88" t="s">
        <v>208</v>
      </c>
      <c r="B840" s="735">
        <v>149796535</v>
      </c>
      <c r="C840" s="735">
        <v>62647132</v>
      </c>
      <c r="D840" s="735">
        <v>62371608.83</v>
      </c>
      <c r="E840" s="736">
        <v>41.637551115584884</v>
      </c>
      <c r="F840" s="735">
        <v>2211578.56</v>
      </c>
    </row>
    <row r="841" spans="1:6" ht="12.75">
      <c r="A841" s="88" t="s">
        <v>231</v>
      </c>
      <c r="B841" s="735">
        <v>2540184</v>
      </c>
      <c r="C841" s="735">
        <v>1302130</v>
      </c>
      <c r="D841" s="735">
        <v>933716.74</v>
      </c>
      <c r="E841" s="736">
        <v>36.757838802</v>
      </c>
      <c r="F841" s="735">
        <v>143.62</v>
      </c>
    </row>
    <row r="842" spans="1:6" ht="38.25">
      <c r="A842" s="88" t="s">
        <v>249</v>
      </c>
      <c r="B842" s="735">
        <v>2540184</v>
      </c>
      <c r="C842" s="735">
        <v>1302130</v>
      </c>
      <c r="D842" s="735">
        <v>933716.74</v>
      </c>
      <c r="E842" s="736">
        <v>36.757838802</v>
      </c>
      <c r="F842" s="735">
        <v>143.62</v>
      </c>
    </row>
    <row r="843" spans="1:6" ht="12.75">
      <c r="A843" s="88" t="s">
        <v>1097</v>
      </c>
      <c r="B843" s="735">
        <v>-1336602</v>
      </c>
      <c r="C843" s="735">
        <v>-1336602</v>
      </c>
      <c r="D843" s="735">
        <v>-692042.569999971</v>
      </c>
      <c r="E843" s="737" t="s">
        <v>1093</v>
      </c>
      <c r="F843" s="735">
        <v>-160615.14</v>
      </c>
    </row>
    <row r="844" spans="1:6" ht="12.75">
      <c r="A844" s="88" t="s">
        <v>1098</v>
      </c>
      <c r="B844" s="735">
        <v>1336602</v>
      </c>
      <c r="C844" s="735">
        <v>1336602</v>
      </c>
      <c r="D844" s="738" t="s">
        <v>1093</v>
      </c>
      <c r="E844" s="738" t="s">
        <v>1093</v>
      </c>
      <c r="F844" s="738" t="s">
        <v>1093</v>
      </c>
    </row>
    <row r="845" spans="1:6" ht="12.75">
      <c r="A845" s="88" t="s">
        <v>1161</v>
      </c>
      <c r="B845" s="735">
        <v>1336602</v>
      </c>
      <c r="C845" s="735">
        <v>1336602</v>
      </c>
      <c r="D845" s="738" t="s">
        <v>1093</v>
      </c>
      <c r="E845" s="738" t="s">
        <v>1093</v>
      </c>
      <c r="F845" s="738" t="s">
        <v>1093</v>
      </c>
    </row>
    <row r="846" spans="1:6" ht="38.25">
      <c r="A846" s="88" t="s">
        <v>956</v>
      </c>
      <c r="B846" s="735">
        <v>1336602</v>
      </c>
      <c r="C846" s="735">
        <v>1336602</v>
      </c>
      <c r="D846" s="738" t="s">
        <v>1093</v>
      </c>
      <c r="E846" s="738" t="s">
        <v>1093</v>
      </c>
      <c r="F846" s="738" t="s">
        <v>1093</v>
      </c>
    </row>
    <row r="847" spans="1:6" ht="12.75">
      <c r="A847" s="88"/>
      <c r="B847" s="735"/>
      <c r="C847" s="735"/>
      <c r="D847" s="738"/>
      <c r="E847" s="738"/>
      <c r="F847" s="738"/>
    </row>
    <row r="848" spans="1:6" ht="12.75">
      <c r="A848" s="96" t="s">
        <v>970</v>
      </c>
      <c r="B848" s="731"/>
      <c r="C848" s="731"/>
      <c r="D848" s="731"/>
      <c r="E848" s="732"/>
      <c r="F848" s="731"/>
    </row>
    <row r="849" spans="1:6" ht="12.75">
      <c r="A849" s="96" t="s">
        <v>161</v>
      </c>
      <c r="B849" s="731">
        <v>140172336</v>
      </c>
      <c r="C849" s="731">
        <v>67404887</v>
      </c>
      <c r="D849" s="731">
        <v>67409363.85</v>
      </c>
      <c r="E849" s="732">
        <v>48.09034776305647</v>
      </c>
      <c r="F849" s="731">
        <v>2756873.67</v>
      </c>
    </row>
    <row r="850" spans="1:6" ht="25.5">
      <c r="A850" s="88" t="s">
        <v>1141</v>
      </c>
      <c r="B850" s="735">
        <v>0</v>
      </c>
      <c r="C850" s="735">
        <v>0</v>
      </c>
      <c r="D850" s="735">
        <v>4476.85</v>
      </c>
      <c r="E850" s="736">
        <v>0</v>
      </c>
      <c r="F850" s="735">
        <v>3412.67</v>
      </c>
    </row>
    <row r="851" spans="1:6" ht="12.75">
      <c r="A851" s="88" t="s">
        <v>170</v>
      </c>
      <c r="B851" s="735">
        <v>140172336</v>
      </c>
      <c r="C851" s="735">
        <v>67404887</v>
      </c>
      <c r="D851" s="735">
        <v>67404887</v>
      </c>
      <c r="E851" s="736">
        <v>48.087153944555794</v>
      </c>
      <c r="F851" s="735">
        <v>2753461</v>
      </c>
    </row>
    <row r="852" spans="1:6" ht="25.5">
      <c r="A852" s="88" t="s">
        <v>173</v>
      </c>
      <c r="B852" s="735">
        <v>140172336</v>
      </c>
      <c r="C852" s="735">
        <v>67404887</v>
      </c>
      <c r="D852" s="735">
        <v>67404887</v>
      </c>
      <c r="E852" s="736">
        <v>48.087153944555794</v>
      </c>
      <c r="F852" s="735">
        <v>2753461</v>
      </c>
    </row>
    <row r="853" spans="1:6" ht="12.75">
      <c r="A853" s="96" t="s">
        <v>247</v>
      </c>
      <c r="B853" s="731">
        <v>140172336</v>
      </c>
      <c r="C853" s="731">
        <v>67404887</v>
      </c>
      <c r="D853" s="731">
        <v>67185140.11</v>
      </c>
      <c r="E853" s="732">
        <v>47.93038485853585</v>
      </c>
      <c r="F853" s="731">
        <v>3548686.11</v>
      </c>
    </row>
    <row r="854" spans="1:6" ht="12.75">
      <c r="A854" s="88" t="s">
        <v>178</v>
      </c>
      <c r="B854" s="735">
        <v>139345371</v>
      </c>
      <c r="C854" s="735">
        <v>67069377</v>
      </c>
      <c r="D854" s="735">
        <v>66904002.46</v>
      </c>
      <c r="E854" s="736">
        <v>48.0130785686451</v>
      </c>
      <c r="F854" s="735">
        <v>3407124.52</v>
      </c>
    </row>
    <row r="855" spans="1:6" ht="12.75">
      <c r="A855" s="88" t="s">
        <v>180</v>
      </c>
      <c r="B855" s="735">
        <v>6843231</v>
      </c>
      <c r="C855" s="735">
        <v>2135655</v>
      </c>
      <c r="D855" s="735">
        <v>2001104.52</v>
      </c>
      <c r="E855" s="736">
        <v>29.2421009900148</v>
      </c>
      <c r="F855" s="735">
        <v>256333.58</v>
      </c>
    </row>
    <row r="856" spans="1:6" ht="12.75">
      <c r="A856" s="88" t="s">
        <v>181</v>
      </c>
      <c r="B856" s="735">
        <v>2601024</v>
      </c>
      <c r="C856" s="735">
        <v>805169</v>
      </c>
      <c r="D856" s="735">
        <v>801437.28</v>
      </c>
      <c r="E856" s="736">
        <v>30.812375433675353</v>
      </c>
      <c r="F856" s="735">
        <v>143160.52</v>
      </c>
    </row>
    <row r="857" spans="1:6" ht="12.75">
      <c r="A857" s="88" t="s">
        <v>188</v>
      </c>
      <c r="B857" s="735">
        <v>2096079</v>
      </c>
      <c r="C857" s="735">
        <v>652000</v>
      </c>
      <c r="D857" s="735">
        <v>650908.31</v>
      </c>
      <c r="E857" s="736">
        <v>31.05361534560482</v>
      </c>
      <c r="F857" s="735">
        <v>120367.21</v>
      </c>
    </row>
    <row r="858" spans="1:6" ht="12.75">
      <c r="A858" s="88" t="s">
        <v>186</v>
      </c>
      <c r="B858" s="735">
        <v>4242207</v>
      </c>
      <c r="C858" s="735">
        <v>1330486</v>
      </c>
      <c r="D858" s="735">
        <v>1199667.24</v>
      </c>
      <c r="E858" s="736">
        <v>28.279318760258516</v>
      </c>
      <c r="F858" s="735">
        <v>113173.06</v>
      </c>
    </row>
    <row r="859" spans="1:6" ht="12.75">
      <c r="A859" s="88" t="s">
        <v>206</v>
      </c>
      <c r="B859" s="735">
        <v>109661140</v>
      </c>
      <c r="C859" s="735">
        <v>57742814</v>
      </c>
      <c r="D859" s="735">
        <v>57728566.3</v>
      </c>
      <c r="E859" s="736">
        <v>52.642682996000225</v>
      </c>
      <c r="F859" s="735">
        <v>2461019.25</v>
      </c>
    </row>
    <row r="860" spans="1:6" ht="12.75">
      <c r="A860" s="88" t="s">
        <v>208</v>
      </c>
      <c r="B860" s="735">
        <v>109661140</v>
      </c>
      <c r="C860" s="735">
        <v>57742814</v>
      </c>
      <c r="D860" s="735">
        <v>57728566.3</v>
      </c>
      <c r="E860" s="736">
        <v>52.642682996000225</v>
      </c>
      <c r="F860" s="735">
        <v>2461019.25</v>
      </c>
    </row>
    <row r="861" spans="1:6" ht="12.75">
      <c r="A861" s="88" t="s">
        <v>231</v>
      </c>
      <c r="B861" s="735">
        <v>22841000</v>
      </c>
      <c r="C861" s="735">
        <v>7190908</v>
      </c>
      <c r="D861" s="735">
        <v>7174331.64</v>
      </c>
      <c r="E861" s="736">
        <v>31.409884155684953</v>
      </c>
      <c r="F861" s="735">
        <v>689771.69</v>
      </c>
    </row>
    <row r="862" spans="1:6" ht="38.25">
      <c r="A862" s="88" t="s">
        <v>249</v>
      </c>
      <c r="B862" s="735">
        <v>22841000</v>
      </c>
      <c r="C862" s="735">
        <v>7190908</v>
      </c>
      <c r="D862" s="735">
        <v>7174331.64</v>
      </c>
      <c r="E862" s="736">
        <v>31.409884155684953</v>
      </c>
      <c r="F862" s="735">
        <v>689771.69</v>
      </c>
    </row>
    <row r="863" spans="1:6" ht="12.75">
      <c r="A863" s="88" t="s">
        <v>251</v>
      </c>
      <c r="B863" s="735">
        <v>826965</v>
      </c>
      <c r="C863" s="735">
        <v>335510</v>
      </c>
      <c r="D863" s="735">
        <v>281137.65</v>
      </c>
      <c r="E863" s="736">
        <v>33.99631786109449</v>
      </c>
      <c r="F863" s="735">
        <v>141561.59</v>
      </c>
    </row>
    <row r="864" spans="1:6" ht="12.75">
      <c r="A864" s="88" t="s">
        <v>253</v>
      </c>
      <c r="B864" s="735">
        <v>826965</v>
      </c>
      <c r="C864" s="735">
        <v>335510</v>
      </c>
      <c r="D864" s="735">
        <v>281137.65</v>
      </c>
      <c r="E864" s="736">
        <v>33.99631786109449</v>
      </c>
      <c r="F864" s="735">
        <v>141561.59</v>
      </c>
    </row>
    <row r="865" spans="1:6" ht="12.75">
      <c r="A865" s="88" t="s">
        <v>1097</v>
      </c>
      <c r="B865" s="735">
        <v>0</v>
      </c>
      <c r="C865" s="735">
        <v>0</v>
      </c>
      <c r="D865" s="735">
        <v>224223.73999998</v>
      </c>
      <c r="E865" s="737" t="s">
        <v>1093</v>
      </c>
      <c r="F865" s="735">
        <v>-791812.44</v>
      </c>
    </row>
    <row r="866" spans="1:6" ht="12.75">
      <c r="A866" s="96" t="s">
        <v>333</v>
      </c>
      <c r="B866" s="731"/>
      <c r="C866" s="731"/>
      <c r="D866" s="731"/>
      <c r="E866" s="732"/>
      <c r="F866" s="731"/>
    </row>
    <row r="867" spans="1:6" ht="12.75">
      <c r="A867" s="96" t="s">
        <v>161</v>
      </c>
      <c r="B867" s="731">
        <v>137000</v>
      </c>
      <c r="C867" s="731">
        <v>32500</v>
      </c>
      <c r="D867" s="731">
        <v>32500</v>
      </c>
      <c r="E867" s="732">
        <v>23.722627737</v>
      </c>
      <c r="F867" s="731">
        <v>26000</v>
      </c>
    </row>
    <row r="868" spans="1:6" ht="12.75">
      <c r="A868" s="88" t="s">
        <v>170</v>
      </c>
      <c r="B868" s="735">
        <v>137000</v>
      </c>
      <c r="C868" s="735">
        <v>32500</v>
      </c>
      <c r="D868" s="735">
        <v>32500</v>
      </c>
      <c r="E868" s="736">
        <v>23.722627737</v>
      </c>
      <c r="F868" s="735">
        <v>26000</v>
      </c>
    </row>
    <row r="869" spans="1:6" ht="25.5">
      <c r="A869" s="88" t="s">
        <v>173</v>
      </c>
      <c r="B869" s="735">
        <v>137000</v>
      </c>
      <c r="C869" s="735">
        <v>32500</v>
      </c>
      <c r="D869" s="735">
        <v>32500</v>
      </c>
      <c r="E869" s="736">
        <v>23.722627737</v>
      </c>
      <c r="F869" s="735">
        <v>26000</v>
      </c>
    </row>
    <row r="870" spans="1:6" ht="12.75">
      <c r="A870" s="96" t="s">
        <v>247</v>
      </c>
      <c r="B870" s="731">
        <v>137000</v>
      </c>
      <c r="C870" s="731">
        <v>32500</v>
      </c>
      <c r="D870" s="731">
        <v>4261.68</v>
      </c>
      <c r="E870" s="732">
        <v>3.110715328</v>
      </c>
      <c r="F870" s="731">
        <v>0</v>
      </c>
    </row>
    <row r="871" spans="1:6" ht="12.75">
      <c r="A871" s="88" t="s">
        <v>178</v>
      </c>
      <c r="B871" s="735">
        <v>137000</v>
      </c>
      <c r="C871" s="735">
        <v>32500</v>
      </c>
      <c r="D871" s="735">
        <v>4261.68</v>
      </c>
      <c r="E871" s="736">
        <v>3.110715328</v>
      </c>
      <c r="F871" s="735">
        <v>0</v>
      </c>
    </row>
    <row r="872" spans="1:6" ht="12.75">
      <c r="A872" s="88" t="s">
        <v>180</v>
      </c>
      <c r="B872" s="735">
        <v>137000</v>
      </c>
      <c r="C872" s="735">
        <v>32500</v>
      </c>
      <c r="D872" s="735">
        <v>4261.68</v>
      </c>
      <c r="E872" s="736">
        <v>3.110715328</v>
      </c>
      <c r="F872" s="735">
        <v>0</v>
      </c>
    </row>
    <row r="873" spans="1:6" ht="12.75">
      <c r="A873" s="88" t="s">
        <v>186</v>
      </c>
      <c r="B873" s="735">
        <v>137000</v>
      </c>
      <c r="C873" s="735">
        <v>32500</v>
      </c>
      <c r="D873" s="735">
        <v>4261.68</v>
      </c>
      <c r="E873" s="736">
        <v>3.110715328</v>
      </c>
      <c r="F873" s="735">
        <v>0</v>
      </c>
    </row>
    <row r="874" spans="1:6" ht="12.75">
      <c r="A874" s="88" t="s">
        <v>1097</v>
      </c>
      <c r="B874" s="735">
        <v>0</v>
      </c>
      <c r="C874" s="735">
        <v>0</v>
      </c>
      <c r="D874" s="735">
        <v>28238.32</v>
      </c>
      <c r="E874" s="737" t="s">
        <v>1093</v>
      </c>
      <c r="F874" s="735">
        <v>26000</v>
      </c>
    </row>
    <row r="875" spans="1:6" ht="12.75">
      <c r="A875" s="96" t="s">
        <v>339</v>
      </c>
      <c r="B875" s="731"/>
      <c r="C875" s="731"/>
      <c r="D875" s="731"/>
      <c r="E875" s="732"/>
      <c r="F875" s="731"/>
    </row>
    <row r="876" spans="1:6" ht="12.75">
      <c r="A876" s="96" t="s">
        <v>161</v>
      </c>
      <c r="B876" s="731">
        <v>146423697</v>
      </c>
      <c r="C876" s="731">
        <v>69772974</v>
      </c>
      <c r="D876" s="731">
        <v>69777450.85</v>
      </c>
      <c r="E876" s="732">
        <v>47.65447962292606</v>
      </c>
      <c r="F876" s="731">
        <v>3722807.67</v>
      </c>
    </row>
    <row r="877" spans="1:6" ht="25.5">
      <c r="A877" s="88" t="s">
        <v>1141</v>
      </c>
      <c r="B877" s="735">
        <v>0</v>
      </c>
      <c r="C877" s="735">
        <v>0</v>
      </c>
      <c r="D877" s="735">
        <v>4476.85</v>
      </c>
      <c r="E877" s="736">
        <v>0</v>
      </c>
      <c r="F877" s="735">
        <v>3412.67</v>
      </c>
    </row>
    <row r="878" spans="1:6" ht="12.75">
      <c r="A878" s="88" t="s">
        <v>170</v>
      </c>
      <c r="B878" s="735">
        <v>146423697</v>
      </c>
      <c r="C878" s="735">
        <v>69772974</v>
      </c>
      <c r="D878" s="735">
        <v>69772974</v>
      </c>
      <c r="E878" s="736">
        <v>47.65142216017125</v>
      </c>
      <c r="F878" s="735">
        <v>3719395</v>
      </c>
    </row>
    <row r="879" spans="1:6" ht="25.5">
      <c r="A879" s="88" t="s">
        <v>173</v>
      </c>
      <c r="B879" s="735">
        <v>140035336</v>
      </c>
      <c r="C879" s="735">
        <v>67372387</v>
      </c>
      <c r="D879" s="735">
        <v>67372387</v>
      </c>
      <c r="E879" s="736">
        <v>48.11099035746235</v>
      </c>
      <c r="F879" s="735">
        <v>2727461</v>
      </c>
    </row>
    <row r="880" spans="1:6" ht="25.5">
      <c r="A880" s="88" t="s">
        <v>313</v>
      </c>
      <c r="B880" s="735">
        <v>6388361</v>
      </c>
      <c r="C880" s="735">
        <v>2400587</v>
      </c>
      <c r="D880" s="735">
        <v>2400587</v>
      </c>
      <c r="E880" s="736">
        <v>37.57751010000844</v>
      </c>
      <c r="F880" s="735">
        <v>991934</v>
      </c>
    </row>
    <row r="881" spans="1:6" ht="12.75">
      <c r="A881" s="96" t="s">
        <v>247</v>
      </c>
      <c r="B881" s="731">
        <v>146423697</v>
      </c>
      <c r="C881" s="731">
        <v>69772974</v>
      </c>
      <c r="D881" s="731">
        <v>69313791.2099999</v>
      </c>
      <c r="E881" s="732">
        <v>47.33782347402409</v>
      </c>
      <c r="F881" s="731">
        <v>4540663.45</v>
      </c>
    </row>
    <row r="882" spans="1:6" ht="12.75">
      <c r="A882" s="88" t="s">
        <v>178</v>
      </c>
      <c r="B882" s="735">
        <v>145122262</v>
      </c>
      <c r="C882" s="735">
        <v>68962994</v>
      </c>
      <c r="D882" s="735">
        <v>68825856.19</v>
      </c>
      <c r="E882" s="736">
        <v>47.42611866813377</v>
      </c>
      <c r="F882" s="735">
        <v>4399101.86</v>
      </c>
    </row>
    <row r="883" spans="1:6" ht="12.75">
      <c r="A883" s="88" t="s">
        <v>180</v>
      </c>
      <c r="B883" s="735">
        <v>6706231</v>
      </c>
      <c r="C883" s="735">
        <v>2103155</v>
      </c>
      <c r="D883" s="735">
        <v>1996842.84</v>
      </c>
      <c r="E883" s="736">
        <v>29.775932860052094</v>
      </c>
      <c r="F883" s="735">
        <v>256333.58</v>
      </c>
    </row>
    <row r="884" spans="1:6" ht="12.75">
      <c r="A884" s="88" t="s">
        <v>181</v>
      </c>
      <c r="B884" s="735">
        <v>2601024</v>
      </c>
      <c r="C884" s="735">
        <v>805169</v>
      </c>
      <c r="D884" s="735">
        <v>801437.28</v>
      </c>
      <c r="E884" s="736">
        <v>30.812375433675353</v>
      </c>
      <c r="F884" s="735">
        <v>143160.52</v>
      </c>
    </row>
    <row r="885" spans="1:6" ht="12.75">
      <c r="A885" s="88" t="s">
        <v>188</v>
      </c>
      <c r="B885" s="735">
        <v>2096079</v>
      </c>
      <c r="C885" s="735">
        <v>652000</v>
      </c>
      <c r="D885" s="735">
        <v>650908.31</v>
      </c>
      <c r="E885" s="736">
        <v>31.05361534560482</v>
      </c>
      <c r="F885" s="735">
        <v>120367.21</v>
      </c>
    </row>
    <row r="886" spans="1:6" ht="12.75">
      <c r="A886" s="88" t="s">
        <v>186</v>
      </c>
      <c r="B886" s="735">
        <v>4105207</v>
      </c>
      <c r="C886" s="735">
        <v>1297986</v>
      </c>
      <c r="D886" s="735">
        <v>1195405.56</v>
      </c>
      <c r="E886" s="736">
        <v>29.11925172104598</v>
      </c>
      <c r="F886" s="735">
        <v>113173.06</v>
      </c>
    </row>
    <row r="887" spans="1:6" ht="12.75">
      <c r="A887" s="88" t="s">
        <v>206</v>
      </c>
      <c r="B887" s="735">
        <v>109661140</v>
      </c>
      <c r="C887" s="735">
        <v>57742814</v>
      </c>
      <c r="D887" s="735">
        <v>57728566.3</v>
      </c>
      <c r="E887" s="736">
        <v>52.642682996000225</v>
      </c>
      <c r="F887" s="735">
        <v>2461019.25</v>
      </c>
    </row>
    <row r="888" spans="1:6" ht="12.75">
      <c r="A888" s="88" t="s">
        <v>208</v>
      </c>
      <c r="B888" s="735">
        <v>109661140</v>
      </c>
      <c r="C888" s="735">
        <v>57742814</v>
      </c>
      <c r="D888" s="735">
        <v>57728566.3</v>
      </c>
      <c r="E888" s="736">
        <v>52.642682996000225</v>
      </c>
      <c r="F888" s="735">
        <v>2461019.25</v>
      </c>
    </row>
    <row r="889" spans="1:6" ht="12.75">
      <c r="A889" s="88" t="s">
        <v>231</v>
      </c>
      <c r="B889" s="735">
        <v>28754891</v>
      </c>
      <c r="C889" s="735">
        <v>9117025</v>
      </c>
      <c r="D889" s="735">
        <v>9100447.05</v>
      </c>
      <c r="E889" s="736">
        <v>31.648344798107566</v>
      </c>
      <c r="F889" s="735">
        <v>1681749.03</v>
      </c>
    </row>
    <row r="890" spans="1:6" ht="38.25">
      <c r="A890" s="88" t="s">
        <v>249</v>
      </c>
      <c r="B890" s="735">
        <v>22841000</v>
      </c>
      <c r="C890" s="735">
        <v>7190908</v>
      </c>
      <c r="D890" s="735">
        <v>7174331.64</v>
      </c>
      <c r="E890" s="736">
        <v>31.409884155684953</v>
      </c>
      <c r="F890" s="735">
        <v>689771.69</v>
      </c>
    </row>
    <row r="891" spans="1:6" ht="12.75">
      <c r="A891" s="88" t="s">
        <v>318</v>
      </c>
      <c r="B891" s="735">
        <v>5913891</v>
      </c>
      <c r="C891" s="735">
        <v>1926117</v>
      </c>
      <c r="D891" s="735">
        <v>1926115.41</v>
      </c>
      <c r="E891" s="736">
        <v>32.56934241770773</v>
      </c>
      <c r="F891" s="735">
        <v>991977.34</v>
      </c>
    </row>
    <row r="892" spans="1:6" ht="38.25">
      <c r="A892" s="88" t="s">
        <v>320</v>
      </c>
      <c r="B892" s="735">
        <v>5913891</v>
      </c>
      <c r="C892" s="735">
        <v>1926117</v>
      </c>
      <c r="D892" s="735">
        <v>1926115.41</v>
      </c>
      <c r="E892" s="736">
        <v>32.56934241770773</v>
      </c>
      <c r="F892" s="735">
        <v>991977.34</v>
      </c>
    </row>
    <row r="893" spans="1:6" ht="12.75">
      <c r="A893" s="88" t="s">
        <v>251</v>
      </c>
      <c r="B893" s="735">
        <v>1301435</v>
      </c>
      <c r="C893" s="735">
        <v>809980</v>
      </c>
      <c r="D893" s="735">
        <v>487935.02</v>
      </c>
      <c r="E893" s="736">
        <v>37.492077591274246</v>
      </c>
      <c r="F893" s="735">
        <v>141561.59</v>
      </c>
    </row>
    <row r="894" spans="1:6" ht="12.75">
      <c r="A894" s="88" t="s">
        <v>253</v>
      </c>
      <c r="B894" s="735">
        <v>826965</v>
      </c>
      <c r="C894" s="735">
        <v>335510</v>
      </c>
      <c r="D894" s="735">
        <v>281137.65</v>
      </c>
      <c r="E894" s="736">
        <v>33.99631786109449</v>
      </c>
      <c r="F894" s="735">
        <v>141561.59</v>
      </c>
    </row>
    <row r="895" spans="1:6" ht="25.5">
      <c r="A895" s="88" t="s">
        <v>259</v>
      </c>
      <c r="B895" s="735">
        <v>474470</v>
      </c>
      <c r="C895" s="735">
        <v>474470</v>
      </c>
      <c r="D895" s="735">
        <v>206797.37</v>
      </c>
      <c r="E895" s="736">
        <v>43.58492001601787</v>
      </c>
      <c r="F895" s="735">
        <v>0</v>
      </c>
    </row>
    <row r="896" spans="1:6" ht="25.5">
      <c r="A896" s="88" t="s">
        <v>327</v>
      </c>
      <c r="B896" s="735">
        <v>474470</v>
      </c>
      <c r="C896" s="735">
        <v>474470</v>
      </c>
      <c r="D896" s="735">
        <v>206797.37</v>
      </c>
      <c r="E896" s="736">
        <v>43.58492001601787</v>
      </c>
      <c r="F896" s="735">
        <v>0</v>
      </c>
    </row>
    <row r="897" spans="1:6" ht="12.75">
      <c r="A897" s="88" t="s">
        <v>1097</v>
      </c>
      <c r="B897" s="735">
        <v>0</v>
      </c>
      <c r="C897" s="735">
        <v>0</v>
      </c>
      <c r="D897" s="735">
        <v>463659.640000045</v>
      </c>
      <c r="E897" s="737" t="s">
        <v>1093</v>
      </c>
      <c r="F897" s="735">
        <v>-817855.779999999</v>
      </c>
    </row>
    <row r="898" spans="1:6" ht="12.75">
      <c r="A898" s="88"/>
      <c r="B898" s="735"/>
      <c r="C898" s="735"/>
      <c r="D898" s="735"/>
      <c r="E898" s="737"/>
      <c r="F898" s="735"/>
    </row>
    <row r="899" spans="1:6" ht="12.75">
      <c r="A899" s="96" t="s">
        <v>971</v>
      </c>
      <c r="B899" s="731"/>
      <c r="C899" s="731"/>
      <c r="D899" s="731"/>
      <c r="E899" s="732"/>
      <c r="F899" s="731"/>
    </row>
    <row r="900" spans="1:6" ht="12.75">
      <c r="A900" s="96" t="s">
        <v>161</v>
      </c>
      <c r="B900" s="731">
        <v>21008314</v>
      </c>
      <c r="C900" s="731">
        <v>6212897</v>
      </c>
      <c r="D900" s="731">
        <v>6212897</v>
      </c>
      <c r="E900" s="732">
        <v>29.573515514</v>
      </c>
      <c r="F900" s="731">
        <v>700898.55</v>
      </c>
    </row>
    <row r="901" spans="1:6" ht="25.5">
      <c r="A901" s="88" t="s">
        <v>1141</v>
      </c>
      <c r="B901" s="735">
        <v>0</v>
      </c>
      <c r="C901" s="735">
        <v>0</v>
      </c>
      <c r="D901" s="735">
        <v>0</v>
      </c>
      <c r="E901" s="736">
        <v>0</v>
      </c>
      <c r="F901" s="735">
        <v>-290.45</v>
      </c>
    </row>
    <row r="902" spans="1:6" ht="12.75">
      <c r="A902" s="88" t="s">
        <v>170</v>
      </c>
      <c r="B902" s="735">
        <v>21008314</v>
      </c>
      <c r="C902" s="735">
        <v>6212897</v>
      </c>
      <c r="D902" s="735">
        <v>6212897</v>
      </c>
      <c r="E902" s="736">
        <v>29.573515514</v>
      </c>
      <c r="F902" s="735">
        <v>701189</v>
      </c>
    </row>
    <row r="903" spans="1:6" ht="25.5">
      <c r="A903" s="88" t="s">
        <v>173</v>
      </c>
      <c r="B903" s="735">
        <v>21008314</v>
      </c>
      <c r="C903" s="735">
        <v>6212897</v>
      </c>
      <c r="D903" s="735">
        <v>6212897</v>
      </c>
      <c r="E903" s="736">
        <v>29.573515514</v>
      </c>
      <c r="F903" s="735">
        <v>701189</v>
      </c>
    </row>
    <row r="904" spans="1:6" ht="12.75">
      <c r="A904" s="96" t="s">
        <v>247</v>
      </c>
      <c r="B904" s="731">
        <v>21008314</v>
      </c>
      <c r="C904" s="731">
        <v>6212897</v>
      </c>
      <c r="D904" s="731">
        <v>6186036.49</v>
      </c>
      <c r="E904" s="732">
        <v>29.445658942</v>
      </c>
      <c r="F904" s="731">
        <v>740992.65</v>
      </c>
    </row>
    <row r="905" spans="1:6" ht="12.75">
      <c r="A905" s="88" t="s">
        <v>178</v>
      </c>
      <c r="B905" s="735">
        <v>20979314</v>
      </c>
      <c r="C905" s="735">
        <v>6206837</v>
      </c>
      <c r="D905" s="735">
        <v>6179976.53</v>
      </c>
      <c r="E905" s="736">
        <v>29.457476684</v>
      </c>
      <c r="F905" s="735">
        <v>734932.69</v>
      </c>
    </row>
    <row r="906" spans="1:6" ht="12.75">
      <c r="A906" s="88" t="s">
        <v>180</v>
      </c>
      <c r="B906" s="735">
        <v>715677</v>
      </c>
      <c r="C906" s="735">
        <v>211947</v>
      </c>
      <c r="D906" s="735">
        <v>186152.82</v>
      </c>
      <c r="E906" s="736">
        <v>26.010731098</v>
      </c>
      <c r="F906" s="735">
        <v>38364.61</v>
      </c>
    </row>
    <row r="907" spans="1:6" ht="12.75">
      <c r="A907" s="88" t="s">
        <v>181</v>
      </c>
      <c r="B907" s="735">
        <v>401791</v>
      </c>
      <c r="C907" s="735">
        <v>133776</v>
      </c>
      <c r="D907" s="735">
        <v>128336.15</v>
      </c>
      <c r="E907" s="736">
        <v>31.941021576</v>
      </c>
      <c r="F907" s="735">
        <v>22691.84</v>
      </c>
    </row>
    <row r="908" spans="1:6" ht="12.75">
      <c r="A908" s="88" t="s">
        <v>188</v>
      </c>
      <c r="B908" s="735">
        <v>323791</v>
      </c>
      <c r="C908" s="735">
        <v>108600</v>
      </c>
      <c r="D908" s="735">
        <v>105789.3</v>
      </c>
      <c r="E908" s="736">
        <v>32.672094036</v>
      </c>
      <c r="F908" s="735">
        <v>19751.58</v>
      </c>
    </row>
    <row r="909" spans="1:6" ht="12.75">
      <c r="A909" s="88" t="s">
        <v>186</v>
      </c>
      <c r="B909" s="735">
        <v>313886</v>
      </c>
      <c r="C909" s="735">
        <v>78171</v>
      </c>
      <c r="D909" s="735">
        <v>57816.67</v>
      </c>
      <c r="E909" s="736">
        <v>18.419639614</v>
      </c>
      <c r="F909" s="735">
        <v>15672.77</v>
      </c>
    </row>
    <row r="910" spans="1:6" ht="12.75">
      <c r="A910" s="88" t="s">
        <v>206</v>
      </c>
      <c r="B910" s="735">
        <v>20263637</v>
      </c>
      <c r="C910" s="735">
        <v>5994890</v>
      </c>
      <c r="D910" s="735">
        <v>5993823.71</v>
      </c>
      <c r="E910" s="736">
        <v>29.579209843</v>
      </c>
      <c r="F910" s="735">
        <v>696568.08</v>
      </c>
    </row>
    <row r="911" spans="1:6" ht="12.75">
      <c r="A911" s="88" t="s">
        <v>208</v>
      </c>
      <c r="B911" s="735">
        <v>20263637</v>
      </c>
      <c r="C911" s="735">
        <v>5994890</v>
      </c>
      <c r="D911" s="735">
        <v>5993823.71</v>
      </c>
      <c r="E911" s="736">
        <v>29.579209843</v>
      </c>
      <c r="F911" s="735">
        <v>696568.08</v>
      </c>
    </row>
    <row r="912" spans="1:6" ht="12.75">
      <c r="A912" s="88" t="s">
        <v>251</v>
      </c>
      <c r="B912" s="735">
        <v>29000</v>
      </c>
      <c r="C912" s="735">
        <v>6060</v>
      </c>
      <c r="D912" s="735">
        <v>6059.96</v>
      </c>
      <c r="E912" s="736">
        <v>20.896413793</v>
      </c>
      <c r="F912" s="735">
        <v>6059.96</v>
      </c>
    </row>
    <row r="913" spans="1:6" ht="12.75">
      <c r="A913" s="88" t="s">
        <v>253</v>
      </c>
      <c r="B913" s="735">
        <v>29000</v>
      </c>
      <c r="C913" s="735">
        <v>6060</v>
      </c>
      <c r="D913" s="735">
        <v>6059.96</v>
      </c>
      <c r="E913" s="736">
        <v>20.896413793</v>
      </c>
      <c r="F913" s="735">
        <v>6059.96</v>
      </c>
    </row>
    <row r="914" spans="1:6" ht="12.75">
      <c r="A914" s="88" t="s">
        <v>1097</v>
      </c>
      <c r="B914" s="735">
        <v>0</v>
      </c>
      <c r="C914" s="735">
        <v>0</v>
      </c>
      <c r="D914" s="735">
        <v>26860.509999999</v>
      </c>
      <c r="E914" s="737" t="s">
        <v>1093</v>
      </c>
      <c r="F914" s="735">
        <v>-40094.1</v>
      </c>
    </row>
    <row r="915" spans="1:6" ht="12.75">
      <c r="A915" s="96" t="s">
        <v>339</v>
      </c>
      <c r="B915" s="731"/>
      <c r="C915" s="731"/>
      <c r="D915" s="731"/>
      <c r="E915" s="732"/>
      <c r="F915" s="731"/>
    </row>
    <row r="916" spans="1:6" ht="12.75">
      <c r="A916" s="96" t="s">
        <v>161</v>
      </c>
      <c r="B916" s="731">
        <v>21579629</v>
      </c>
      <c r="C916" s="731">
        <v>6406045</v>
      </c>
      <c r="D916" s="731">
        <v>6406045</v>
      </c>
      <c r="E916" s="732">
        <v>29.685612297</v>
      </c>
      <c r="F916" s="731">
        <v>700898.55</v>
      </c>
    </row>
    <row r="917" spans="1:6" ht="25.5">
      <c r="A917" s="88" t="s">
        <v>1141</v>
      </c>
      <c r="B917" s="735">
        <v>0</v>
      </c>
      <c r="C917" s="735">
        <v>0</v>
      </c>
      <c r="D917" s="735">
        <v>0</v>
      </c>
      <c r="E917" s="736">
        <v>0</v>
      </c>
      <c r="F917" s="735">
        <v>-290.45</v>
      </c>
    </row>
    <row r="918" spans="1:6" ht="12.75">
      <c r="A918" s="88" t="s">
        <v>170</v>
      </c>
      <c r="B918" s="735">
        <v>21579629</v>
      </c>
      <c r="C918" s="735">
        <v>6406045</v>
      </c>
      <c r="D918" s="735">
        <v>6406045</v>
      </c>
      <c r="E918" s="736">
        <v>29.685612297</v>
      </c>
      <c r="F918" s="735">
        <v>701189</v>
      </c>
    </row>
    <row r="919" spans="1:6" ht="25.5">
      <c r="A919" s="88" t="s">
        <v>173</v>
      </c>
      <c r="B919" s="735">
        <v>21008314</v>
      </c>
      <c r="C919" s="735">
        <v>6212897</v>
      </c>
      <c r="D919" s="735">
        <v>6212897</v>
      </c>
      <c r="E919" s="736">
        <v>29.573515514</v>
      </c>
      <c r="F919" s="735">
        <v>701189</v>
      </c>
    </row>
    <row r="920" spans="1:6" ht="25.5">
      <c r="A920" s="88" t="s">
        <v>313</v>
      </c>
      <c r="B920" s="735">
        <v>571315</v>
      </c>
      <c r="C920" s="735">
        <v>193148</v>
      </c>
      <c r="D920" s="735">
        <v>193148</v>
      </c>
      <c r="E920" s="736">
        <v>33.807619264</v>
      </c>
      <c r="F920" s="735">
        <v>0</v>
      </c>
    </row>
    <row r="921" spans="1:6" ht="12.75">
      <c r="A921" s="96" t="s">
        <v>247</v>
      </c>
      <c r="B921" s="731">
        <v>21579629</v>
      </c>
      <c r="C921" s="731">
        <v>6406045</v>
      </c>
      <c r="D921" s="731">
        <v>6279263.29</v>
      </c>
      <c r="E921" s="732">
        <v>29.098105857</v>
      </c>
      <c r="F921" s="731">
        <v>740992.65</v>
      </c>
    </row>
    <row r="922" spans="1:6" ht="12.75">
      <c r="A922" s="88" t="s">
        <v>178</v>
      </c>
      <c r="B922" s="735">
        <v>21521629</v>
      </c>
      <c r="C922" s="735">
        <v>6399985</v>
      </c>
      <c r="D922" s="735">
        <v>6273203.33</v>
      </c>
      <c r="E922" s="736">
        <v>29.14836665</v>
      </c>
      <c r="F922" s="735">
        <v>734932.69</v>
      </c>
    </row>
    <row r="923" spans="1:6" ht="12.75">
      <c r="A923" s="88" t="s">
        <v>180</v>
      </c>
      <c r="B923" s="735">
        <v>715677</v>
      </c>
      <c r="C923" s="735">
        <v>211947</v>
      </c>
      <c r="D923" s="735">
        <v>186152.82</v>
      </c>
      <c r="E923" s="736">
        <v>26.010731098</v>
      </c>
      <c r="F923" s="735">
        <v>38364.61</v>
      </c>
    </row>
    <row r="924" spans="1:6" ht="12.75">
      <c r="A924" s="88" t="s">
        <v>181</v>
      </c>
      <c r="B924" s="735">
        <v>401791</v>
      </c>
      <c r="C924" s="735">
        <v>133776</v>
      </c>
      <c r="D924" s="735">
        <v>128336.15</v>
      </c>
      <c r="E924" s="736">
        <v>31.941021576</v>
      </c>
      <c r="F924" s="735">
        <v>22691.84</v>
      </c>
    </row>
    <row r="925" spans="1:6" ht="12.75">
      <c r="A925" s="88" t="s">
        <v>188</v>
      </c>
      <c r="B925" s="735">
        <v>323791</v>
      </c>
      <c r="C925" s="735">
        <v>108600</v>
      </c>
      <c r="D925" s="735">
        <v>105789.3</v>
      </c>
      <c r="E925" s="736">
        <v>32.672094036</v>
      </c>
      <c r="F925" s="735">
        <v>19751.58</v>
      </c>
    </row>
    <row r="926" spans="1:6" ht="12.75">
      <c r="A926" s="88" t="s">
        <v>186</v>
      </c>
      <c r="B926" s="735">
        <v>313886</v>
      </c>
      <c r="C926" s="735">
        <v>78171</v>
      </c>
      <c r="D926" s="735">
        <v>57816.67</v>
      </c>
      <c r="E926" s="736">
        <v>18.419639614</v>
      </c>
      <c r="F926" s="735">
        <v>15672.77</v>
      </c>
    </row>
    <row r="927" spans="1:6" ht="12.75">
      <c r="A927" s="88" t="s">
        <v>206</v>
      </c>
      <c r="B927" s="735">
        <v>20263637</v>
      </c>
      <c r="C927" s="735">
        <v>5994890</v>
      </c>
      <c r="D927" s="735">
        <v>5993823.71</v>
      </c>
      <c r="E927" s="736">
        <v>29.579209843</v>
      </c>
      <c r="F927" s="735">
        <v>696568.08</v>
      </c>
    </row>
    <row r="928" spans="1:6" ht="12.75">
      <c r="A928" s="88" t="s">
        <v>208</v>
      </c>
      <c r="B928" s="735">
        <v>20263637</v>
      </c>
      <c r="C928" s="735">
        <v>5994890</v>
      </c>
      <c r="D928" s="735">
        <v>5993823.71</v>
      </c>
      <c r="E928" s="736">
        <v>29.579209843</v>
      </c>
      <c r="F928" s="735">
        <v>696568.08</v>
      </c>
    </row>
    <row r="929" spans="1:6" ht="12.75">
      <c r="A929" s="88" t="s">
        <v>231</v>
      </c>
      <c r="B929" s="735">
        <v>542315</v>
      </c>
      <c r="C929" s="735">
        <v>193148</v>
      </c>
      <c r="D929" s="735">
        <v>93226.8</v>
      </c>
      <c r="E929" s="736">
        <v>17.190525801</v>
      </c>
      <c r="F929" s="735">
        <v>0</v>
      </c>
    </row>
    <row r="930" spans="1:6" ht="12.75">
      <c r="A930" s="88" t="s">
        <v>318</v>
      </c>
      <c r="B930" s="735">
        <v>542315</v>
      </c>
      <c r="C930" s="735">
        <v>193148</v>
      </c>
      <c r="D930" s="735">
        <v>93226.8</v>
      </c>
      <c r="E930" s="736">
        <v>17.190525801</v>
      </c>
      <c r="F930" s="735">
        <v>0</v>
      </c>
    </row>
    <row r="931" spans="1:6" ht="38.25">
      <c r="A931" s="88" t="s">
        <v>320</v>
      </c>
      <c r="B931" s="735">
        <v>542315</v>
      </c>
      <c r="C931" s="735">
        <v>193148</v>
      </c>
      <c r="D931" s="735">
        <v>93226.8</v>
      </c>
      <c r="E931" s="736">
        <v>17.190525801</v>
      </c>
      <c r="F931" s="735">
        <v>0</v>
      </c>
    </row>
    <row r="932" spans="1:6" ht="12.75">
      <c r="A932" s="88" t="s">
        <v>251</v>
      </c>
      <c r="B932" s="735">
        <v>58000</v>
      </c>
      <c r="C932" s="735">
        <v>6060</v>
      </c>
      <c r="D932" s="735">
        <v>6059.96</v>
      </c>
      <c r="E932" s="736">
        <v>10.448206897</v>
      </c>
      <c r="F932" s="735">
        <v>6059.96</v>
      </c>
    </row>
    <row r="933" spans="1:6" ht="12.75">
      <c r="A933" s="88" t="s">
        <v>253</v>
      </c>
      <c r="B933" s="735">
        <v>29000</v>
      </c>
      <c r="C933" s="735">
        <v>6060</v>
      </c>
      <c r="D933" s="735">
        <v>6059.96</v>
      </c>
      <c r="E933" s="736">
        <v>20.896413793</v>
      </c>
      <c r="F933" s="735">
        <v>6059.96</v>
      </c>
    </row>
    <row r="934" spans="1:6" ht="25.5">
      <c r="A934" s="88" t="s">
        <v>259</v>
      </c>
      <c r="B934" s="735">
        <v>29000</v>
      </c>
      <c r="C934" s="735">
        <v>0</v>
      </c>
      <c r="D934" s="735">
        <v>0</v>
      </c>
      <c r="E934" s="736">
        <v>0</v>
      </c>
      <c r="F934" s="735">
        <v>0</v>
      </c>
    </row>
    <row r="935" spans="1:6" ht="25.5">
      <c r="A935" s="88" t="s">
        <v>327</v>
      </c>
      <c r="B935" s="735">
        <v>29000</v>
      </c>
      <c r="C935" s="735">
        <v>0</v>
      </c>
      <c r="D935" s="735">
        <v>0</v>
      </c>
      <c r="E935" s="736">
        <v>0</v>
      </c>
      <c r="F935" s="735">
        <v>0</v>
      </c>
    </row>
    <row r="936" spans="1:6" ht="12.75">
      <c r="A936" s="88" t="s">
        <v>1097</v>
      </c>
      <c r="B936" s="735">
        <v>0</v>
      </c>
      <c r="C936" s="735">
        <v>0</v>
      </c>
      <c r="D936" s="735">
        <v>126781.710000002</v>
      </c>
      <c r="E936" s="737" t="s">
        <v>1093</v>
      </c>
      <c r="F936" s="735">
        <v>-40094.1</v>
      </c>
    </row>
    <row r="937" spans="1:6" ht="12.75">
      <c r="A937" s="88"/>
      <c r="B937" s="735"/>
      <c r="C937" s="735"/>
      <c r="D937" s="735"/>
      <c r="E937" s="737"/>
      <c r="F937" s="735"/>
    </row>
    <row r="938" spans="1:6" ht="12.75">
      <c r="A938" s="96" t="s">
        <v>972</v>
      </c>
      <c r="B938" s="731"/>
      <c r="C938" s="731"/>
      <c r="D938" s="731"/>
      <c r="E938" s="732"/>
      <c r="F938" s="731"/>
    </row>
    <row r="939" spans="1:6" ht="12.75">
      <c r="A939" s="96" t="s">
        <v>161</v>
      </c>
      <c r="B939" s="731">
        <v>3520299</v>
      </c>
      <c r="C939" s="731">
        <v>1309385</v>
      </c>
      <c r="D939" s="731">
        <v>1526010.19</v>
      </c>
      <c r="E939" s="732">
        <v>43.348880024</v>
      </c>
      <c r="F939" s="731">
        <v>300859.1</v>
      </c>
    </row>
    <row r="940" spans="1:6" ht="25.5">
      <c r="A940" s="88" t="s">
        <v>1141</v>
      </c>
      <c r="B940" s="735">
        <v>2024</v>
      </c>
      <c r="C940" s="735">
        <v>2024</v>
      </c>
      <c r="D940" s="735">
        <v>1621.47</v>
      </c>
      <c r="E940" s="736">
        <v>80.11215415</v>
      </c>
      <c r="F940" s="735">
        <v>73.47</v>
      </c>
    </row>
    <row r="941" spans="1:6" ht="12.75">
      <c r="A941" s="88" t="s">
        <v>164</v>
      </c>
      <c r="B941" s="735">
        <v>1586804</v>
      </c>
      <c r="C941" s="735">
        <v>590037</v>
      </c>
      <c r="D941" s="735">
        <v>807064.72</v>
      </c>
      <c r="E941" s="736">
        <v>50.861021273</v>
      </c>
      <c r="F941" s="735">
        <v>148096.63</v>
      </c>
    </row>
    <row r="942" spans="1:6" ht="12.75">
      <c r="A942" s="88" t="s">
        <v>170</v>
      </c>
      <c r="B942" s="735">
        <v>1931471</v>
      </c>
      <c r="C942" s="735">
        <v>717324</v>
      </c>
      <c r="D942" s="735">
        <v>717324</v>
      </c>
      <c r="E942" s="736">
        <v>37.138740369</v>
      </c>
      <c r="F942" s="735">
        <v>152689</v>
      </c>
    </row>
    <row r="943" spans="1:6" ht="25.5">
      <c r="A943" s="88" t="s">
        <v>173</v>
      </c>
      <c r="B943" s="735">
        <v>1931471</v>
      </c>
      <c r="C943" s="735">
        <v>717324</v>
      </c>
      <c r="D943" s="735">
        <v>717324</v>
      </c>
      <c r="E943" s="736">
        <v>37.138740369</v>
      </c>
      <c r="F943" s="735">
        <v>152689</v>
      </c>
    </row>
    <row r="944" spans="1:6" ht="12.75">
      <c r="A944" s="96" t="s">
        <v>247</v>
      </c>
      <c r="B944" s="731">
        <v>3631345</v>
      </c>
      <c r="C944" s="731">
        <v>994630</v>
      </c>
      <c r="D944" s="731">
        <v>767174.82</v>
      </c>
      <c r="E944" s="732">
        <v>21.126464712</v>
      </c>
      <c r="F944" s="731">
        <v>225866.95</v>
      </c>
    </row>
    <row r="945" spans="1:6" ht="12.75">
      <c r="A945" s="88" t="s">
        <v>178</v>
      </c>
      <c r="B945" s="735">
        <v>3367249</v>
      </c>
      <c r="C945" s="735">
        <v>983579</v>
      </c>
      <c r="D945" s="735">
        <v>766983.57</v>
      </c>
      <c r="E945" s="736">
        <v>22.777750324</v>
      </c>
      <c r="F945" s="735">
        <v>225866.95</v>
      </c>
    </row>
    <row r="946" spans="1:6" ht="12.75">
      <c r="A946" s="88" t="s">
        <v>180</v>
      </c>
      <c r="B946" s="735">
        <v>3196939</v>
      </c>
      <c r="C946" s="735">
        <v>891293</v>
      </c>
      <c r="D946" s="735">
        <v>677074.26</v>
      </c>
      <c r="E946" s="736">
        <v>21.178829499</v>
      </c>
      <c r="F946" s="735">
        <v>167577.86</v>
      </c>
    </row>
    <row r="947" spans="1:6" ht="12.75">
      <c r="A947" s="88" t="s">
        <v>181</v>
      </c>
      <c r="B947" s="735">
        <v>1189530</v>
      </c>
      <c r="C947" s="735">
        <v>481361</v>
      </c>
      <c r="D947" s="735">
        <v>437038.47</v>
      </c>
      <c r="E947" s="736">
        <v>36.740432776</v>
      </c>
      <c r="F947" s="735">
        <v>103335.28</v>
      </c>
    </row>
    <row r="948" spans="1:6" ht="12.75">
      <c r="A948" s="88" t="s">
        <v>188</v>
      </c>
      <c r="B948" s="735">
        <v>965831</v>
      </c>
      <c r="C948" s="735">
        <v>390088</v>
      </c>
      <c r="D948" s="735">
        <v>356710.55</v>
      </c>
      <c r="E948" s="736">
        <v>36.933019338</v>
      </c>
      <c r="F948" s="735">
        <v>84174.88</v>
      </c>
    </row>
    <row r="949" spans="1:6" ht="12.75">
      <c r="A949" s="88" t="s">
        <v>186</v>
      </c>
      <c r="B949" s="735">
        <v>2007409</v>
      </c>
      <c r="C949" s="735">
        <v>409932</v>
      </c>
      <c r="D949" s="735">
        <v>240035.79</v>
      </c>
      <c r="E949" s="736">
        <v>11.957492967</v>
      </c>
      <c r="F949" s="735">
        <v>64242.58</v>
      </c>
    </row>
    <row r="950" spans="1:6" ht="12.75">
      <c r="A950" s="88" t="s">
        <v>206</v>
      </c>
      <c r="B950" s="735">
        <v>167286</v>
      </c>
      <c r="C950" s="735">
        <v>92286</v>
      </c>
      <c r="D950" s="735">
        <v>89909.31</v>
      </c>
      <c r="E950" s="736">
        <v>53.745866361</v>
      </c>
      <c r="F950" s="735">
        <v>58289.09</v>
      </c>
    </row>
    <row r="951" spans="1:6" ht="12.75">
      <c r="A951" s="88" t="s">
        <v>208</v>
      </c>
      <c r="B951" s="735">
        <v>167286</v>
      </c>
      <c r="C951" s="735">
        <v>92286</v>
      </c>
      <c r="D951" s="735">
        <v>89909.31</v>
      </c>
      <c r="E951" s="736">
        <v>53.745866361</v>
      </c>
      <c r="F951" s="735">
        <v>58289.09</v>
      </c>
    </row>
    <row r="952" spans="1:6" ht="25.5">
      <c r="A952" s="88" t="s">
        <v>224</v>
      </c>
      <c r="B952" s="735">
        <v>3024</v>
      </c>
      <c r="C952" s="735">
        <v>0</v>
      </c>
      <c r="D952" s="735">
        <v>0</v>
      </c>
      <c r="E952" s="736">
        <v>0</v>
      </c>
      <c r="F952" s="735">
        <v>0</v>
      </c>
    </row>
    <row r="953" spans="1:6" ht="12.75">
      <c r="A953" s="88" t="s">
        <v>228</v>
      </c>
      <c r="B953" s="735">
        <v>3024</v>
      </c>
      <c r="C953" s="735">
        <v>0</v>
      </c>
      <c r="D953" s="735">
        <v>0</v>
      </c>
      <c r="E953" s="736">
        <v>0</v>
      </c>
      <c r="F953" s="735">
        <v>0</v>
      </c>
    </row>
    <row r="954" spans="1:6" ht="12.75">
      <c r="A954" s="88" t="s">
        <v>251</v>
      </c>
      <c r="B954" s="735">
        <v>264096</v>
      </c>
      <c r="C954" s="735">
        <v>11051</v>
      </c>
      <c r="D954" s="735">
        <v>191.25</v>
      </c>
      <c r="E954" s="736">
        <v>0.072416848</v>
      </c>
      <c r="F954" s="735">
        <v>0</v>
      </c>
    </row>
    <row r="955" spans="1:6" ht="12.75">
      <c r="A955" s="88" t="s">
        <v>253</v>
      </c>
      <c r="B955" s="735">
        <v>264096</v>
      </c>
      <c r="C955" s="735">
        <v>11051</v>
      </c>
      <c r="D955" s="735">
        <v>191.25</v>
      </c>
      <c r="E955" s="736">
        <v>0.072416848</v>
      </c>
      <c r="F955" s="735">
        <v>0</v>
      </c>
    </row>
    <row r="956" spans="1:6" ht="12.75">
      <c r="A956" s="88" t="s">
        <v>1097</v>
      </c>
      <c r="B956" s="735">
        <v>-111046</v>
      </c>
      <c r="C956" s="735">
        <v>314755</v>
      </c>
      <c r="D956" s="735">
        <v>758835.37</v>
      </c>
      <c r="E956" s="737" t="s">
        <v>1093</v>
      </c>
      <c r="F956" s="735">
        <v>74992.15</v>
      </c>
    </row>
    <row r="957" spans="1:6" ht="12.75">
      <c r="A957" s="88" t="s">
        <v>1098</v>
      </c>
      <c r="B957" s="735">
        <v>111046</v>
      </c>
      <c r="C957" s="735">
        <v>-314755</v>
      </c>
      <c r="D957" s="738" t="s">
        <v>1093</v>
      </c>
      <c r="E957" s="738" t="s">
        <v>1093</v>
      </c>
      <c r="F957" s="738" t="s">
        <v>1093</v>
      </c>
    </row>
    <row r="958" spans="1:6" ht="12.75">
      <c r="A958" s="88" t="s">
        <v>1161</v>
      </c>
      <c r="B958" s="735">
        <v>111046</v>
      </c>
      <c r="C958" s="735">
        <v>-314755</v>
      </c>
      <c r="D958" s="738" t="s">
        <v>1093</v>
      </c>
      <c r="E958" s="738" t="s">
        <v>1093</v>
      </c>
      <c r="F958" s="738" t="s">
        <v>1093</v>
      </c>
    </row>
    <row r="959" spans="1:6" ht="25.5">
      <c r="A959" s="88" t="s">
        <v>1163</v>
      </c>
      <c r="B959" s="735">
        <v>111046</v>
      </c>
      <c r="C959" s="735">
        <v>-314755</v>
      </c>
      <c r="D959" s="738" t="s">
        <v>1093</v>
      </c>
      <c r="E959" s="738" t="s">
        <v>1093</v>
      </c>
      <c r="F959" s="738" t="s">
        <v>1093</v>
      </c>
    </row>
    <row r="960" spans="1:6" ht="12.75">
      <c r="A960" s="96" t="s">
        <v>973</v>
      </c>
      <c r="B960" s="731"/>
      <c r="C960" s="731"/>
      <c r="D960" s="731"/>
      <c r="E960" s="732"/>
      <c r="F960" s="731"/>
    </row>
    <row r="961" spans="1:6" ht="12.75">
      <c r="A961" s="96" t="s">
        <v>161</v>
      </c>
      <c r="B961" s="731">
        <v>3520299</v>
      </c>
      <c r="C961" s="731">
        <v>1309385</v>
      </c>
      <c r="D961" s="731">
        <v>1526010.19</v>
      </c>
      <c r="E961" s="732">
        <v>43.348880024</v>
      </c>
      <c r="F961" s="731">
        <v>300859.1</v>
      </c>
    </row>
    <row r="962" spans="1:6" ht="25.5">
      <c r="A962" s="88" t="s">
        <v>1141</v>
      </c>
      <c r="B962" s="735">
        <v>2024</v>
      </c>
      <c r="C962" s="735">
        <v>2024</v>
      </c>
      <c r="D962" s="735">
        <v>1621.47</v>
      </c>
      <c r="E962" s="736">
        <v>80.11215415</v>
      </c>
      <c r="F962" s="735">
        <v>73.47</v>
      </c>
    </row>
    <row r="963" spans="1:6" ht="12.75">
      <c r="A963" s="88" t="s">
        <v>164</v>
      </c>
      <c r="B963" s="735">
        <v>1586804</v>
      </c>
      <c r="C963" s="735">
        <v>590037</v>
      </c>
      <c r="D963" s="735">
        <v>807064.72</v>
      </c>
      <c r="E963" s="736">
        <v>50.861021273</v>
      </c>
      <c r="F963" s="735">
        <v>148096.63</v>
      </c>
    </row>
    <row r="964" spans="1:6" ht="12.75">
      <c r="A964" s="88" t="s">
        <v>170</v>
      </c>
      <c r="B964" s="735">
        <v>1931471</v>
      </c>
      <c r="C964" s="735">
        <v>717324</v>
      </c>
      <c r="D964" s="735">
        <v>717324</v>
      </c>
      <c r="E964" s="736">
        <v>37.138740369</v>
      </c>
      <c r="F964" s="735">
        <v>152689</v>
      </c>
    </row>
    <row r="965" spans="1:6" ht="25.5">
      <c r="A965" s="88" t="s">
        <v>173</v>
      </c>
      <c r="B965" s="735">
        <v>1931471</v>
      </c>
      <c r="C965" s="735">
        <v>717324</v>
      </c>
      <c r="D965" s="735">
        <v>717324</v>
      </c>
      <c r="E965" s="736">
        <v>37.138740369</v>
      </c>
      <c r="F965" s="735">
        <v>152689</v>
      </c>
    </row>
    <row r="966" spans="1:6" ht="12.75">
      <c r="A966" s="96" t="s">
        <v>247</v>
      </c>
      <c r="B966" s="731">
        <v>3631345</v>
      </c>
      <c r="C966" s="731">
        <v>994630</v>
      </c>
      <c r="D966" s="731">
        <v>767174.82</v>
      </c>
      <c r="E966" s="732">
        <v>21.126464712</v>
      </c>
      <c r="F966" s="731">
        <v>225866.95</v>
      </c>
    </row>
    <row r="967" spans="1:6" ht="12.75">
      <c r="A967" s="88" t="s">
        <v>178</v>
      </c>
      <c r="B967" s="735">
        <v>3367249</v>
      </c>
      <c r="C967" s="735">
        <v>983579</v>
      </c>
      <c r="D967" s="735">
        <v>766983.57</v>
      </c>
      <c r="E967" s="736">
        <v>22.777750324</v>
      </c>
      <c r="F967" s="735">
        <v>225866.95</v>
      </c>
    </row>
    <row r="968" spans="1:6" ht="12.75">
      <c r="A968" s="88" t="s">
        <v>180</v>
      </c>
      <c r="B968" s="735">
        <v>3196939</v>
      </c>
      <c r="C968" s="735">
        <v>891293</v>
      </c>
      <c r="D968" s="735">
        <v>677074.26</v>
      </c>
      <c r="E968" s="736">
        <v>21.178829499</v>
      </c>
      <c r="F968" s="735">
        <v>167577.86</v>
      </c>
    </row>
    <row r="969" spans="1:6" ht="12.75">
      <c r="A969" s="88" t="s">
        <v>181</v>
      </c>
      <c r="B969" s="735">
        <v>1189530</v>
      </c>
      <c r="C969" s="735">
        <v>481361</v>
      </c>
      <c r="D969" s="735">
        <v>437038.47</v>
      </c>
      <c r="E969" s="736">
        <v>36.740432776</v>
      </c>
      <c r="F969" s="735">
        <v>103335.28</v>
      </c>
    </row>
    <row r="970" spans="1:6" ht="12.75">
      <c r="A970" s="88" t="s">
        <v>188</v>
      </c>
      <c r="B970" s="735">
        <v>965831</v>
      </c>
      <c r="C970" s="735">
        <v>390088</v>
      </c>
      <c r="D970" s="735">
        <v>356710.55</v>
      </c>
      <c r="E970" s="736">
        <v>36.933019338</v>
      </c>
      <c r="F970" s="735">
        <v>84174.88</v>
      </c>
    </row>
    <row r="971" spans="1:6" ht="12.75">
      <c r="A971" s="88" t="s">
        <v>186</v>
      </c>
      <c r="B971" s="735">
        <v>2007409</v>
      </c>
      <c r="C971" s="735">
        <v>409932</v>
      </c>
      <c r="D971" s="735">
        <v>240035.79</v>
      </c>
      <c r="E971" s="736">
        <v>11.957492967</v>
      </c>
      <c r="F971" s="735">
        <v>64242.58</v>
      </c>
    </row>
    <row r="972" spans="1:6" ht="12.75">
      <c r="A972" s="88" t="s">
        <v>206</v>
      </c>
      <c r="B972" s="735">
        <v>167286</v>
      </c>
      <c r="C972" s="735">
        <v>92286</v>
      </c>
      <c r="D972" s="735">
        <v>89909.31</v>
      </c>
      <c r="E972" s="736">
        <v>53.745866361</v>
      </c>
      <c r="F972" s="735">
        <v>58289.09</v>
      </c>
    </row>
    <row r="973" spans="1:6" ht="12.75">
      <c r="A973" s="88" t="s">
        <v>208</v>
      </c>
      <c r="B973" s="735">
        <v>167286</v>
      </c>
      <c r="C973" s="735">
        <v>92286</v>
      </c>
      <c r="D973" s="735">
        <v>89909.31</v>
      </c>
      <c r="E973" s="736">
        <v>53.745866361</v>
      </c>
      <c r="F973" s="735">
        <v>58289.09</v>
      </c>
    </row>
    <row r="974" spans="1:6" ht="25.5">
      <c r="A974" s="88" t="s">
        <v>224</v>
      </c>
      <c r="B974" s="735">
        <v>3024</v>
      </c>
      <c r="C974" s="735">
        <v>0</v>
      </c>
      <c r="D974" s="735">
        <v>0</v>
      </c>
      <c r="E974" s="736">
        <v>0</v>
      </c>
      <c r="F974" s="735">
        <v>0</v>
      </c>
    </row>
    <row r="975" spans="1:6" ht="12.75">
      <c r="A975" s="88" t="s">
        <v>228</v>
      </c>
      <c r="B975" s="735">
        <v>3024</v>
      </c>
      <c r="C975" s="735">
        <v>0</v>
      </c>
      <c r="D975" s="735">
        <v>0</v>
      </c>
      <c r="E975" s="736">
        <v>0</v>
      </c>
      <c r="F975" s="735">
        <v>0</v>
      </c>
    </row>
    <row r="976" spans="1:6" ht="12.75">
      <c r="A976" s="88" t="s">
        <v>251</v>
      </c>
      <c r="B976" s="735">
        <v>264096</v>
      </c>
      <c r="C976" s="735">
        <v>11051</v>
      </c>
      <c r="D976" s="735">
        <v>191.25</v>
      </c>
      <c r="E976" s="736">
        <v>0.072416848</v>
      </c>
      <c r="F976" s="735">
        <v>0</v>
      </c>
    </row>
    <row r="977" spans="1:6" ht="12.75">
      <c r="A977" s="88" t="s">
        <v>253</v>
      </c>
      <c r="B977" s="735">
        <v>264096</v>
      </c>
      <c r="C977" s="735">
        <v>11051</v>
      </c>
      <c r="D977" s="735">
        <v>191.25</v>
      </c>
      <c r="E977" s="736">
        <v>0.072416848</v>
      </c>
      <c r="F977" s="735">
        <v>0</v>
      </c>
    </row>
    <row r="978" spans="1:6" ht="12.75">
      <c r="A978" s="88" t="s">
        <v>1097</v>
      </c>
      <c r="B978" s="735">
        <v>-111046</v>
      </c>
      <c r="C978" s="735">
        <v>314755</v>
      </c>
      <c r="D978" s="735">
        <v>758835.37</v>
      </c>
      <c r="E978" s="737" t="s">
        <v>1093</v>
      </c>
      <c r="F978" s="735">
        <v>74992.15</v>
      </c>
    </row>
    <row r="979" spans="1:6" ht="12.75">
      <c r="A979" s="88" t="s">
        <v>1098</v>
      </c>
      <c r="B979" s="735">
        <v>111046</v>
      </c>
      <c r="C979" s="735">
        <v>-314755</v>
      </c>
      <c r="D979" s="738" t="s">
        <v>1093</v>
      </c>
      <c r="E979" s="738" t="s">
        <v>1093</v>
      </c>
      <c r="F979" s="738" t="s">
        <v>1093</v>
      </c>
    </row>
    <row r="980" spans="1:6" ht="12.75">
      <c r="A980" s="88" t="s">
        <v>1161</v>
      </c>
      <c r="B980" s="735">
        <v>111046</v>
      </c>
      <c r="C980" s="735">
        <v>-314755</v>
      </c>
      <c r="D980" s="738" t="s">
        <v>1093</v>
      </c>
      <c r="E980" s="738" t="s">
        <v>1093</v>
      </c>
      <c r="F980" s="738" t="s">
        <v>1093</v>
      </c>
    </row>
    <row r="981" spans="1:6" ht="25.5">
      <c r="A981" s="88" t="s">
        <v>1163</v>
      </c>
      <c r="B981" s="735">
        <v>111046</v>
      </c>
      <c r="C981" s="735">
        <v>-314755</v>
      </c>
      <c r="D981" s="738" t="s">
        <v>1093</v>
      </c>
      <c r="E981" s="738" t="s">
        <v>1093</v>
      </c>
      <c r="F981" s="738" t="s">
        <v>1093</v>
      </c>
    </row>
    <row r="982" spans="1:6" ht="12.75">
      <c r="A982" s="96" t="s">
        <v>310</v>
      </c>
      <c r="B982" s="731"/>
      <c r="C982" s="731"/>
      <c r="D982" s="731"/>
      <c r="E982" s="732"/>
      <c r="F982" s="731"/>
    </row>
    <row r="983" spans="1:6" ht="12.75">
      <c r="A983" s="96" t="s">
        <v>161</v>
      </c>
      <c r="B983" s="731">
        <v>1417715</v>
      </c>
      <c r="C983" s="731">
        <v>519811</v>
      </c>
      <c r="D983" s="731">
        <v>500953.99</v>
      </c>
      <c r="E983" s="732">
        <v>35.335309988</v>
      </c>
      <c r="F983" s="731">
        <v>102197.48</v>
      </c>
    </row>
    <row r="984" spans="1:6" ht="25.5">
      <c r="A984" s="88" t="s">
        <v>1141</v>
      </c>
      <c r="B984" s="735">
        <v>0</v>
      </c>
      <c r="C984" s="735">
        <v>0</v>
      </c>
      <c r="D984" s="735">
        <v>73.47</v>
      </c>
      <c r="E984" s="736">
        <v>0</v>
      </c>
      <c r="F984" s="735">
        <v>73.47</v>
      </c>
    </row>
    <row r="985" spans="1:6" ht="12.75">
      <c r="A985" s="88" t="s">
        <v>164</v>
      </c>
      <c r="B985" s="735">
        <v>23641</v>
      </c>
      <c r="C985" s="735">
        <v>19446</v>
      </c>
      <c r="D985" s="735">
        <v>515.52</v>
      </c>
      <c r="E985" s="736">
        <v>2.180618417</v>
      </c>
      <c r="F985" s="735">
        <v>0.01</v>
      </c>
    </row>
    <row r="986" spans="1:6" ht="12.75">
      <c r="A986" s="88" t="s">
        <v>170</v>
      </c>
      <c r="B986" s="735">
        <v>1394074</v>
      </c>
      <c r="C986" s="735">
        <v>500365</v>
      </c>
      <c r="D986" s="735">
        <v>500365</v>
      </c>
      <c r="E986" s="736">
        <v>35.892284054</v>
      </c>
      <c r="F986" s="735">
        <v>102124</v>
      </c>
    </row>
    <row r="987" spans="1:6" ht="25.5">
      <c r="A987" s="88" t="s">
        <v>173</v>
      </c>
      <c r="B987" s="735">
        <v>1394074</v>
      </c>
      <c r="C987" s="735">
        <v>500365</v>
      </c>
      <c r="D987" s="735">
        <v>500365</v>
      </c>
      <c r="E987" s="736">
        <v>35.892284054</v>
      </c>
      <c r="F987" s="735">
        <v>102124</v>
      </c>
    </row>
    <row r="988" spans="1:6" ht="12.75">
      <c r="A988" s="96" t="s">
        <v>247</v>
      </c>
      <c r="B988" s="731">
        <v>1488720</v>
      </c>
      <c r="C988" s="731">
        <v>568692</v>
      </c>
      <c r="D988" s="731">
        <v>482068.98</v>
      </c>
      <c r="E988" s="732">
        <v>32.381440432</v>
      </c>
      <c r="F988" s="731">
        <v>105597.3</v>
      </c>
    </row>
    <row r="989" spans="1:6" ht="12.75">
      <c r="A989" s="88" t="s">
        <v>178</v>
      </c>
      <c r="B989" s="735">
        <v>1488720</v>
      </c>
      <c r="C989" s="735">
        <v>568692</v>
      </c>
      <c r="D989" s="735">
        <v>482068.98</v>
      </c>
      <c r="E989" s="736">
        <v>32.381440432</v>
      </c>
      <c r="F989" s="735">
        <v>105597.3</v>
      </c>
    </row>
    <row r="990" spans="1:6" ht="12.75">
      <c r="A990" s="88" t="s">
        <v>180</v>
      </c>
      <c r="B990" s="735">
        <v>1386904</v>
      </c>
      <c r="C990" s="735">
        <v>526876</v>
      </c>
      <c r="D990" s="735">
        <v>440253.67</v>
      </c>
      <c r="E990" s="736">
        <v>31.743629696</v>
      </c>
      <c r="F990" s="735">
        <v>90597.3</v>
      </c>
    </row>
    <row r="991" spans="1:6" ht="12.75">
      <c r="A991" s="88" t="s">
        <v>181</v>
      </c>
      <c r="B991" s="735">
        <v>775910</v>
      </c>
      <c r="C991" s="735">
        <v>357663</v>
      </c>
      <c r="D991" s="735">
        <v>338806.54</v>
      </c>
      <c r="E991" s="736">
        <v>43.665700919</v>
      </c>
      <c r="F991" s="735">
        <v>80219.12</v>
      </c>
    </row>
    <row r="992" spans="1:6" ht="12.75">
      <c r="A992" s="88" t="s">
        <v>188</v>
      </c>
      <c r="B992" s="735">
        <v>618551</v>
      </c>
      <c r="C992" s="735">
        <v>284462</v>
      </c>
      <c r="D992" s="735">
        <v>270756.9</v>
      </c>
      <c r="E992" s="736">
        <v>43.772768939</v>
      </c>
      <c r="F992" s="735">
        <v>64363.62</v>
      </c>
    </row>
    <row r="993" spans="1:6" ht="12.75">
      <c r="A993" s="88" t="s">
        <v>186</v>
      </c>
      <c r="B993" s="735">
        <v>610994</v>
      </c>
      <c r="C993" s="735">
        <v>169213</v>
      </c>
      <c r="D993" s="735">
        <v>101447.13</v>
      </c>
      <c r="E993" s="736">
        <v>16.603621312</v>
      </c>
      <c r="F993" s="735">
        <v>10378.18</v>
      </c>
    </row>
    <row r="994" spans="1:6" ht="12.75">
      <c r="A994" s="88" t="s">
        <v>206</v>
      </c>
      <c r="B994" s="735">
        <v>1816</v>
      </c>
      <c r="C994" s="735">
        <v>1816</v>
      </c>
      <c r="D994" s="735">
        <v>1815.31</v>
      </c>
      <c r="E994" s="736">
        <v>99.962004405</v>
      </c>
      <c r="F994" s="735">
        <v>0</v>
      </c>
    </row>
    <row r="995" spans="1:6" ht="12.75">
      <c r="A995" s="88" t="s">
        <v>208</v>
      </c>
      <c r="B995" s="735">
        <v>1816</v>
      </c>
      <c r="C995" s="735">
        <v>1816</v>
      </c>
      <c r="D995" s="735">
        <v>1815.31</v>
      </c>
      <c r="E995" s="736">
        <v>99.962004405</v>
      </c>
      <c r="F995" s="735">
        <v>0</v>
      </c>
    </row>
    <row r="996" spans="1:6" ht="12.75">
      <c r="A996" s="88" t="s">
        <v>231</v>
      </c>
      <c r="B996" s="735">
        <v>100000</v>
      </c>
      <c r="C996" s="735">
        <v>40000</v>
      </c>
      <c r="D996" s="735">
        <v>40000</v>
      </c>
      <c r="E996" s="736">
        <v>40</v>
      </c>
      <c r="F996" s="735">
        <v>15000</v>
      </c>
    </row>
    <row r="997" spans="1:6" ht="12.75">
      <c r="A997" s="88" t="s">
        <v>243</v>
      </c>
      <c r="B997" s="735">
        <v>100000</v>
      </c>
      <c r="C997" s="735">
        <v>40000</v>
      </c>
      <c r="D997" s="735">
        <v>40000</v>
      </c>
      <c r="E997" s="736">
        <v>40</v>
      </c>
      <c r="F997" s="735">
        <v>15000</v>
      </c>
    </row>
    <row r="998" spans="1:6" ht="25.5">
      <c r="A998" s="88" t="s">
        <v>315</v>
      </c>
      <c r="B998" s="735">
        <v>100000</v>
      </c>
      <c r="C998" s="735">
        <v>40000</v>
      </c>
      <c r="D998" s="735">
        <v>40000</v>
      </c>
      <c r="E998" s="736">
        <v>40</v>
      </c>
      <c r="F998" s="735">
        <v>15000</v>
      </c>
    </row>
    <row r="999" spans="1:6" ht="38.25">
      <c r="A999" s="88" t="s">
        <v>317</v>
      </c>
      <c r="B999" s="735">
        <v>100000</v>
      </c>
      <c r="C999" s="735">
        <v>40000</v>
      </c>
      <c r="D999" s="735">
        <v>40000</v>
      </c>
      <c r="E999" s="736">
        <v>40</v>
      </c>
      <c r="F999" s="735">
        <v>15000</v>
      </c>
    </row>
    <row r="1000" spans="1:6" ht="12.75">
      <c r="A1000" s="88" t="s">
        <v>1097</v>
      </c>
      <c r="B1000" s="735">
        <v>-71005</v>
      </c>
      <c r="C1000" s="735">
        <v>-48881</v>
      </c>
      <c r="D1000" s="735">
        <v>18885.01</v>
      </c>
      <c r="E1000" s="737" t="s">
        <v>1093</v>
      </c>
      <c r="F1000" s="735">
        <v>-3399.82</v>
      </c>
    </row>
    <row r="1001" spans="1:6" ht="12.75">
      <c r="A1001" s="88" t="s">
        <v>1098</v>
      </c>
      <c r="B1001" s="735">
        <v>71005</v>
      </c>
      <c r="C1001" s="735">
        <v>48881</v>
      </c>
      <c r="D1001" s="738" t="s">
        <v>1093</v>
      </c>
      <c r="E1001" s="738" t="s">
        <v>1093</v>
      </c>
      <c r="F1001" s="738" t="s">
        <v>1093</v>
      </c>
    </row>
    <row r="1002" spans="1:6" ht="12.75">
      <c r="A1002" s="88" t="s">
        <v>1161</v>
      </c>
      <c r="B1002" s="735">
        <v>71005</v>
      </c>
      <c r="C1002" s="735">
        <v>48881</v>
      </c>
      <c r="D1002" s="738" t="s">
        <v>1093</v>
      </c>
      <c r="E1002" s="738" t="s">
        <v>1093</v>
      </c>
      <c r="F1002" s="738" t="s">
        <v>1093</v>
      </c>
    </row>
    <row r="1003" spans="1:6" ht="25.5">
      <c r="A1003" s="88" t="s">
        <v>1163</v>
      </c>
      <c r="B1003" s="735">
        <v>71005</v>
      </c>
      <c r="C1003" s="735">
        <v>48881</v>
      </c>
      <c r="D1003" s="738" t="s">
        <v>1093</v>
      </c>
      <c r="E1003" s="738" t="s">
        <v>1093</v>
      </c>
      <c r="F1003" s="738" t="s">
        <v>1093</v>
      </c>
    </row>
    <row r="1004" spans="1:6" ht="12.75">
      <c r="A1004" s="96" t="s">
        <v>52</v>
      </c>
      <c r="B1004" s="731"/>
      <c r="C1004" s="731"/>
      <c r="D1004" s="731"/>
      <c r="E1004" s="732"/>
      <c r="F1004" s="731"/>
    </row>
    <row r="1005" spans="1:6" ht="12.75">
      <c r="A1005" s="96" t="s">
        <v>161</v>
      </c>
      <c r="B1005" s="731">
        <v>2029770</v>
      </c>
      <c r="C1005" s="731">
        <v>731760</v>
      </c>
      <c r="D1005" s="731">
        <v>973038.2</v>
      </c>
      <c r="E1005" s="732">
        <v>47.938347695</v>
      </c>
      <c r="F1005" s="731">
        <v>198661.62</v>
      </c>
    </row>
    <row r="1006" spans="1:6" ht="12.75">
      <c r="A1006" s="88" t="s">
        <v>164</v>
      </c>
      <c r="B1006" s="735">
        <v>1557843</v>
      </c>
      <c r="C1006" s="735">
        <v>565271</v>
      </c>
      <c r="D1006" s="735">
        <v>806549.2</v>
      </c>
      <c r="E1006" s="736">
        <v>51.773458558</v>
      </c>
      <c r="F1006" s="735">
        <v>148096.62</v>
      </c>
    </row>
    <row r="1007" spans="1:6" ht="12.75">
      <c r="A1007" s="88" t="s">
        <v>170</v>
      </c>
      <c r="B1007" s="735">
        <v>471927</v>
      </c>
      <c r="C1007" s="735">
        <v>166489</v>
      </c>
      <c r="D1007" s="735">
        <v>166489</v>
      </c>
      <c r="E1007" s="736">
        <v>35.278549437</v>
      </c>
      <c r="F1007" s="735">
        <v>50565</v>
      </c>
    </row>
    <row r="1008" spans="1:6" ht="25.5">
      <c r="A1008" s="88" t="s">
        <v>173</v>
      </c>
      <c r="B1008" s="735">
        <v>471927</v>
      </c>
      <c r="C1008" s="735">
        <v>166489</v>
      </c>
      <c r="D1008" s="735">
        <v>166489</v>
      </c>
      <c r="E1008" s="736">
        <v>35.278549437</v>
      </c>
      <c r="F1008" s="735">
        <v>50565</v>
      </c>
    </row>
    <row r="1009" spans="1:6" ht="12.75">
      <c r="A1009" s="96" t="s">
        <v>247</v>
      </c>
      <c r="B1009" s="731">
        <v>2069811</v>
      </c>
      <c r="C1009" s="731">
        <v>368124</v>
      </c>
      <c r="D1009" s="731">
        <v>235503.57</v>
      </c>
      <c r="E1009" s="732">
        <v>11.378022921</v>
      </c>
      <c r="F1009" s="731">
        <v>76980.56</v>
      </c>
    </row>
    <row r="1010" spans="1:6" ht="12.75">
      <c r="A1010" s="88" t="s">
        <v>178</v>
      </c>
      <c r="B1010" s="735">
        <v>1805715</v>
      </c>
      <c r="C1010" s="735">
        <v>357073</v>
      </c>
      <c r="D1010" s="735">
        <v>235312.32</v>
      </c>
      <c r="E1010" s="736">
        <v>13.031531554</v>
      </c>
      <c r="F1010" s="735">
        <v>76980.56</v>
      </c>
    </row>
    <row r="1011" spans="1:6" ht="12.75">
      <c r="A1011" s="88" t="s">
        <v>180</v>
      </c>
      <c r="B1011" s="735">
        <v>1802691</v>
      </c>
      <c r="C1011" s="735">
        <v>357073</v>
      </c>
      <c r="D1011" s="735">
        <v>235312.32</v>
      </c>
      <c r="E1011" s="736">
        <v>13.053391846</v>
      </c>
      <c r="F1011" s="735">
        <v>76980.56</v>
      </c>
    </row>
    <row r="1012" spans="1:6" ht="12.75">
      <c r="A1012" s="88" t="s">
        <v>181</v>
      </c>
      <c r="B1012" s="735">
        <v>410130</v>
      </c>
      <c r="C1012" s="735">
        <v>120208</v>
      </c>
      <c r="D1012" s="735">
        <v>96723.66</v>
      </c>
      <c r="E1012" s="736">
        <v>23.58365884</v>
      </c>
      <c r="F1012" s="735">
        <v>23116.16</v>
      </c>
    </row>
    <row r="1013" spans="1:6" ht="12.75">
      <c r="A1013" s="88" t="s">
        <v>188</v>
      </c>
      <c r="B1013" s="735">
        <v>344466</v>
      </c>
      <c r="C1013" s="735">
        <v>102812</v>
      </c>
      <c r="D1013" s="735">
        <v>85107.25</v>
      </c>
      <c r="E1013" s="736">
        <v>24.707010271</v>
      </c>
      <c r="F1013" s="735">
        <v>19811.26</v>
      </c>
    </row>
    <row r="1014" spans="1:6" ht="12.75">
      <c r="A1014" s="88" t="s">
        <v>186</v>
      </c>
      <c r="B1014" s="735">
        <v>1392561</v>
      </c>
      <c r="C1014" s="735">
        <v>236865</v>
      </c>
      <c r="D1014" s="735">
        <v>138588.66</v>
      </c>
      <c r="E1014" s="736">
        <v>9.95207104</v>
      </c>
      <c r="F1014" s="735">
        <v>53864.4</v>
      </c>
    </row>
    <row r="1015" spans="1:6" ht="25.5">
      <c r="A1015" s="88" t="s">
        <v>224</v>
      </c>
      <c r="B1015" s="735">
        <v>3024</v>
      </c>
      <c r="C1015" s="735">
        <v>0</v>
      </c>
      <c r="D1015" s="735">
        <v>0</v>
      </c>
      <c r="E1015" s="736">
        <v>0</v>
      </c>
      <c r="F1015" s="735">
        <v>0</v>
      </c>
    </row>
    <row r="1016" spans="1:6" ht="12.75">
      <c r="A1016" s="88" t="s">
        <v>228</v>
      </c>
      <c r="B1016" s="735">
        <v>3024</v>
      </c>
      <c r="C1016" s="735">
        <v>0</v>
      </c>
      <c r="D1016" s="735">
        <v>0</v>
      </c>
      <c r="E1016" s="736">
        <v>0</v>
      </c>
      <c r="F1016" s="735">
        <v>0</v>
      </c>
    </row>
    <row r="1017" spans="1:6" ht="12.75">
      <c r="A1017" s="88" t="s">
        <v>251</v>
      </c>
      <c r="B1017" s="735">
        <v>264096</v>
      </c>
      <c r="C1017" s="735">
        <v>11051</v>
      </c>
      <c r="D1017" s="735">
        <v>191.25</v>
      </c>
      <c r="E1017" s="736">
        <v>0.072416848</v>
      </c>
      <c r="F1017" s="735">
        <v>0</v>
      </c>
    </row>
    <row r="1018" spans="1:6" ht="12.75">
      <c r="A1018" s="88" t="s">
        <v>253</v>
      </c>
      <c r="B1018" s="735">
        <v>264096</v>
      </c>
      <c r="C1018" s="735">
        <v>11051</v>
      </c>
      <c r="D1018" s="735">
        <v>191.25</v>
      </c>
      <c r="E1018" s="736">
        <v>0.072416848</v>
      </c>
      <c r="F1018" s="735">
        <v>0</v>
      </c>
    </row>
    <row r="1019" spans="1:6" ht="12.75">
      <c r="A1019" s="88" t="s">
        <v>1097</v>
      </c>
      <c r="B1019" s="735">
        <v>-40041</v>
      </c>
      <c r="C1019" s="735">
        <v>363636</v>
      </c>
      <c r="D1019" s="735">
        <v>737534.63</v>
      </c>
      <c r="E1019" s="737" t="s">
        <v>1093</v>
      </c>
      <c r="F1019" s="735">
        <v>121681.06</v>
      </c>
    </row>
    <row r="1020" spans="1:6" ht="12.75">
      <c r="A1020" s="88" t="s">
        <v>1098</v>
      </c>
      <c r="B1020" s="735">
        <v>40041</v>
      </c>
      <c r="C1020" s="735">
        <v>-363636</v>
      </c>
      <c r="D1020" s="738" t="s">
        <v>1093</v>
      </c>
      <c r="E1020" s="738" t="s">
        <v>1093</v>
      </c>
      <c r="F1020" s="738" t="s">
        <v>1093</v>
      </c>
    </row>
    <row r="1021" spans="1:6" ht="12.75">
      <c r="A1021" s="88" t="s">
        <v>1161</v>
      </c>
      <c r="B1021" s="735">
        <v>40041</v>
      </c>
      <c r="C1021" s="735">
        <v>-363636</v>
      </c>
      <c r="D1021" s="738" t="s">
        <v>1093</v>
      </c>
      <c r="E1021" s="738" t="s">
        <v>1093</v>
      </c>
      <c r="F1021" s="738" t="s">
        <v>1093</v>
      </c>
    </row>
    <row r="1022" spans="1:6" ht="25.5">
      <c r="A1022" s="88" t="s">
        <v>1163</v>
      </c>
      <c r="B1022" s="735">
        <v>40041</v>
      </c>
      <c r="C1022" s="735">
        <v>-363636</v>
      </c>
      <c r="D1022" s="738" t="s">
        <v>1093</v>
      </c>
      <c r="E1022" s="738" t="s">
        <v>1093</v>
      </c>
      <c r="F1022" s="738" t="s">
        <v>1093</v>
      </c>
    </row>
    <row r="1023" spans="1:6" ht="12.75">
      <c r="A1023" s="96" t="s">
        <v>339</v>
      </c>
      <c r="B1023" s="731"/>
      <c r="C1023" s="731"/>
      <c r="D1023" s="731"/>
      <c r="E1023" s="732"/>
      <c r="F1023" s="731"/>
    </row>
    <row r="1024" spans="1:6" ht="12.75">
      <c r="A1024" s="96" t="s">
        <v>161</v>
      </c>
      <c r="B1024" s="731">
        <v>100000</v>
      </c>
      <c r="C1024" s="731">
        <v>40000</v>
      </c>
      <c r="D1024" s="731">
        <v>40000</v>
      </c>
      <c r="E1024" s="732">
        <v>40</v>
      </c>
      <c r="F1024" s="731">
        <v>15000</v>
      </c>
    </row>
    <row r="1025" spans="1:6" ht="12.75">
      <c r="A1025" s="88" t="s">
        <v>1143</v>
      </c>
      <c r="B1025" s="735">
        <v>100000</v>
      </c>
      <c r="C1025" s="735">
        <v>40000</v>
      </c>
      <c r="D1025" s="735">
        <v>40000</v>
      </c>
      <c r="E1025" s="736">
        <v>40</v>
      </c>
      <c r="F1025" s="735">
        <v>15000</v>
      </c>
    </row>
    <row r="1026" spans="1:6" ht="12.75">
      <c r="A1026" s="88" t="s">
        <v>166</v>
      </c>
      <c r="B1026" s="735">
        <v>100000</v>
      </c>
      <c r="C1026" s="735">
        <v>40000</v>
      </c>
      <c r="D1026" s="735">
        <v>40000</v>
      </c>
      <c r="E1026" s="736">
        <v>40</v>
      </c>
      <c r="F1026" s="735">
        <v>15000</v>
      </c>
    </row>
    <row r="1027" spans="1:6" ht="12.75">
      <c r="A1027" s="88" t="s">
        <v>300</v>
      </c>
      <c r="B1027" s="735">
        <v>100000</v>
      </c>
      <c r="C1027" s="735">
        <v>40000</v>
      </c>
      <c r="D1027" s="735">
        <v>40000</v>
      </c>
      <c r="E1027" s="736">
        <v>40</v>
      </c>
      <c r="F1027" s="735">
        <v>15000</v>
      </c>
    </row>
    <row r="1028" spans="1:6" ht="38.25">
      <c r="A1028" s="88" t="s">
        <v>302</v>
      </c>
      <c r="B1028" s="735">
        <v>100000</v>
      </c>
      <c r="C1028" s="735">
        <v>40000</v>
      </c>
      <c r="D1028" s="735">
        <v>40000</v>
      </c>
      <c r="E1028" s="736">
        <v>40</v>
      </c>
      <c r="F1028" s="735">
        <v>15000</v>
      </c>
    </row>
    <row r="1029" spans="1:6" ht="38.25">
      <c r="A1029" s="88" t="s">
        <v>304</v>
      </c>
      <c r="B1029" s="735">
        <v>100000</v>
      </c>
      <c r="C1029" s="735">
        <v>40000</v>
      </c>
      <c r="D1029" s="735">
        <v>40000</v>
      </c>
      <c r="E1029" s="736">
        <v>40</v>
      </c>
      <c r="F1029" s="735">
        <v>15000</v>
      </c>
    </row>
    <row r="1030" spans="1:6" ht="12.75">
      <c r="A1030" s="96" t="s">
        <v>247</v>
      </c>
      <c r="B1030" s="731">
        <v>100000</v>
      </c>
      <c r="C1030" s="731">
        <v>40000</v>
      </c>
      <c r="D1030" s="731">
        <v>40000</v>
      </c>
      <c r="E1030" s="732">
        <v>40</v>
      </c>
      <c r="F1030" s="731">
        <v>15000</v>
      </c>
    </row>
    <row r="1031" spans="1:6" ht="12.75">
      <c r="A1031" s="88" t="s">
        <v>178</v>
      </c>
      <c r="B1031" s="735">
        <v>100000</v>
      </c>
      <c r="C1031" s="735">
        <v>40000</v>
      </c>
      <c r="D1031" s="735">
        <v>40000</v>
      </c>
      <c r="E1031" s="736">
        <v>40</v>
      </c>
      <c r="F1031" s="735">
        <v>15000</v>
      </c>
    </row>
    <row r="1032" spans="1:6" ht="12.75">
      <c r="A1032" s="88" t="s">
        <v>206</v>
      </c>
      <c r="B1032" s="735">
        <v>100000</v>
      </c>
      <c r="C1032" s="735">
        <v>40000</v>
      </c>
      <c r="D1032" s="735">
        <v>40000</v>
      </c>
      <c r="E1032" s="736">
        <v>40</v>
      </c>
      <c r="F1032" s="735">
        <v>15000</v>
      </c>
    </row>
    <row r="1033" spans="1:6" ht="12.75">
      <c r="A1033" s="88" t="s">
        <v>208</v>
      </c>
      <c r="B1033" s="735">
        <v>100000</v>
      </c>
      <c r="C1033" s="735">
        <v>40000</v>
      </c>
      <c r="D1033" s="735">
        <v>40000</v>
      </c>
      <c r="E1033" s="736">
        <v>40</v>
      </c>
      <c r="F1033" s="735">
        <v>15000</v>
      </c>
    </row>
    <row r="1034" spans="1:6" ht="12.75">
      <c r="A1034" s="96" t="s">
        <v>349</v>
      </c>
      <c r="B1034" s="731"/>
      <c r="C1034" s="731"/>
      <c r="D1034" s="731"/>
      <c r="E1034" s="732"/>
      <c r="F1034" s="731"/>
    </row>
    <row r="1035" spans="1:6" ht="12.75">
      <c r="A1035" s="96" t="s">
        <v>161</v>
      </c>
      <c r="B1035" s="731">
        <v>7344</v>
      </c>
      <c r="C1035" s="731">
        <v>7344</v>
      </c>
      <c r="D1035" s="731">
        <v>1548</v>
      </c>
      <c r="E1035" s="732">
        <v>21.078431373</v>
      </c>
      <c r="F1035" s="731">
        <v>0</v>
      </c>
    </row>
    <row r="1036" spans="1:6" ht="25.5">
      <c r="A1036" s="88" t="s">
        <v>1141</v>
      </c>
      <c r="B1036" s="735">
        <v>2024</v>
      </c>
      <c r="C1036" s="735">
        <v>2024</v>
      </c>
      <c r="D1036" s="735">
        <v>1548</v>
      </c>
      <c r="E1036" s="736">
        <v>76.482213439</v>
      </c>
      <c r="F1036" s="735">
        <v>0</v>
      </c>
    </row>
    <row r="1037" spans="1:6" ht="12.75">
      <c r="A1037" s="88" t="s">
        <v>164</v>
      </c>
      <c r="B1037" s="735">
        <v>5320</v>
      </c>
      <c r="C1037" s="735">
        <v>5320</v>
      </c>
      <c r="D1037" s="735">
        <v>0</v>
      </c>
      <c r="E1037" s="736">
        <v>0</v>
      </c>
      <c r="F1037" s="735">
        <v>0</v>
      </c>
    </row>
    <row r="1038" spans="1:6" ht="12.75">
      <c r="A1038" s="96" t="s">
        <v>247</v>
      </c>
      <c r="B1038" s="731">
        <v>7344</v>
      </c>
      <c r="C1038" s="731">
        <v>7344</v>
      </c>
      <c r="D1038" s="731">
        <v>1508.27</v>
      </c>
      <c r="E1038" s="732">
        <v>20.537445534</v>
      </c>
      <c r="F1038" s="731">
        <v>0</v>
      </c>
    </row>
    <row r="1039" spans="1:6" ht="12.75">
      <c r="A1039" s="88" t="s">
        <v>178</v>
      </c>
      <c r="B1039" s="735">
        <v>7344</v>
      </c>
      <c r="C1039" s="735">
        <v>7344</v>
      </c>
      <c r="D1039" s="735">
        <v>1508.27</v>
      </c>
      <c r="E1039" s="736">
        <v>20.537445534</v>
      </c>
      <c r="F1039" s="735">
        <v>0</v>
      </c>
    </row>
    <row r="1040" spans="1:6" ht="12.75">
      <c r="A1040" s="88" t="s">
        <v>180</v>
      </c>
      <c r="B1040" s="735">
        <v>7344</v>
      </c>
      <c r="C1040" s="735">
        <v>7344</v>
      </c>
      <c r="D1040" s="735">
        <v>1508.27</v>
      </c>
      <c r="E1040" s="736">
        <v>20.537445534</v>
      </c>
      <c r="F1040" s="735">
        <v>0</v>
      </c>
    </row>
    <row r="1041" spans="1:6" ht="12.75">
      <c r="A1041" s="88" t="s">
        <v>181</v>
      </c>
      <c r="B1041" s="735">
        <v>3490</v>
      </c>
      <c r="C1041" s="735">
        <v>3490</v>
      </c>
      <c r="D1041" s="735">
        <v>1508.27</v>
      </c>
      <c r="E1041" s="736">
        <v>43.216905444</v>
      </c>
      <c r="F1041" s="735">
        <v>0</v>
      </c>
    </row>
    <row r="1042" spans="1:6" ht="12.75">
      <c r="A1042" s="88" t="s">
        <v>188</v>
      </c>
      <c r="B1042" s="735">
        <v>2814</v>
      </c>
      <c r="C1042" s="735">
        <v>2814</v>
      </c>
      <c r="D1042" s="735">
        <v>846.4</v>
      </c>
      <c r="E1042" s="736">
        <v>30.078180526</v>
      </c>
      <c r="F1042" s="735">
        <v>0</v>
      </c>
    </row>
    <row r="1043" spans="1:6" ht="12.75">
      <c r="A1043" s="88" t="s">
        <v>186</v>
      </c>
      <c r="B1043" s="735">
        <v>3854</v>
      </c>
      <c r="C1043" s="735">
        <v>3854</v>
      </c>
      <c r="D1043" s="735">
        <v>0</v>
      </c>
      <c r="E1043" s="736">
        <v>0</v>
      </c>
      <c r="F1043" s="735">
        <v>0</v>
      </c>
    </row>
    <row r="1044" spans="1:6" ht="12.75">
      <c r="A1044" s="88" t="s">
        <v>1097</v>
      </c>
      <c r="B1044" s="735">
        <v>0</v>
      </c>
      <c r="C1044" s="735">
        <v>0</v>
      </c>
      <c r="D1044" s="735">
        <v>39.73</v>
      </c>
      <c r="E1044" s="737" t="s">
        <v>1093</v>
      </c>
      <c r="F1044" s="735">
        <v>0</v>
      </c>
    </row>
    <row r="1045" spans="1:6" ht="12.75">
      <c r="A1045" s="96" t="s">
        <v>354</v>
      </c>
      <c r="B1045" s="731"/>
      <c r="C1045" s="731"/>
      <c r="D1045" s="731"/>
      <c r="E1045" s="732"/>
      <c r="F1045" s="731"/>
    </row>
    <row r="1046" spans="1:6" ht="12.75">
      <c r="A1046" s="96" t="s">
        <v>161</v>
      </c>
      <c r="B1046" s="731">
        <v>65470</v>
      </c>
      <c r="C1046" s="731">
        <v>50470</v>
      </c>
      <c r="D1046" s="731">
        <v>50470</v>
      </c>
      <c r="E1046" s="732">
        <v>77.088742936</v>
      </c>
      <c r="F1046" s="731">
        <v>0</v>
      </c>
    </row>
    <row r="1047" spans="1:6" ht="12.75">
      <c r="A1047" s="88" t="s">
        <v>170</v>
      </c>
      <c r="B1047" s="735">
        <v>65470</v>
      </c>
      <c r="C1047" s="735">
        <v>50470</v>
      </c>
      <c r="D1047" s="735">
        <v>50470</v>
      </c>
      <c r="E1047" s="736">
        <v>77.088742936</v>
      </c>
      <c r="F1047" s="735">
        <v>0</v>
      </c>
    </row>
    <row r="1048" spans="1:6" ht="25.5">
      <c r="A1048" s="88" t="s">
        <v>173</v>
      </c>
      <c r="B1048" s="735">
        <v>65470</v>
      </c>
      <c r="C1048" s="735">
        <v>50470</v>
      </c>
      <c r="D1048" s="735">
        <v>50470</v>
      </c>
      <c r="E1048" s="736">
        <v>77.088742936</v>
      </c>
      <c r="F1048" s="735">
        <v>0</v>
      </c>
    </row>
    <row r="1049" spans="1:6" ht="12.75">
      <c r="A1049" s="96" t="s">
        <v>247</v>
      </c>
      <c r="B1049" s="731">
        <v>65470</v>
      </c>
      <c r="C1049" s="731">
        <v>50470</v>
      </c>
      <c r="D1049" s="731">
        <v>48094</v>
      </c>
      <c r="E1049" s="732">
        <v>73.459599817</v>
      </c>
      <c r="F1049" s="731">
        <v>43289.09</v>
      </c>
    </row>
    <row r="1050" spans="1:6" ht="12.75">
      <c r="A1050" s="88" t="s">
        <v>178</v>
      </c>
      <c r="B1050" s="735">
        <v>65470</v>
      </c>
      <c r="C1050" s="735">
        <v>50470</v>
      </c>
      <c r="D1050" s="735">
        <v>48094</v>
      </c>
      <c r="E1050" s="736">
        <v>73.459599817</v>
      </c>
      <c r="F1050" s="735">
        <v>43289.09</v>
      </c>
    </row>
    <row r="1051" spans="1:6" ht="12.75">
      <c r="A1051" s="88" t="s">
        <v>206</v>
      </c>
      <c r="B1051" s="735">
        <v>65470</v>
      </c>
      <c r="C1051" s="735">
        <v>50470</v>
      </c>
      <c r="D1051" s="735">
        <v>48094</v>
      </c>
      <c r="E1051" s="736">
        <v>73.459599817</v>
      </c>
      <c r="F1051" s="735">
        <v>43289.09</v>
      </c>
    </row>
    <row r="1052" spans="1:6" ht="12.75">
      <c r="A1052" s="88" t="s">
        <v>208</v>
      </c>
      <c r="B1052" s="735">
        <v>65470</v>
      </c>
      <c r="C1052" s="735">
        <v>50470</v>
      </c>
      <c r="D1052" s="735">
        <v>48094</v>
      </c>
      <c r="E1052" s="736">
        <v>73.459599817</v>
      </c>
      <c r="F1052" s="735">
        <v>43289.09</v>
      </c>
    </row>
    <row r="1053" spans="1:6" ht="12.75">
      <c r="A1053" s="88" t="s">
        <v>1097</v>
      </c>
      <c r="B1053" s="735">
        <v>0</v>
      </c>
      <c r="C1053" s="735">
        <v>0</v>
      </c>
      <c r="D1053" s="735">
        <v>2376</v>
      </c>
      <c r="E1053" s="737" t="s">
        <v>1093</v>
      </c>
      <c r="F1053" s="735">
        <v>-43289.09</v>
      </c>
    </row>
    <row r="1054" spans="1:6" ht="12.75">
      <c r="A1054" s="88"/>
      <c r="B1054" s="735"/>
      <c r="C1054" s="735"/>
      <c r="D1054" s="735"/>
      <c r="E1054" s="737"/>
      <c r="F1054" s="735"/>
    </row>
    <row r="1055" spans="1:6" ht="12.75">
      <c r="A1055" s="96" t="s">
        <v>974</v>
      </c>
      <c r="B1055" s="731"/>
      <c r="C1055" s="731"/>
      <c r="D1055" s="731"/>
      <c r="E1055" s="732"/>
      <c r="F1055" s="731"/>
    </row>
    <row r="1056" spans="1:6" ht="12.75">
      <c r="A1056" s="96" t="s">
        <v>161</v>
      </c>
      <c r="B1056" s="731">
        <v>40515</v>
      </c>
      <c r="C1056" s="731">
        <v>40515</v>
      </c>
      <c r="D1056" s="731">
        <v>40514.7</v>
      </c>
      <c r="E1056" s="732">
        <v>99.999259534</v>
      </c>
      <c r="F1056" s="731">
        <v>0</v>
      </c>
    </row>
    <row r="1057" spans="1:6" ht="12.75">
      <c r="A1057" s="88" t="s">
        <v>164</v>
      </c>
      <c r="B1057" s="735">
        <v>40515</v>
      </c>
      <c r="C1057" s="735">
        <v>40515</v>
      </c>
      <c r="D1057" s="735">
        <v>40514.7</v>
      </c>
      <c r="E1057" s="736">
        <v>99.999259534</v>
      </c>
      <c r="F1057" s="735">
        <v>0</v>
      </c>
    </row>
    <row r="1058" spans="1:6" ht="12.75">
      <c r="A1058" s="96" t="s">
        <v>247</v>
      </c>
      <c r="B1058" s="731">
        <v>40515</v>
      </c>
      <c r="C1058" s="731">
        <v>40515</v>
      </c>
      <c r="D1058" s="731">
        <v>40514.7</v>
      </c>
      <c r="E1058" s="732">
        <v>99.999259534</v>
      </c>
      <c r="F1058" s="731">
        <v>0</v>
      </c>
    </row>
    <row r="1059" spans="1:6" ht="12.75">
      <c r="A1059" s="88" t="s">
        <v>178</v>
      </c>
      <c r="B1059" s="735">
        <v>40515</v>
      </c>
      <c r="C1059" s="735">
        <v>40515</v>
      </c>
      <c r="D1059" s="735">
        <v>40514.7</v>
      </c>
      <c r="E1059" s="736">
        <v>99.999259534</v>
      </c>
      <c r="F1059" s="735">
        <v>0</v>
      </c>
    </row>
    <row r="1060" spans="1:6" ht="12.75">
      <c r="A1060" s="88" t="s">
        <v>180</v>
      </c>
      <c r="B1060" s="735">
        <v>40515</v>
      </c>
      <c r="C1060" s="735">
        <v>40515</v>
      </c>
      <c r="D1060" s="735">
        <v>40514.7</v>
      </c>
      <c r="E1060" s="736">
        <v>99.999259534</v>
      </c>
      <c r="F1060" s="735">
        <v>0</v>
      </c>
    </row>
    <row r="1061" spans="1:6" ht="12.75">
      <c r="A1061" s="88" t="s">
        <v>186</v>
      </c>
      <c r="B1061" s="735">
        <v>40515</v>
      </c>
      <c r="C1061" s="735">
        <v>40515</v>
      </c>
      <c r="D1061" s="735">
        <v>40514.7</v>
      </c>
      <c r="E1061" s="736">
        <v>99.999259534</v>
      </c>
      <c r="F1061" s="735">
        <v>0</v>
      </c>
    </row>
    <row r="1062" spans="1:6" ht="12.75">
      <c r="A1062" s="96" t="s">
        <v>52</v>
      </c>
      <c r="B1062" s="731"/>
      <c r="C1062" s="731"/>
      <c r="D1062" s="731"/>
      <c r="E1062" s="732"/>
      <c r="F1062" s="731"/>
    </row>
    <row r="1063" spans="1:6" ht="12.75">
      <c r="A1063" s="96" t="s">
        <v>161</v>
      </c>
      <c r="B1063" s="731">
        <v>40515</v>
      </c>
      <c r="C1063" s="731">
        <v>40515</v>
      </c>
      <c r="D1063" s="731">
        <v>40514.7</v>
      </c>
      <c r="E1063" s="732">
        <v>99.999259534</v>
      </c>
      <c r="F1063" s="731">
        <v>0</v>
      </c>
    </row>
    <row r="1064" spans="1:6" ht="12.75">
      <c r="A1064" s="88" t="s">
        <v>164</v>
      </c>
      <c r="B1064" s="735">
        <v>40515</v>
      </c>
      <c r="C1064" s="735">
        <v>40515</v>
      </c>
      <c r="D1064" s="735">
        <v>40514.7</v>
      </c>
      <c r="E1064" s="736">
        <v>99.999259534</v>
      </c>
      <c r="F1064" s="735">
        <v>0</v>
      </c>
    </row>
    <row r="1065" spans="1:6" ht="12.75">
      <c r="A1065" s="96" t="s">
        <v>247</v>
      </c>
      <c r="B1065" s="731">
        <v>40515</v>
      </c>
      <c r="C1065" s="731">
        <v>40515</v>
      </c>
      <c r="D1065" s="731">
        <v>40514.7</v>
      </c>
      <c r="E1065" s="732">
        <v>99.999259534</v>
      </c>
      <c r="F1065" s="731">
        <v>0</v>
      </c>
    </row>
    <row r="1066" spans="1:6" ht="12.75">
      <c r="A1066" s="88" t="s">
        <v>178</v>
      </c>
      <c r="B1066" s="735">
        <v>40515</v>
      </c>
      <c r="C1066" s="735">
        <v>40515</v>
      </c>
      <c r="D1066" s="735">
        <v>40514.7</v>
      </c>
      <c r="E1066" s="736">
        <v>99.999259534</v>
      </c>
      <c r="F1066" s="735">
        <v>0</v>
      </c>
    </row>
    <row r="1067" spans="1:6" ht="12.75">
      <c r="A1067" s="88" t="s">
        <v>180</v>
      </c>
      <c r="B1067" s="735">
        <v>40515</v>
      </c>
      <c r="C1067" s="735">
        <v>40515</v>
      </c>
      <c r="D1067" s="735">
        <v>40514.7</v>
      </c>
      <c r="E1067" s="736">
        <v>99.999259534</v>
      </c>
      <c r="F1067" s="735">
        <v>0</v>
      </c>
    </row>
    <row r="1068" spans="1:6" ht="12.75">
      <c r="A1068" s="88" t="s">
        <v>186</v>
      </c>
      <c r="B1068" s="735">
        <v>40515</v>
      </c>
      <c r="C1068" s="735">
        <v>40515</v>
      </c>
      <c r="D1068" s="735">
        <v>40514.7</v>
      </c>
      <c r="E1068" s="736">
        <v>99.999259534</v>
      </c>
      <c r="F1068" s="735">
        <v>0</v>
      </c>
    </row>
    <row r="1069" spans="1:6" ht="12.75">
      <c r="A1069" s="88"/>
      <c r="B1069" s="735"/>
      <c r="C1069" s="735"/>
      <c r="D1069" s="735"/>
      <c r="E1069" s="736"/>
      <c r="F1069" s="735"/>
    </row>
    <row r="1070" spans="1:6" ht="12.75">
      <c r="A1070" s="96" t="s">
        <v>975</v>
      </c>
      <c r="B1070" s="731"/>
      <c r="C1070" s="731"/>
      <c r="D1070" s="731"/>
      <c r="E1070" s="732"/>
      <c r="F1070" s="731"/>
    </row>
    <row r="1071" spans="1:6" ht="12.75">
      <c r="A1071" s="96" t="s">
        <v>161</v>
      </c>
      <c r="B1071" s="731">
        <v>12048638</v>
      </c>
      <c r="C1071" s="731">
        <v>2548821</v>
      </c>
      <c r="D1071" s="731">
        <v>2385772.82</v>
      </c>
      <c r="E1071" s="732">
        <v>19.801182673</v>
      </c>
      <c r="F1071" s="731">
        <v>159505.78</v>
      </c>
    </row>
    <row r="1072" spans="1:6" ht="25.5">
      <c r="A1072" s="88" t="s">
        <v>1141</v>
      </c>
      <c r="B1072" s="735">
        <v>0</v>
      </c>
      <c r="C1072" s="735">
        <v>0</v>
      </c>
      <c r="D1072" s="735">
        <v>84415.08</v>
      </c>
      <c r="E1072" s="736">
        <v>0</v>
      </c>
      <c r="F1072" s="735">
        <v>0</v>
      </c>
    </row>
    <row r="1073" spans="1:6" ht="12.75">
      <c r="A1073" s="88" t="s">
        <v>164</v>
      </c>
      <c r="B1073" s="735">
        <v>7129613</v>
      </c>
      <c r="C1073" s="735">
        <v>1003690</v>
      </c>
      <c r="D1073" s="735">
        <v>756226.74</v>
      </c>
      <c r="E1073" s="736">
        <v>10.606841353</v>
      </c>
      <c r="F1073" s="735">
        <v>-2366.22</v>
      </c>
    </row>
    <row r="1074" spans="1:6" ht="12.75">
      <c r="A1074" s="88" t="s">
        <v>170</v>
      </c>
      <c r="B1074" s="735">
        <v>4919025</v>
      </c>
      <c r="C1074" s="735">
        <v>1545131</v>
      </c>
      <c r="D1074" s="735">
        <v>1545131</v>
      </c>
      <c r="E1074" s="736">
        <v>31.411326432</v>
      </c>
      <c r="F1074" s="735">
        <v>161872</v>
      </c>
    </row>
    <row r="1075" spans="1:6" ht="25.5">
      <c r="A1075" s="88" t="s">
        <v>173</v>
      </c>
      <c r="B1075" s="735">
        <v>4919025</v>
      </c>
      <c r="C1075" s="735">
        <v>1545131</v>
      </c>
      <c r="D1075" s="735">
        <v>1545131</v>
      </c>
      <c r="E1075" s="736">
        <v>31.411326432</v>
      </c>
      <c r="F1075" s="735">
        <v>161872</v>
      </c>
    </row>
    <row r="1076" spans="1:6" ht="12.75">
      <c r="A1076" s="96" t="s">
        <v>247</v>
      </c>
      <c r="B1076" s="731">
        <v>16505742</v>
      </c>
      <c r="C1076" s="731">
        <v>5846591</v>
      </c>
      <c r="D1076" s="731">
        <v>3922063.8</v>
      </c>
      <c r="E1076" s="732">
        <v>23.761814525</v>
      </c>
      <c r="F1076" s="731">
        <v>1735729.93</v>
      </c>
    </row>
    <row r="1077" spans="1:6" ht="12.75">
      <c r="A1077" s="88" t="s">
        <v>178</v>
      </c>
      <c r="B1077" s="735">
        <v>15453283</v>
      </c>
      <c r="C1077" s="735">
        <v>5565576</v>
      </c>
      <c r="D1077" s="735">
        <v>3662624.86</v>
      </c>
      <c r="E1077" s="736">
        <v>23.701273445</v>
      </c>
      <c r="F1077" s="735">
        <v>1718545.42</v>
      </c>
    </row>
    <row r="1078" spans="1:6" ht="12.75">
      <c r="A1078" s="88" t="s">
        <v>180</v>
      </c>
      <c r="B1078" s="735">
        <v>2369686</v>
      </c>
      <c r="C1078" s="735">
        <v>602405</v>
      </c>
      <c r="D1078" s="735">
        <v>489364.78</v>
      </c>
      <c r="E1078" s="736">
        <v>20.651038998</v>
      </c>
      <c r="F1078" s="735">
        <v>140783.04</v>
      </c>
    </row>
    <row r="1079" spans="1:6" ht="12.75">
      <c r="A1079" s="88" t="s">
        <v>181</v>
      </c>
      <c r="B1079" s="735">
        <v>1127628</v>
      </c>
      <c r="C1079" s="735">
        <v>303014</v>
      </c>
      <c r="D1079" s="735">
        <v>267695.52</v>
      </c>
      <c r="E1079" s="736">
        <v>23.739701391</v>
      </c>
      <c r="F1079" s="735">
        <v>55197.21</v>
      </c>
    </row>
    <row r="1080" spans="1:6" ht="12.75">
      <c r="A1080" s="88" t="s">
        <v>188</v>
      </c>
      <c r="B1080" s="735">
        <v>878836</v>
      </c>
      <c r="C1080" s="735">
        <v>241512</v>
      </c>
      <c r="D1080" s="735">
        <v>214676.82</v>
      </c>
      <c r="E1080" s="736">
        <v>24.427403975</v>
      </c>
      <c r="F1080" s="735">
        <v>44703.64</v>
      </c>
    </row>
    <row r="1081" spans="1:6" ht="12.75">
      <c r="A1081" s="88" t="s">
        <v>186</v>
      </c>
      <c r="B1081" s="735">
        <v>1242058</v>
      </c>
      <c r="C1081" s="735">
        <v>299391</v>
      </c>
      <c r="D1081" s="735">
        <v>221669.26</v>
      </c>
      <c r="E1081" s="736">
        <v>17.846933074</v>
      </c>
      <c r="F1081" s="735">
        <v>85585.83</v>
      </c>
    </row>
    <row r="1082" spans="1:6" ht="12.75">
      <c r="A1082" s="88" t="s">
        <v>206</v>
      </c>
      <c r="B1082" s="735">
        <v>1751494</v>
      </c>
      <c r="C1082" s="735">
        <v>843000</v>
      </c>
      <c r="D1082" s="735">
        <v>675135.75</v>
      </c>
      <c r="E1082" s="736">
        <v>38.546278206</v>
      </c>
      <c r="F1082" s="735">
        <v>649698.75</v>
      </c>
    </row>
    <row r="1083" spans="1:6" ht="12.75">
      <c r="A1083" s="88" t="s">
        <v>208</v>
      </c>
      <c r="B1083" s="735">
        <v>1751494</v>
      </c>
      <c r="C1083" s="735">
        <v>843000</v>
      </c>
      <c r="D1083" s="735">
        <v>675135.75</v>
      </c>
      <c r="E1083" s="736">
        <v>38.546278206</v>
      </c>
      <c r="F1083" s="735">
        <v>649698.75</v>
      </c>
    </row>
    <row r="1084" spans="1:6" ht="25.5">
      <c r="A1084" s="88" t="s">
        <v>224</v>
      </c>
      <c r="B1084" s="735">
        <v>5869772</v>
      </c>
      <c r="C1084" s="735">
        <v>1640738</v>
      </c>
      <c r="D1084" s="735">
        <v>719058.46</v>
      </c>
      <c r="E1084" s="736">
        <v>12.250194045</v>
      </c>
      <c r="F1084" s="735">
        <v>24981.17</v>
      </c>
    </row>
    <row r="1085" spans="1:6" ht="12.75">
      <c r="A1085" s="88" t="s">
        <v>228</v>
      </c>
      <c r="B1085" s="735">
        <v>5869772</v>
      </c>
      <c r="C1085" s="735">
        <v>1640738</v>
      </c>
      <c r="D1085" s="735">
        <v>719058.46</v>
      </c>
      <c r="E1085" s="736">
        <v>12.250194045</v>
      </c>
      <c r="F1085" s="735">
        <v>24981.17</v>
      </c>
    </row>
    <row r="1086" spans="1:6" ht="12.75">
      <c r="A1086" s="88" t="s">
        <v>231</v>
      </c>
      <c r="B1086" s="735">
        <v>5462331</v>
      </c>
      <c r="C1086" s="735">
        <v>2479433</v>
      </c>
      <c r="D1086" s="735">
        <v>1779065.87</v>
      </c>
      <c r="E1086" s="736">
        <v>32.569719228</v>
      </c>
      <c r="F1086" s="735">
        <v>903082.46</v>
      </c>
    </row>
    <row r="1087" spans="1:6" ht="38.25">
      <c r="A1087" s="88" t="s">
        <v>249</v>
      </c>
      <c r="B1087" s="735">
        <v>5462331</v>
      </c>
      <c r="C1087" s="735">
        <v>2479433</v>
      </c>
      <c r="D1087" s="735">
        <v>1779065.87</v>
      </c>
      <c r="E1087" s="736">
        <v>32.569719228</v>
      </c>
      <c r="F1087" s="735">
        <v>903082.46</v>
      </c>
    </row>
    <row r="1088" spans="1:6" ht="12.75">
      <c r="A1088" s="88" t="s">
        <v>251</v>
      </c>
      <c r="B1088" s="735">
        <v>1052459</v>
      </c>
      <c r="C1088" s="735">
        <v>281015</v>
      </c>
      <c r="D1088" s="735">
        <v>259438.94</v>
      </c>
      <c r="E1088" s="736">
        <v>24.650740789</v>
      </c>
      <c r="F1088" s="735">
        <v>17184.51</v>
      </c>
    </row>
    <row r="1089" spans="1:6" ht="12.75">
      <c r="A1089" s="88" t="s">
        <v>253</v>
      </c>
      <c r="B1089" s="735">
        <v>1052459</v>
      </c>
      <c r="C1089" s="735">
        <v>281015</v>
      </c>
      <c r="D1089" s="735">
        <v>259438.94</v>
      </c>
      <c r="E1089" s="736">
        <v>24.650740789</v>
      </c>
      <c r="F1089" s="735">
        <v>17184.51</v>
      </c>
    </row>
    <row r="1090" spans="1:6" ht="12.75">
      <c r="A1090" s="88" t="s">
        <v>1097</v>
      </c>
      <c r="B1090" s="735">
        <v>-4457104</v>
      </c>
      <c r="C1090" s="735">
        <v>-3297770</v>
      </c>
      <c r="D1090" s="735">
        <v>-1536290.98</v>
      </c>
      <c r="E1090" s="737" t="s">
        <v>1093</v>
      </c>
      <c r="F1090" s="735">
        <v>-1576224.15</v>
      </c>
    </row>
    <row r="1091" spans="1:6" ht="12.75">
      <c r="A1091" s="88" t="s">
        <v>1098</v>
      </c>
      <c r="B1091" s="735">
        <v>4457104</v>
      </c>
      <c r="C1091" s="735">
        <v>3297770</v>
      </c>
      <c r="D1091" s="738" t="s">
        <v>1093</v>
      </c>
      <c r="E1091" s="738" t="s">
        <v>1093</v>
      </c>
      <c r="F1091" s="738" t="s">
        <v>1093</v>
      </c>
    </row>
    <row r="1092" spans="1:6" ht="12.75">
      <c r="A1092" s="88" t="s">
        <v>1161</v>
      </c>
      <c r="B1092" s="735">
        <v>4457104</v>
      </c>
      <c r="C1092" s="735">
        <v>3297770</v>
      </c>
      <c r="D1092" s="738" t="s">
        <v>1093</v>
      </c>
      <c r="E1092" s="738" t="s">
        <v>1093</v>
      </c>
      <c r="F1092" s="738" t="s">
        <v>1093</v>
      </c>
    </row>
    <row r="1093" spans="1:6" ht="25.5">
      <c r="A1093" s="88" t="s">
        <v>1163</v>
      </c>
      <c r="B1093" s="735">
        <v>4457104</v>
      </c>
      <c r="C1093" s="735">
        <v>3297770</v>
      </c>
      <c r="D1093" s="738" t="s">
        <v>1093</v>
      </c>
      <c r="E1093" s="738" t="s">
        <v>1093</v>
      </c>
      <c r="F1093" s="738" t="s">
        <v>1093</v>
      </c>
    </row>
    <row r="1094" spans="1:6" ht="12.75">
      <c r="A1094" s="96" t="s">
        <v>310</v>
      </c>
      <c r="B1094" s="731"/>
      <c r="C1094" s="731"/>
      <c r="D1094" s="731"/>
      <c r="E1094" s="732"/>
      <c r="F1094" s="731"/>
    </row>
    <row r="1095" spans="1:6" ht="12.75">
      <c r="A1095" s="96" t="s">
        <v>161</v>
      </c>
      <c r="B1095" s="731">
        <v>194759</v>
      </c>
      <c r="C1095" s="731">
        <v>61344</v>
      </c>
      <c r="D1095" s="731">
        <v>57569.87</v>
      </c>
      <c r="E1095" s="732">
        <v>29.55954282</v>
      </c>
      <c r="F1095" s="731">
        <v>22751.11</v>
      </c>
    </row>
    <row r="1096" spans="1:6" ht="12.75">
      <c r="A1096" s="88" t="s">
        <v>164</v>
      </c>
      <c r="B1096" s="735">
        <v>88494</v>
      </c>
      <c r="C1096" s="735">
        <v>17224</v>
      </c>
      <c r="D1096" s="735">
        <v>13449.87</v>
      </c>
      <c r="E1096" s="736">
        <v>15.198623636</v>
      </c>
      <c r="F1096" s="735">
        <v>10873.11</v>
      </c>
    </row>
    <row r="1097" spans="1:6" ht="12.75">
      <c r="A1097" s="739" t="s">
        <v>311</v>
      </c>
      <c r="B1097" s="735">
        <v>85083</v>
      </c>
      <c r="C1097" s="735">
        <v>15701</v>
      </c>
      <c r="D1097" s="735">
        <v>13449.87</v>
      </c>
      <c r="E1097" s="736">
        <v>15.807940482</v>
      </c>
      <c r="F1097" s="735">
        <v>13449.87</v>
      </c>
    </row>
    <row r="1098" spans="1:6" ht="12.75">
      <c r="A1098" s="88" t="s">
        <v>170</v>
      </c>
      <c r="B1098" s="735">
        <v>106265</v>
      </c>
      <c r="C1098" s="735">
        <v>44120</v>
      </c>
      <c r="D1098" s="735">
        <v>44120</v>
      </c>
      <c r="E1098" s="736">
        <v>41.518844398</v>
      </c>
      <c r="F1098" s="735">
        <v>11878</v>
      </c>
    </row>
    <row r="1099" spans="1:6" ht="25.5">
      <c r="A1099" s="88" t="s">
        <v>173</v>
      </c>
      <c r="B1099" s="735">
        <v>106265</v>
      </c>
      <c r="C1099" s="735">
        <v>44120</v>
      </c>
      <c r="D1099" s="735">
        <v>44120</v>
      </c>
      <c r="E1099" s="736">
        <v>41.518844398</v>
      </c>
      <c r="F1099" s="735">
        <v>11878</v>
      </c>
    </row>
    <row r="1100" spans="1:6" ht="12.75">
      <c r="A1100" s="96" t="s">
        <v>247</v>
      </c>
      <c r="B1100" s="731">
        <v>194759</v>
      </c>
      <c r="C1100" s="731">
        <v>61344</v>
      </c>
      <c r="D1100" s="731">
        <v>38283.92</v>
      </c>
      <c r="E1100" s="732">
        <v>19.657073614</v>
      </c>
      <c r="F1100" s="731">
        <v>10835.33</v>
      </c>
    </row>
    <row r="1101" spans="1:6" ht="12.75">
      <c r="A1101" s="88" t="s">
        <v>178</v>
      </c>
      <c r="B1101" s="735">
        <v>194759</v>
      </c>
      <c r="C1101" s="735">
        <v>61344</v>
      </c>
      <c r="D1101" s="735">
        <v>38283.92</v>
      </c>
      <c r="E1101" s="736">
        <v>19.657073614</v>
      </c>
      <c r="F1101" s="735">
        <v>10835.33</v>
      </c>
    </row>
    <row r="1102" spans="1:6" ht="12.75">
      <c r="A1102" s="88" t="s">
        <v>180</v>
      </c>
      <c r="B1102" s="735">
        <v>109676</v>
      </c>
      <c r="C1102" s="735">
        <v>45643</v>
      </c>
      <c r="D1102" s="735">
        <v>35707.16</v>
      </c>
      <c r="E1102" s="736">
        <v>32.556949561</v>
      </c>
      <c r="F1102" s="735">
        <v>8258.57</v>
      </c>
    </row>
    <row r="1103" spans="1:6" ht="12.75">
      <c r="A1103" s="88" t="s">
        <v>181</v>
      </c>
      <c r="B1103" s="735">
        <v>39884</v>
      </c>
      <c r="C1103" s="735">
        <v>20732</v>
      </c>
      <c r="D1103" s="735">
        <v>17482.29</v>
      </c>
      <c r="E1103" s="736">
        <v>43.832840237</v>
      </c>
      <c r="F1103" s="735">
        <v>3038.83</v>
      </c>
    </row>
    <row r="1104" spans="1:6" ht="12.75">
      <c r="A1104" s="88" t="s">
        <v>188</v>
      </c>
      <c r="B1104" s="735">
        <v>32139</v>
      </c>
      <c r="C1104" s="735">
        <v>16703</v>
      </c>
      <c r="D1104" s="735">
        <v>14061.04</v>
      </c>
      <c r="E1104" s="736">
        <v>43.750707863</v>
      </c>
      <c r="F1104" s="735">
        <v>2443.84</v>
      </c>
    </row>
    <row r="1105" spans="1:6" ht="12.75">
      <c r="A1105" s="88" t="s">
        <v>186</v>
      </c>
      <c r="B1105" s="735">
        <v>69792</v>
      </c>
      <c r="C1105" s="735">
        <v>24911</v>
      </c>
      <c r="D1105" s="735">
        <v>18224.87</v>
      </c>
      <c r="E1105" s="736">
        <v>26.113121848</v>
      </c>
      <c r="F1105" s="735">
        <v>5219.74</v>
      </c>
    </row>
    <row r="1106" spans="1:6" ht="12.75">
      <c r="A1106" s="88" t="s">
        <v>231</v>
      </c>
      <c r="B1106" s="735">
        <v>85083</v>
      </c>
      <c r="C1106" s="735">
        <v>15701</v>
      </c>
      <c r="D1106" s="735">
        <v>2576.76</v>
      </c>
      <c r="E1106" s="736">
        <v>3.028525087</v>
      </c>
      <c r="F1106" s="735">
        <v>2576.76</v>
      </c>
    </row>
    <row r="1107" spans="1:6" ht="12.75">
      <c r="A1107" s="88" t="s">
        <v>318</v>
      </c>
      <c r="B1107" s="735">
        <v>85083</v>
      </c>
      <c r="C1107" s="735">
        <v>15701</v>
      </c>
      <c r="D1107" s="735">
        <v>2576.76</v>
      </c>
      <c r="E1107" s="736">
        <v>3.028525087</v>
      </c>
      <c r="F1107" s="735">
        <v>2576.76</v>
      </c>
    </row>
    <row r="1108" spans="1:6" ht="38.25">
      <c r="A1108" s="88" t="s">
        <v>320</v>
      </c>
      <c r="B1108" s="735">
        <v>85083</v>
      </c>
      <c r="C1108" s="735">
        <v>15701</v>
      </c>
      <c r="D1108" s="735">
        <v>2576.76</v>
      </c>
      <c r="E1108" s="736">
        <v>3.028525087</v>
      </c>
      <c r="F1108" s="735">
        <v>2576.76</v>
      </c>
    </row>
    <row r="1109" spans="1:6" ht="12.75">
      <c r="A1109" s="88" t="s">
        <v>1097</v>
      </c>
      <c r="B1109" s="735">
        <v>0</v>
      </c>
      <c r="C1109" s="735">
        <v>0</v>
      </c>
      <c r="D1109" s="735">
        <v>19285.95</v>
      </c>
      <c r="E1109" s="737" t="s">
        <v>1093</v>
      </c>
      <c r="F1109" s="735">
        <v>11915.78</v>
      </c>
    </row>
    <row r="1110" spans="1:6" ht="12.75">
      <c r="A1110" s="96" t="s">
        <v>52</v>
      </c>
      <c r="B1110" s="731"/>
      <c r="C1110" s="731"/>
      <c r="D1110" s="731"/>
      <c r="E1110" s="732"/>
      <c r="F1110" s="731"/>
    </row>
    <row r="1111" spans="1:6" ht="12.75">
      <c r="A1111" s="96" t="s">
        <v>161</v>
      </c>
      <c r="B1111" s="731">
        <v>999729</v>
      </c>
      <c r="C1111" s="731">
        <v>266295</v>
      </c>
      <c r="D1111" s="731">
        <v>266295</v>
      </c>
      <c r="E1111" s="732">
        <v>26.636718551</v>
      </c>
      <c r="F1111" s="731">
        <v>2338</v>
      </c>
    </row>
    <row r="1112" spans="1:6" ht="12.75">
      <c r="A1112" s="88" t="s">
        <v>164</v>
      </c>
      <c r="B1112" s="735">
        <v>5982</v>
      </c>
      <c r="C1112" s="735">
        <v>0</v>
      </c>
      <c r="D1112" s="735">
        <v>0</v>
      </c>
      <c r="E1112" s="736">
        <v>0</v>
      </c>
      <c r="F1112" s="735">
        <v>0</v>
      </c>
    </row>
    <row r="1113" spans="1:6" ht="12.75">
      <c r="A1113" s="739" t="s">
        <v>311</v>
      </c>
      <c r="B1113" s="735">
        <v>5982</v>
      </c>
      <c r="C1113" s="735">
        <v>0</v>
      </c>
      <c r="D1113" s="735">
        <v>0</v>
      </c>
      <c r="E1113" s="736">
        <v>0</v>
      </c>
      <c r="F1113" s="735">
        <v>0</v>
      </c>
    </row>
    <row r="1114" spans="1:6" ht="12.75">
      <c r="A1114" s="88" t="s">
        <v>170</v>
      </c>
      <c r="B1114" s="735">
        <v>993747</v>
      </c>
      <c r="C1114" s="735">
        <v>266295</v>
      </c>
      <c r="D1114" s="735">
        <v>266295</v>
      </c>
      <c r="E1114" s="736">
        <v>26.797062029</v>
      </c>
      <c r="F1114" s="735">
        <v>2338</v>
      </c>
    </row>
    <row r="1115" spans="1:6" ht="25.5">
      <c r="A1115" s="88" t="s">
        <v>173</v>
      </c>
      <c r="B1115" s="735">
        <v>993747</v>
      </c>
      <c r="C1115" s="735">
        <v>266295</v>
      </c>
      <c r="D1115" s="735">
        <v>266295</v>
      </c>
      <c r="E1115" s="736">
        <v>26.797062029</v>
      </c>
      <c r="F1115" s="735">
        <v>2338</v>
      </c>
    </row>
    <row r="1116" spans="1:6" ht="12.75">
      <c r="A1116" s="96" t="s">
        <v>247</v>
      </c>
      <c r="B1116" s="731">
        <v>999729</v>
      </c>
      <c r="C1116" s="731">
        <v>266295</v>
      </c>
      <c r="D1116" s="731">
        <v>264037.14</v>
      </c>
      <c r="E1116" s="732">
        <v>26.410871346</v>
      </c>
      <c r="F1116" s="731">
        <v>25936.44</v>
      </c>
    </row>
    <row r="1117" spans="1:6" ht="12.75">
      <c r="A1117" s="88" t="s">
        <v>178</v>
      </c>
      <c r="B1117" s="735">
        <v>80199</v>
      </c>
      <c r="C1117" s="735">
        <v>32178</v>
      </c>
      <c r="D1117" s="735">
        <v>29920.89</v>
      </c>
      <c r="E1117" s="736">
        <v>37.308308084</v>
      </c>
      <c r="F1117" s="735">
        <v>9510.44</v>
      </c>
    </row>
    <row r="1118" spans="1:6" ht="12.75">
      <c r="A1118" s="88" t="s">
        <v>180</v>
      </c>
      <c r="B1118" s="735">
        <v>74217</v>
      </c>
      <c r="C1118" s="735">
        <v>32178</v>
      </c>
      <c r="D1118" s="735">
        <v>29920.89</v>
      </c>
      <c r="E1118" s="736">
        <v>40.315412911</v>
      </c>
      <c r="F1118" s="735">
        <v>9510.44</v>
      </c>
    </row>
    <row r="1119" spans="1:6" ht="12.75">
      <c r="A1119" s="88" t="s">
        <v>181</v>
      </c>
      <c r="B1119" s="735">
        <v>9561</v>
      </c>
      <c r="C1119" s="735">
        <v>3936</v>
      </c>
      <c r="D1119" s="735">
        <v>3898.89</v>
      </c>
      <c r="E1119" s="736">
        <v>40.779102604</v>
      </c>
      <c r="F1119" s="735">
        <v>1247.96</v>
      </c>
    </row>
    <row r="1120" spans="1:6" ht="12.75">
      <c r="A1120" s="88" t="s">
        <v>188</v>
      </c>
      <c r="B1120" s="735">
        <v>7704</v>
      </c>
      <c r="C1120" s="735">
        <v>3169</v>
      </c>
      <c r="D1120" s="735">
        <v>3134.95</v>
      </c>
      <c r="E1120" s="736">
        <v>40.692497404</v>
      </c>
      <c r="F1120" s="735">
        <v>998.66</v>
      </c>
    </row>
    <row r="1121" spans="1:6" ht="12.75">
      <c r="A1121" s="88" t="s">
        <v>186</v>
      </c>
      <c r="B1121" s="735">
        <v>64656</v>
      </c>
      <c r="C1121" s="735">
        <v>28242</v>
      </c>
      <c r="D1121" s="735">
        <v>26022</v>
      </c>
      <c r="E1121" s="736">
        <v>40.24684484</v>
      </c>
      <c r="F1121" s="735">
        <v>8262.48</v>
      </c>
    </row>
    <row r="1122" spans="1:6" ht="12.75">
      <c r="A1122" s="88" t="s">
        <v>231</v>
      </c>
      <c r="B1122" s="735">
        <v>5982</v>
      </c>
      <c r="C1122" s="735">
        <v>0</v>
      </c>
      <c r="D1122" s="735">
        <v>0</v>
      </c>
      <c r="E1122" s="736">
        <v>0</v>
      </c>
      <c r="F1122" s="735">
        <v>0</v>
      </c>
    </row>
    <row r="1123" spans="1:6" ht="12.75">
      <c r="A1123" s="88" t="s">
        <v>318</v>
      </c>
      <c r="B1123" s="735">
        <v>5982</v>
      </c>
      <c r="C1123" s="735">
        <v>0</v>
      </c>
      <c r="D1123" s="735">
        <v>0</v>
      </c>
      <c r="E1123" s="736">
        <v>0</v>
      </c>
      <c r="F1123" s="735">
        <v>0</v>
      </c>
    </row>
    <row r="1124" spans="1:6" ht="38.25">
      <c r="A1124" s="88" t="s">
        <v>320</v>
      </c>
      <c r="B1124" s="735">
        <v>5982</v>
      </c>
      <c r="C1124" s="735">
        <v>0</v>
      </c>
      <c r="D1124" s="735">
        <v>0</v>
      </c>
      <c r="E1124" s="736">
        <v>0</v>
      </c>
      <c r="F1124" s="735">
        <v>0</v>
      </c>
    </row>
    <row r="1125" spans="1:6" ht="12.75">
      <c r="A1125" s="88" t="s">
        <v>251</v>
      </c>
      <c r="B1125" s="735">
        <v>919530</v>
      </c>
      <c r="C1125" s="735">
        <v>234117</v>
      </c>
      <c r="D1125" s="735">
        <v>234116.25</v>
      </c>
      <c r="E1125" s="736">
        <v>25.460425435</v>
      </c>
      <c r="F1125" s="735">
        <v>16426</v>
      </c>
    </row>
    <row r="1126" spans="1:6" ht="12.75">
      <c r="A1126" s="88" t="s">
        <v>253</v>
      </c>
      <c r="B1126" s="735">
        <v>919530</v>
      </c>
      <c r="C1126" s="735">
        <v>234117</v>
      </c>
      <c r="D1126" s="735">
        <v>234116.25</v>
      </c>
      <c r="E1126" s="736">
        <v>25.460425435</v>
      </c>
      <c r="F1126" s="735">
        <v>16426</v>
      </c>
    </row>
    <row r="1127" spans="1:6" ht="12.75">
      <c r="A1127" s="88" t="s">
        <v>1097</v>
      </c>
      <c r="B1127" s="735">
        <v>0</v>
      </c>
      <c r="C1127" s="735">
        <v>0</v>
      </c>
      <c r="D1127" s="735">
        <v>2257.86</v>
      </c>
      <c r="E1127" s="737" t="s">
        <v>1093</v>
      </c>
      <c r="F1127" s="735">
        <v>-23598.44</v>
      </c>
    </row>
    <row r="1128" spans="1:6" ht="12.75">
      <c r="A1128" s="96" t="s">
        <v>333</v>
      </c>
      <c r="B1128" s="731"/>
      <c r="C1128" s="731"/>
      <c r="D1128" s="731"/>
      <c r="E1128" s="732"/>
      <c r="F1128" s="731"/>
    </row>
    <row r="1129" spans="1:6" ht="12.75">
      <c r="A1129" s="96" t="s">
        <v>161</v>
      </c>
      <c r="B1129" s="731">
        <v>1148140</v>
      </c>
      <c r="C1129" s="731">
        <v>308655</v>
      </c>
      <c r="D1129" s="731">
        <v>201535.2</v>
      </c>
      <c r="E1129" s="732">
        <v>17.553190377</v>
      </c>
      <c r="F1129" s="731">
        <v>63446</v>
      </c>
    </row>
    <row r="1130" spans="1:6" ht="12.75">
      <c r="A1130" s="88" t="s">
        <v>164</v>
      </c>
      <c r="B1130" s="735">
        <v>369934</v>
      </c>
      <c r="C1130" s="735">
        <v>107801</v>
      </c>
      <c r="D1130" s="735">
        <v>0.01</v>
      </c>
      <c r="E1130" s="736">
        <v>2.703E-06</v>
      </c>
      <c r="F1130" s="735">
        <v>0</v>
      </c>
    </row>
    <row r="1131" spans="1:6" ht="12.75">
      <c r="A1131" s="739" t="s">
        <v>311</v>
      </c>
      <c r="B1131" s="735">
        <v>369934</v>
      </c>
      <c r="C1131" s="735">
        <v>107801</v>
      </c>
      <c r="D1131" s="735">
        <v>0</v>
      </c>
      <c r="E1131" s="736">
        <v>0</v>
      </c>
      <c r="F1131" s="735">
        <v>0</v>
      </c>
    </row>
    <row r="1132" spans="1:6" ht="12.75">
      <c r="A1132" s="88" t="s">
        <v>1143</v>
      </c>
      <c r="B1132" s="735">
        <v>0</v>
      </c>
      <c r="C1132" s="735">
        <v>0</v>
      </c>
      <c r="D1132" s="735">
        <v>681.19</v>
      </c>
      <c r="E1132" s="736">
        <v>0</v>
      </c>
      <c r="F1132" s="735">
        <v>0</v>
      </c>
    </row>
    <row r="1133" spans="1:6" ht="12.75">
      <c r="A1133" s="88" t="s">
        <v>166</v>
      </c>
      <c r="B1133" s="735">
        <v>0</v>
      </c>
      <c r="C1133" s="735">
        <v>0</v>
      </c>
      <c r="D1133" s="735">
        <v>681.19</v>
      </c>
      <c r="E1133" s="736">
        <v>0</v>
      </c>
      <c r="F1133" s="735">
        <v>0</v>
      </c>
    </row>
    <row r="1134" spans="1:6" ht="12.75">
      <c r="A1134" s="88" t="s">
        <v>300</v>
      </c>
      <c r="B1134" s="735">
        <v>0</v>
      </c>
      <c r="C1134" s="735">
        <v>0</v>
      </c>
      <c r="D1134" s="735">
        <v>681.19</v>
      </c>
      <c r="E1134" s="736">
        <v>0</v>
      </c>
      <c r="F1134" s="735">
        <v>0</v>
      </c>
    </row>
    <row r="1135" spans="1:6" ht="12.75">
      <c r="A1135" s="88" t="s">
        <v>170</v>
      </c>
      <c r="B1135" s="735">
        <v>778206</v>
      </c>
      <c r="C1135" s="735">
        <v>200854</v>
      </c>
      <c r="D1135" s="735">
        <v>200854</v>
      </c>
      <c r="E1135" s="736">
        <v>25.809875534</v>
      </c>
      <c r="F1135" s="735">
        <v>63446</v>
      </c>
    </row>
    <row r="1136" spans="1:6" ht="25.5">
      <c r="A1136" s="88" t="s">
        <v>173</v>
      </c>
      <c r="B1136" s="735">
        <v>778206</v>
      </c>
      <c r="C1136" s="735">
        <v>200854</v>
      </c>
      <c r="D1136" s="735">
        <v>200854</v>
      </c>
      <c r="E1136" s="736">
        <v>25.809875534</v>
      </c>
      <c r="F1136" s="735">
        <v>63446</v>
      </c>
    </row>
    <row r="1137" spans="1:6" ht="12.75">
      <c r="A1137" s="96" t="s">
        <v>247</v>
      </c>
      <c r="B1137" s="731">
        <v>1148140</v>
      </c>
      <c r="C1137" s="731">
        <v>308655</v>
      </c>
      <c r="D1137" s="731">
        <v>176334.16</v>
      </c>
      <c r="E1137" s="732">
        <v>15.35824551</v>
      </c>
      <c r="F1137" s="731">
        <v>67856.67</v>
      </c>
    </row>
    <row r="1138" spans="1:6" ht="12.75">
      <c r="A1138" s="88" t="s">
        <v>178</v>
      </c>
      <c r="B1138" s="735">
        <v>1090195</v>
      </c>
      <c r="C1138" s="735">
        <v>285710</v>
      </c>
      <c r="D1138" s="735">
        <v>173404.75</v>
      </c>
      <c r="E1138" s="736">
        <v>15.905847119</v>
      </c>
      <c r="F1138" s="735">
        <v>67856.67</v>
      </c>
    </row>
    <row r="1139" spans="1:6" ht="12.75">
      <c r="A1139" s="88" t="s">
        <v>180</v>
      </c>
      <c r="B1139" s="735">
        <v>27783</v>
      </c>
      <c r="C1139" s="735">
        <v>13451</v>
      </c>
      <c r="D1139" s="735">
        <v>8946.75</v>
      </c>
      <c r="E1139" s="736">
        <v>32.202245978</v>
      </c>
      <c r="F1139" s="735">
        <v>2230.67</v>
      </c>
    </row>
    <row r="1140" spans="1:6" ht="12.75">
      <c r="A1140" s="88" t="s">
        <v>181</v>
      </c>
      <c r="B1140" s="735">
        <v>15193</v>
      </c>
      <c r="C1140" s="735">
        <v>10101</v>
      </c>
      <c r="D1140" s="735">
        <v>7798.62</v>
      </c>
      <c r="E1140" s="736">
        <v>51.330349503</v>
      </c>
      <c r="F1140" s="735">
        <v>1432.54</v>
      </c>
    </row>
    <row r="1141" spans="1:6" ht="12.75">
      <c r="A1141" s="88" t="s">
        <v>188</v>
      </c>
      <c r="B1141" s="735">
        <v>12340</v>
      </c>
      <c r="C1141" s="735">
        <v>8236</v>
      </c>
      <c r="D1141" s="735">
        <v>6384.15</v>
      </c>
      <c r="E1141" s="736">
        <v>51.73541329</v>
      </c>
      <c r="F1141" s="735">
        <v>1170.8</v>
      </c>
    </row>
    <row r="1142" spans="1:6" ht="12.75">
      <c r="A1142" s="88" t="s">
        <v>186</v>
      </c>
      <c r="B1142" s="735">
        <v>12590</v>
      </c>
      <c r="C1142" s="735">
        <v>3350</v>
      </c>
      <c r="D1142" s="735">
        <v>1148.13</v>
      </c>
      <c r="E1142" s="736">
        <v>9.119380461</v>
      </c>
      <c r="F1142" s="735">
        <v>798.13</v>
      </c>
    </row>
    <row r="1143" spans="1:6" ht="12.75">
      <c r="A1143" s="88" t="s">
        <v>231</v>
      </c>
      <c r="B1143" s="735">
        <v>1062412</v>
      </c>
      <c r="C1143" s="735">
        <v>272259</v>
      </c>
      <c r="D1143" s="735">
        <v>164458</v>
      </c>
      <c r="E1143" s="736">
        <v>15.479682082</v>
      </c>
      <c r="F1143" s="735">
        <v>65626</v>
      </c>
    </row>
    <row r="1144" spans="1:6" ht="38.25">
      <c r="A1144" s="88" t="s">
        <v>249</v>
      </c>
      <c r="B1144" s="735">
        <v>692478</v>
      </c>
      <c r="C1144" s="735">
        <v>164458</v>
      </c>
      <c r="D1144" s="735">
        <v>164458</v>
      </c>
      <c r="E1144" s="736">
        <v>23.749202141</v>
      </c>
      <c r="F1144" s="735">
        <v>65626</v>
      </c>
    </row>
    <row r="1145" spans="1:6" ht="12.75">
      <c r="A1145" s="88" t="s">
        <v>318</v>
      </c>
      <c r="B1145" s="735">
        <v>369934</v>
      </c>
      <c r="C1145" s="735">
        <v>107801</v>
      </c>
      <c r="D1145" s="735">
        <v>0</v>
      </c>
      <c r="E1145" s="736">
        <v>0</v>
      </c>
      <c r="F1145" s="735">
        <v>0</v>
      </c>
    </row>
    <row r="1146" spans="1:6" ht="38.25">
      <c r="A1146" s="88" t="s">
        <v>320</v>
      </c>
      <c r="B1146" s="735">
        <v>369934</v>
      </c>
      <c r="C1146" s="735">
        <v>107801</v>
      </c>
      <c r="D1146" s="735">
        <v>0</v>
      </c>
      <c r="E1146" s="736">
        <v>0</v>
      </c>
      <c r="F1146" s="735">
        <v>0</v>
      </c>
    </row>
    <row r="1147" spans="1:6" ht="12.75">
      <c r="A1147" s="88" t="s">
        <v>251</v>
      </c>
      <c r="B1147" s="735">
        <v>57945</v>
      </c>
      <c r="C1147" s="735">
        <v>22945</v>
      </c>
      <c r="D1147" s="735">
        <v>2929.41</v>
      </c>
      <c r="E1147" s="736">
        <v>5.055500906</v>
      </c>
      <c r="F1147" s="735">
        <v>0</v>
      </c>
    </row>
    <row r="1148" spans="1:6" ht="12.75">
      <c r="A1148" s="88" t="s">
        <v>253</v>
      </c>
      <c r="B1148" s="735">
        <v>57945</v>
      </c>
      <c r="C1148" s="735">
        <v>22945</v>
      </c>
      <c r="D1148" s="735">
        <v>2929.41</v>
      </c>
      <c r="E1148" s="736">
        <v>5.055500906</v>
      </c>
      <c r="F1148" s="735">
        <v>0</v>
      </c>
    </row>
    <row r="1149" spans="1:6" ht="12.75">
      <c r="A1149" s="88" t="s">
        <v>1097</v>
      </c>
      <c r="B1149" s="735">
        <v>0</v>
      </c>
      <c r="C1149" s="735">
        <v>0</v>
      </c>
      <c r="D1149" s="735">
        <v>25201.04</v>
      </c>
      <c r="E1149" s="737" t="s">
        <v>1093</v>
      </c>
      <c r="F1149" s="735">
        <v>-4410.67</v>
      </c>
    </row>
    <row r="1150" spans="1:6" ht="12.75">
      <c r="A1150" s="96" t="s">
        <v>339</v>
      </c>
      <c r="B1150" s="731"/>
      <c r="C1150" s="731"/>
      <c r="D1150" s="731"/>
      <c r="E1150" s="732"/>
      <c r="F1150" s="731"/>
    </row>
    <row r="1151" spans="1:6" ht="12.75">
      <c r="A1151" s="96" t="s">
        <v>161</v>
      </c>
      <c r="B1151" s="731">
        <v>830506</v>
      </c>
      <c r="C1151" s="731">
        <v>257745</v>
      </c>
      <c r="D1151" s="731">
        <v>214879.05</v>
      </c>
      <c r="E1151" s="732">
        <v>25.873268826</v>
      </c>
      <c r="F1151" s="731">
        <v>4803</v>
      </c>
    </row>
    <row r="1152" spans="1:6" ht="12.75">
      <c r="A1152" s="88" t="s">
        <v>164</v>
      </c>
      <c r="B1152" s="735">
        <v>245132</v>
      </c>
      <c r="C1152" s="735">
        <v>50200</v>
      </c>
      <c r="D1152" s="735">
        <v>7334.05</v>
      </c>
      <c r="E1152" s="736">
        <v>2.991877845</v>
      </c>
      <c r="F1152" s="735">
        <v>0</v>
      </c>
    </row>
    <row r="1153" spans="1:6" ht="12.75">
      <c r="A1153" s="739" t="s">
        <v>311</v>
      </c>
      <c r="B1153" s="735">
        <v>245132</v>
      </c>
      <c r="C1153" s="735">
        <v>50200</v>
      </c>
      <c r="D1153" s="735">
        <v>7203.13</v>
      </c>
      <c r="E1153" s="736">
        <v>2.938469886</v>
      </c>
      <c r="F1153" s="735">
        <v>0</v>
      </c>
    </row>
    <row r="1154" spans="1:6" ht="12.75">
      <c r="A1154" s="88" t="s">
        <v>170</v>
      </c>
      <c r="B1154" s="735">
        <v>585374</v>
      </c>
      <c r="C1154" s="735">
        <v>207545</v>
      </c>
      <c r="D1154" s="735">
        <v>207545</v>
      </c>
      <c r="E1154" s="736">
        <v>35.45511075</v>
      </c>
      <c r="F1154" s="735">
        <v>4803</v>
      </c>
    </row>
    <row r="1155" spans="1:6" ht="25.5">
      <c r="A1155" s="88" t="s">
        <v>173</v>
      </c>
      <c r="B1155" s="735">
        <v>585374</v>
      </c>
      <c r="C1155" s="735">
        <v>207545</v>
      </c>
      <c r="D1155" s="735">
        <v>207545</v>
      </c>
      <c r="E1155" s="736">
        <v>35.45511075</v>
      </c>
      <c r="F1155" s="735">
        <v>4803</v>
      </c>
    </row>
    <row r="1156" spans="1:6" ht="12.75">
      <c r="A1156" s="96" t="s">
        <v>247</v>
      </c>
      <c r="B1156" s="731">
        <v>830506</v>
      </c>
      <c r="C1156" s="731">
        <v>257745</v>
      </c>
      <c r="D1156" s="731">
        <v>206868.36</v>
      </c>
      <c r="E1156" s="732">
        <v>24.908713483</v>
      </c>
      <c r="F1156" s="731">
        <v>102657.11</v>
      </c>
    </row>
    <row r="1157" spans="1:6" ht="12.75">
      <c r="A1157" s="88" t="s">
        <v>178</v>
      </c>
      <c r="B1157" s="735">
        <v>796455</v>
      </c>
      <c r="C1157" s="735">
        <v>257745</v>
      </c>
      <c r="D1157" s="735">
        <v>206868.36</v>
      </c>
      <c r="E1157" s="736">
        <v>25.973640695</v>
      </c>
      <c r="F1157" s="735">
        <v>102657.11</v>
      </c>
    </row>
    <row r="1158" spans="1:6" ht="12.75">
      <c r="A1158" s="88" t="s">
        <v>180</v>
      </c>
      <c r="B1158" s="735">
        <v>327376</v>
      </c>
      <c r="C1158" s="735">
        <v>60403</v>
      </c>
      <c r="D1158" s="735">
        <v>52392.31</v>
      </c>
      <c r="E1158" s="736">
        <v>16.003711329</v>
      </c>
      <c r="F1158" s="735">
        <v>32594.11</v>
      </c>
    </row>
    <row r="1159" spans="1:6" ht="12.75">
      <c r="A1159" s="88" t="s">
        <v>181</v>
      </c>
      <c r="B1159" s="735">
        <v>25037</v>
      </c>
      <c r="C1159" s="735">
        <v>8073</v>
      </c>
      <c r="D1159" s="735">
        <v>7297.71</v>
      </c>
      <c r="E1159" s="736">
        <v>29.147701402</v>
      </c>
      <c r="F1159" s="735">
        <v>2006.41</v>
      </c>
    </row>
    <row r="1160" spans="1:6" ht="12.75">
      <c r="A1160" s="88" t="s">
        <v>188</v>
      </c>
      <c r="B1160" s="735">
        <v>20869</v>
      </c>
      <c r="C1160" s="735">
        <v>6223</v>
      </c>
      <c r="D1160" s="735">
        <v>6172.42</v>
      </c>
      <c r="E1160" s="736">
        <v>29.57698021</v>
      </c>
      <c r="F1160" s="735">
        <v>1687.71</v>
      </c>
    </row>
    <row r="1161" spans="1:6" ht="12.75">
      <c r="A1161" s="88" t="s">
        <v>186</v>
      </c>
      <c r="B1161" s="735">
        <v>302339</v>
      </c>
      <c r="C1161" s="735">
        <v>52330</v>
      </c>
      <c r="D1161" s="735">
        <v>45094.6</v>
      </c>
      <c r="E1161" s="736">
        <v>14.915244146</v>
      </c>
      <c r="F1161" s="735">
        <v>30587.7</v>
      </c>
    </row>
    <row r="1162" spans="1:6" ht="12.75">
      <c r="A1162" s="88" t="s">
        <v>231</v>
      </c>
      <c r="B1162" s="735">
        <v>469079</v>
      </c>
      <c r="C1162" s="735">
        <v>197342</v>
      </c>
      <c r="D1162" s="735">
        <v>154476.05</v>
      </c>
      <c r="E1162" s="736">
        <v>32.93177695</v>
      </c>
      <c r="F1162" s="735">
        <v>70063</v>
      </c>
    </row>
    <row r="1163" spans="1:6" ht="38.25">
      <c r="A1163" s="88" t="s">
        <v>249</v>
      </c>
      <c r="B1163" s="735">
        <v>257998</v>
      </c>
      <c r="C1163" s="735">
        <v>147142</v>
      </c>
      <c r="D1163" s="735">
        <v>147142</v>
      </c>
      <c r="E1163" s="736">
        <v>57.032225056</v>
      </c>
      <c r="F1163" s="735">
        <v>70063</v>
      </c>
    </row>
    <row r="1164" spans="1:6" ht="12.75">
      <c r="A1164" s="88" t="s">
        <v>318</v>
      </c>
      <c r="B1164" s="735">
        <v>211081</v>
      </c>
      <c r="C1164" s="735">
        <v>50200</v>
      </c>
      <c r="D1164" s="735">
        <v>7334.05</v>
      </c>
      <c r="E1164" s="736">
        <v>3.47451926</v>
      </c>
      <c r="F1164" s="735">
        <v>0</v>
      </c>
    </row>
    <row r="1165" spans="1:6" ht="38.25">
      <c r="A1165" s="88" t="s">
        <v>320</v>
      </c>
      <c r="B1165" s="735">
        <v>211081</v>
      </c>
      <c r="C1165" s="735">
        <v>50200</v>
      </c>
      <c r="D1165" s="735">
        <v>7334.05</v>
      </c>
      <c r="E1165" s="736">
        <v>3.47451926</v>
      </c>
      <c r="F1165" s="735">
        <v>0</v>
      </c>
    </row>
    <row r="1166" spans="1:6" ht="12.75">
      <c r="A1166" s="88" t="s">
        <v>251</v>
      </c>
      <c r="B1166" s="735">
        <v>34051</v>
      </c>
      <c r="C1166" s="735">
        <v>0</v>
      </c>
      <c r="D1166" s="735">
        <v>0</v>
      </c>
      <c r="E1166" s="736">
        <v>0</v>
      </c>
      <c r="F1166" s="735">
        <v>0</v>
      </c>
    </row>
    <row r="1167" spans="1:6" ht="25.5">
      <c r="A1167" s="88" t="s">
        <v>259</v>
      </c>
      <c r="B1167" s="735">
        <v>34051</v>
      </c>
      <c r="C1167" s="735">
        <v>0</v>
      </c>
      <c r="D1167" s="735">
        <v>0</v>
      </c>
      <c r="E1167" s="736">
        <v>0</v>
      </c>
      <c r="F1167" s="735">
        <v>0</v>
      </c>
    </row>
    <row r="1168" spans="1:6" ht="25.5">
      <c r="A1168" s="88" t="s">
        <v>327</v>
      </c>
      <c r="B1168" s="735">
        <v>34051</v>
      </c>
      <c r="C1168" s="735">
        <v>0</v>
      </c>
      <c r="D1168" s="735">
        <v>0</v>
      </c>
      <c r="E1168" s="736">
        <v>0</v>
      </c>
      <c r="F1168" s="735">
        <v>0</v>
      </c>
    </row>
    <row r="1169" spans="1:6" ht="12.75">
      <c r="A1169" s="88" t="s">
        <v>1097</v>
      </c>
      <c r="B1169" s="735">
        <v>0</v>
      </c>
      <c r="C1169" s="735">
        <v>0</v>
      </c>
      <c r="D1169" s="735">
        <v>8010.69</v>
      </c>
      <c r="E1169" s="737" t="s">
        <v>1093</v>
      </c>
      <c r="F1169" s="735">
        <v>-97854.11</v>
      </c>
    </row>
    <row r="1170" spans="1:6" ht="12.75">
      <c r="A1170" s="96" t="s">
        <v>351</v>
      </c>
      <c r="B1170" s="731"/>
      <c r="C1170" s="731"/>
      <c r="D1170" s="731"/>
      <c r="E1170" s="732"/>
      <c r="F1170" s="731"/>
    </row>
    <row r="1171" spans="1:6" ht="12.75">
      <c r="A1171" s="96" t="s">
        <v>161</v>
      </c>
      <c r="B1171" s="731">
        <v>453154</v>
      </c>
      <c r="C1171" s="731">
        <v>170090</v>
      </c>
      <c r="D1171" s="731">
        <v>150829.14</v>
      </c>
      <c r="E1171" s="732">
        <v>33.284300701</v>
      </c>
      <c r="F1171" s="731">
        <v>29887.48</v>
      </c>
    </row>
    <row r="1172" spans="1:6" ht="12.75">
      <c r="A1172" s="88" t="s">
        <v>164</v>
      </c>
      <c r="B1172" s="735">
        <v>145631</v>
      </c>
      <c r="C1172" s="735">
        <v>65295</v>
      </c>
      <c r="D1172" s="735">
        <v>46034.14</v>
      </c>
      <c r="E1172" s="736">
        <v>31.610124218</v>
      </c>
      <c r="F1172" s="735">
        <v>11564.48</v>
      </c>
    </row>
    <row r="1173" spans="1:6" ht="12.75">
      <c r="A1173" s="739" t="s">
        <v>311</v>
      </c>
      <c r="B1173" s="735">
        <v>145631</v>
      </c>
      <c r="C1173" s="735">
        <v>65295</v>
      </c>
      <c r="D1173" s="735">
        <v>45823.64</v>
      </c>
      <c r="E1173" s="736">
        <v>31.465580817</v>
      </c>
      <c r="F1173" s="735">
        <v>11353.97</v>
      </c>
    </row>
    <row r="1174" spans="1:6" ht="12.75">
      <c r="A1174" s="88" t="s">
        <v>170</v>
      </c>
      <c r="B1174" s="735">
        <v>307523</v>
      </c>
      <c r="C1174" s="735">
        <v>104795</v>
      </c>
      <c r="D1174" s="735">
        <v>104795</v>
      </c>
      <c r="E1174" s="736">
        <v>34.077125939</v>
      </c>
      <c r="F1174" s="735">
        <v>18323</v>
      </c>
    </row>
    <row r="1175" spans="1:6" ht="25.5">
      <c r="A1175" s="88" t="s">
        <v>173</v>
      </c>
      <c r="B1175" s="735">
        <v>307523</v>
      </c>
      <c r="C1175" s="735">
        <v>104795</v>
      </c>
      <c r="D1175" s="735">
        <v>104795</v>
      </c>
      <c r="E1175" s="736">
        <v>34.077125939</v>
      </c>
      <c r="F1175" s="735">
        <v>18323</v>
      </c>
    </row>
    <row r="1176" spans="1:6" ht="12.75">
      <c r="A1176" s="96" t="s">
        <v>247</v>
      </c>
      <c r="B1176" s="731">
        <v>453154</v>
      </c>
      <c r="C1176" s="731">
        <v>170090</v>
      </c>
      <c r="D1176" s="731">
        <v>136153.18</v>
      </c>
      <c r="E1176" s="732">
        <v>30.045675422</v>
      </c>
      <c r="F1176" s="731">
        <v>36940.25</v>
      </c>
    </row>
    <row r="1177" spans="1:6" ht="12.75">
      <c r="A1177" s="88" t="s">
        <v>178</v>
      </c>
      <c r="B1177" s="735">
        <v>399038</v>
      </c>
      <c r="C1177" s="735">
        <v>149671</v>
      </c>
      <c r="D1177" s="735">
        <v>120823.99</v>
      </c>
      <c r="E1177" s="736">
        <v>30.278818057</v>
      </c>
      <c r="F1177" s="735">
        <v>34076.41</v>
      </c>
    </row>
    <row r="1178" spans="1:6" ht="12.75">
      <c r="A1178" s="88" t="s">
        <v>180</v>
      </c>
      <c r="B1178" s="735">
        <v>273071</v>
      </c>
      <c r="C1178" s="735">
        <v>95632</v>
      </c>
      <c r="D1178" s="735">
        <v>81647.41</v>
      </c>
      <c r="E1178" s="736">
        <v>29.899700078</v>
      </c>
      <c r="F1178" s="735">
        <v>22919.23</v>
      </c>
    </row>
    <row r="1179" spans="1:6" ht="12.75">
      <c r="A1179" s="88" t="s">
        <v>181</v>
      </c>
      <c r="B1179" s="735">
        <v>95042</v>
      </c>
      <c r="C1179" s="735">
        <v>44518</v>
      </c>
      <c r="D1179" s="735">
        <v>39888.78</v>
      </c>
      <c r="E1179" s="736">
        <v>41.969634477</v>
      </c>
      <c r="F1179" s="735">
        <v>10388.01</v>
      </c>
    </row>
    <row r="1180" spans="1:6" ht="12.75">
      <c r="A1180" s="88" t="s">
        <v>188</v>
      </c>
      <c r="B1180" s="735">
        <v>77194</v>
      </c>
      <c r="C1180" s="735">
        <v>36157</v>
      </c>
      <c r="D1180" s="735">
        <v>32704.49</v>
      </c>
      <c r="E1180" s="736">
        <v>42.366621758</v>
      </c>
      <c r="F1180" s="735">
        <v>8511.29</v>
      </c>
    </row>
    <row r="1181" spans="1:6" ht="12.75">
      <c r="A1181" s="88" t="s">
        <v>186</v>
      </c>
      <c r="B1181" s="735">
        <v>178029</v>
      </c>
      <c r="C1181" s="735">
        <v>51114</v>
      </c>
      <c r="D1181" s="735">
        <v>41758.63</v>
      </c>
      <c r="E1181" s="736">
        <v>23.456082998</v>
      </c>
      <c r="F1181" s="735">
        <v>12531.22</v>
      </c>
    </row>
    <row r="1182" spans="1:6" ht="12.75">
      <c r="A1182" s="88" t="s">
        <v>231</v>
      </c>
      <c r="B1182" s="735">
        <v>125967</v>
      </c>
      <c r="C1182" s="735">
        <v>54039</v>
      </c>
      <c r="D1182" s="735">
        <v>39176.58</v>
      </c>
      <c r="E1182" s="736">
        <v>31.100669223</v>
      </c>
      <c r="F1182" s="735">
        <v>11157.18</v>
      </c>
    </row>
    <row r="1183" spans="1:6" ht="12.75">
      <c r="A1183" s="88" t="s">
        <v>318</v>
      </c>
      <c r="B1183" s="735">
        <v>125967</v>
      </c>
      <c r="C1183" s="735">
        <v>54039</v>
      </c>
      <c r="D1183" s="735">
        <v>39176.58</v>
      </c>
      <c r="E1183" s="736">
        <v>31.100669223</v>
      </c>
      <c r="F1183" s="735">
        <v>11157.18</v>
      </c>
    </row>
    <row r="1184" spans="1:6" ht="38.25">
      <c r="A1184" s="88" t="s">
        <v>320</v>
      </c>
      <c r="B1184" s="735">
        <v>125967</v>
      </c>
      <c r="C1184" s="735">
        <v>54039</v>
      </c>
      <c r="D1184" s="735">
        <v>39176.58</v>
      </c>
      <c r="E1184" s="736">
        <v>31.100669223</v>
      </c>
      <c r="F1184" s="735">
        <v>11157.18</v>
      </c>
    </row>
    <row r="1185" spans="1:6" ht="12.75">
      <c r="A1185" s="88" t="s">
        <v>251</v>
      </c>
      <c r="B1185" s="735">
        <v>54116</v>
      </c>
      <c r="C1185" s="735">
        <v>20419</v>
      </c>
      <c r="D1185" s="735">
        <v>15329.19</v>
      </c>
      <c r="E1185" s="736">
        <v>28.326539286</v>
      </c>
      <c r="F1185" s="735">
        <v>2863.84</v>
      </c>
    </row>
    <row r="1186" spans="1:6" ht="12.75">
      <c r="A1186" s="88" t="s">
        <v>253</v>
      </c>
      <c r="B1186" s="735">
        <v>34452</v>
      </c>
      <c r="C1186" s="735">
        <v>9163</v>
      </c>
      <c r="D1186" s="735">
        <v>8682.14</v>
      </c>
      <c r="E1186" s="736">
        <v>25.200685011</v>
      </c>
      <c r="F1186" s="735">
        <v>696.79</v>
      </c>
    </row>
    <row r="1187" spans="1:6" ht="25.5">
      <c r="A1187" s="88" t="s">
        <v>259</v>
      </c>
      <c r="B1187" s="735">
        <v>19664</v>
      </c>
      <c r="C1187" s="735">
        <v>11256</v>
      </c>
      <c r="D1187" s="735">
        <v>6647.05</v>
      </c>
      <c r="E1187" s="736">
        <v>33.803142799</v>
      </c>
      <c r="F1187" s="735">
        <v>2167.05</v>
      </c>
    </row>
    <row r="1188" spans="1:6" ht="25.5">
      <c r="A1188" s="88" t="s">
        <v>327</v>
      </c>
      <c r="B1188" s="735">
        <v>19664</v>
      </c>
      <c r="C1188" s="735">
        <v>11256</v>
      </c>
      <c r="D1188" s="735">
        <v>6647.05</v>
      </c>
      <c r="E1188" s="736">
        <v>33.803142799</v>
      </c>
      <c r="F1188" s="735">
        <v>2167.05</v>
      </c>
    </row>
    <row r="1189" spans="1:6" ht="12.75">
      <c r="A1189" s="88" t="s">
        <v>1097</v>
      </c>
      <c r="B1189" s="735">
        <v>0</v>
      </c>
      <c r="C1189" s="735">
        <v>0</v>
      </c>
      <c r="D1189" s="735">
        <v>14675.96</v>
      </c>
      <c r="E1189" s="737" t="s">
        <v>1093</v>
      </c>
      <c r="F1189" s="735">
        <v>-7052.77</v>
      </c>
    </row>
    <row r="1190" spans="1:6" ht="12.75">
      <c r="A1190" s="96" t="s">
        <v>354</v>
      </c>
      <c r="B1190" s="731"/>
      <c r="C1190" s="731"/>
      <c r="D1190" s="731"/>
      <c r="E1190" s="732"/>
      <c r="F1190" s="731"/>
    </row>
    <row r="1191" spans="1:6" ht="12.75">
      <c r="A1191" s="96" t="s">
        <v>161</v>
      </c>
      <c r="B1191" s="731">
        <v>123420</v>
      </c>
      <c r="C1191" s="731">
        <v>26859</v>
      </c>
      <c r="D1191" s="731">
        <v>26859</v>
      </c>
      <c r="E1191" s="732">
        <v>21.762275158</v>
      </c>
      <c r="F1191" s="731">
        <v>2814</v>
      </c>
    </row>
    <row r="1192" spans="1:6" ht="12.75">
      <c r="A1192" s="88" t="s">
        <v>170</v>
      </c>
      <c r="B1192" s="735">
        <v>123420</v>
      </c>
      <c r="C1192" s="735">
        <v>26859</v>
      </c>
      <c r="D1192" s="735">
        <v>26859</v>
      </c>
      <c r="E1192" s="736">
        <v>21.762275158</v>
      </c>
      <c r="F1192" s="735">
        <v>2814</v>
      </c>
    </row>
    <row r="1193" spans="1:6" ht="25.5">
      <c r="A1193" s="88" t="s">
        <v>173</v>
      </c>
      <c r="B1193" s="735">
        <v>123420</v>
      </c>
      <c r="C1193" s="735">
        <v>26859</v>
      </c>
      <c r="D1193" s="735">
        <v>26859</v>
      </c>
      <c r="E1193" s="736">
        <v>21.762275158</v>
      </c>
      <c r="F1193" s="735">
        <v>2814</v>
      </c>
    </row>
    <row r="1194" spans="1:6" ht="12.75">
      <c r="A1194" s="96" t="s">
        <v>247</v>
      </c>
      <c r="B1194" s="731">
        <v>123420</v>
      </c>
      <c r="C1194" s="731">
        <v>26859</v>
      </c>
      <c r="D1194" s="731">
        <v>8208.07</v>
      </c>
      <c r="E1194" s="732">
        <v>6.650518555</v>
      </c>
      <c r="F1194" s="731">
        <v>3320.17</v>
      </c>
    </row>
    <row r="1195" spans="1:6" ht="12.75">
      <c r="A1195" s="88" t="s">
        <v>178</v>
      </c>
      <c r="B1195" s="735">
        <v>123420</v>
      </c>
      <c r="C1195" s="735">
        <v>26859</v>
      </c>
      <c r="D1195" s="735">
        <v>8208.07</v>
      </c>
      <c r="E1195" s="736">
        <v>6.650518555</v>
      </c>
      <c r="F1195" s="735">
        <v>3320.17</v>
      </c>
    </row>
    <row r="1196" spans="1:6" ht="12.75">
      <c r="A1196" s="88" t="s">
        <v>180</v>
      </c>
      <c r="B1196" s="735">
        <v>123420</v>
      </c>
      <c r="C1196" s="735">
        <v>26859</v>
      </c>
      <c r="D1196" s="735">
        <v>8208.07</v>
      </c>
      <c r="E1196" s="736">
        <v>6.650518555</v>
      </c>
      <c r="F1196" s="735">
        <v>3320.17</v>
      </c>
    </row>
    <row r="1197" spans="1:6" ht="12.75">
      <c r="A1197" s="88" t="s">
        <v>181</v>
      </c>
      <c r="B1197" s="735">
        <v>10229</v>
      </c>
      <c r="C1197" s="735">
        <v>2944</v>
      </c>
      <c r="D1197" s="735">
        <v>1230.04</v>
      </c>
      <c r="E1197" s="736">
        <v>12.025026884</v>
      </c>
      <c r="F1197" s="735">
        <v>342.8</v>
      </c>
    </row>
    <row r="1198" spans="1:6" ht="12.75">
      <c r="A1198" s="88" t="s">
        <v>188</v>
      </c>
      <c r="B1198" s="735">
        <v>8250</v>
      </c>
      <c r="C1198" s="735">
        <v>2373</v>
      </c>
      <c r="D1198" s="735">
        <v>991.25</v>
      </c>
      <c r="E1198" s="736">
        <v>12.015151515</v>
      </c>
      <c r="F1198" s="735">
        <v>276.25</v>
      </c>
    </row>
    <row r="1199" spans="1:6" ht="12.75">
      <c r="A1199" s="88" t="s">
        <v>186</v>
      </c>
      <c r="B1199" s="735">
        <v>113191</v>
      </c>
      <c r="C1199" s="735">
        <v>23915</v>
      </c>
      <c r="D1199" s="735">
        <v>6978.03</v>
      </c>
      <c r="E1199" s="736">
        <v>6.164827592</v>
      </c>
      <c r="F1199" s="735">
        <v>2977.37</v>
      </c>
    </row>
    <row r="1200" spans="1:6" ht="12.75">
      <c r="A1200" s="88" t="s">
        <v>1097</v>
      </c>
      <c r="B1200" s="735">
        <v>0</v>
      </c>
      <c r="C1200" s="735">
        <v>0</v>
      </c>
      <c r="D1200" s="735">
        <v>18650.93</v>
      </c>
      <c r="E1200" s="737" t="s">
        <v>1093</v>
      </c>
      <c r="F1200" s="735">
        <v>-506.17</v>
      </c>
    </row>
    <row r="1201" spans="1:6" ht="12.75">
      <c r="A1201" s="96" t="s">
        <v>142</v>
      </c>
      <c r="B1201" s="731"/>
      <c r="C1201" s="731"/>
      <c r="D1201" s="731"/>
      <c r="E1201" s="732"/>
      <c r="F1201" s="731"/>
    </row>
    <row r="1202" spans="1:6" ht="12.75">
      <c r="A1202" s="96" t="s">
        <v>161</v>
      </c>
      <c r="B1202" s="731">
        <v>35968</v>
      </c>
      <c r="C1202" s="731">
        <v>7451</v>
      </c>
      <c r="D1202" s="731">
        <v>7451</v>
      </c>
      <c r="E1202" s="732">
        <v>20.715636121</v>
      </c>
      <c r="F1202" s="731">
        <v>5327</v>
      </c>
    </row>
    <row r="1203" spans="1:6" ht="12.75">
      <c r="A1203" s="88" t="s">
        <v>170</v>
      </c>
      <c r="B1203" s="735">
        <v>35968</v>
      </c>
      <c r="C1203" s="735">
        <v>7451</v>
      </c>
      <c r="D1203" s="735">
        <v>7451</v>
      </c>
      <c r="E1203" s="736">
        <v>20.715636121</v>
      </c>
      <c r="F1203" s="735">
        <v>5327</v>
      </c>
    </row>
    <row r="1204" spans="1:6" ht="25.5">
      <c r="A1204" s="88" t="s">
        <v>173</v>
      </c>
      <c r="B1204" s="735">
        <v>35968</v>
      </c>
      <c r="C1204" s="735">
        <v>7451</v>
      </c>
      <c r="D1204" s="735">
        <v>7451</v>
      </c>
      <c r="E1204" s="736">
        <v>20.715636121</v>
      </c>
      <c r="F1204" s="735">
        <v>5327</v>
      </c>
    </row>
    <row r="1205" spans="1:6" ht="12.75">
      <c r="A1205" s="96" t="s">
        <v>247</v>
      </c>
      <c r="B1205" s="731">
        <v>35968</v>
      </c>
      <c r="C1205" s="731">
        <v>7451</v>
      </c>
      <c r="D1205" s="731">
        <v>3011.42</v>
      </c>
      <c r="E1205" s="732">
        <v>8.372497776</v>
      </c>
      <c r="F1205" s="731">
        <v>2046.31</v>
      </c>
    </row>
    <row r="1206" spans="1:6" ht="12.75">
      <c r="A1206" s="88" t="s">
        <v>178</v>
      </c>
      <c r="B1206" s="735">
        <v>35128</v>
      </c>
      <c r="C1206" s="735">
        <v>6611</v>
      </c>
      <c r="D1206" s="735">
        <v>3011.42</v>
      </c>
      <c r="E1206" s="736">
        <v>8.572705534</v>
      </c>
      <c r="F1206" s="735">
        <v>2046.31</v>
      </c>
    </row>
    <row r="1207" spans="1:6" ht="12.75">
      <c r="A1207" s="88" t="s">
        <v>180</v>
      </c>
      <c r="B1207" s="735">
        <v>35128</v>
      </c>
      <c r="C1207" s="735">
        <v>6611</v>
      </c>
      <c r="D1207" s="735">
        <v>3011.42</v>
      </c>
      <c r="E1207" s="736">
        <v>8.572705534</v>
      </c>
      <c r="F1207" s="735">
        <v>2046.31</v>
      </c>
    </row>
    <row r="1208" spans="1:6" ht="12.75">
      <c r="A1208" s="88" t="s">
        <v>181</v>
      </c>
      <c r="B1208" s="735">
        <v>20997</v>
      </c>
      <c r="C1208" s="735">
        <v>3331</v>
      </c>
      <c r="D1208" s="735">
        <v>806.59</v>
      </c>
      <c r="E1208" s="736">
        <v>3.841453541</v>
      </c>
      <c r="F1208" s="735">
        <v>0</v>
      </c>
    </row>
    <row r="1209" spans="1:6" ht="12.75">
      <c r="A1209" s="88" t="s">
        <v>188</v>
      </c>
      <c r="B1209" s="735">
        <v>15939</v>
      </c>
      <c r="C1209" s="735">
        <v>2561</v>
      </c>
      <c r="D1209" s="735">
        <v>650</v>
      </c>
      <c r="E1209" s="736">
        <v>4.078047556</v>
      </c>
      <c r="F1209" s="735">
        <v>0</v>
      </c>
    </row>
    <row r="1210" spans="1:6" ht="12.75">
      <c r="A1210" s="88" t="s">
        <v>186</v>
      </c>
      <c r="B1210" s="735">
        <v>14131</v>
      </c>
      <c r="C1210" s="735">
        <v>3280</v>
      </c>
      <c r="D1210" s="735">
        <v>2204.83</v>
      </c>
      <c r="E1210" s="736">
        <v>15.602788196</v>
      </c>
      <c r="F1210" s="735">
        <v>2046.31</v>
      </c>
    </row>
    <row r="1211" spans="1:6" ht="12.75">
      <c r="A1211" s="88" t="s">
        <v>251</v>
      </c>
      <c r="B1211" s="735">
        <v>840</v>
      </c>
      <c r="C1211" s="735">
        <v>840</v>
      </c>
      <c r="D1211" s="735">
        <v>0</v>
      </c>
      <c r="E1211" s="736">
        <v>0</v>
      </c>
      <c r="F1211" s="735">
        <v>0</v>
      </c>
    </row>
    <row r="1212" spans="1:6" ht="12.75">
      <c r="A1212" s="88" t="s">
        <v>253</v>
      </c>
      <c r="B1212" s="735">
        <v>840</v>
      </c>
      <c r="C1212" s="735">
        <v>840</v>
      </c>
      <c r="D1212" s="735">
        <v>0</v>
      </c>
      <c r="E1212" s="736">
        <v>0</v>
      </c>
      <c r="F1212" s="735">
        <v>0</v>
      </c>
    </row>
    <row r="1213" spans="1:6" ht="12.75">
      <c r="A1213" s="88" t="s">
        <v>1097</v>
      </c>
      <c r="B1213" s="735">
        <v>0</v>
      </c>
      <c r="C1213" s="735">
        <v>0</v>
      </c>
      <c r="D1213" s="735">
        <v>4439.58</v>
      </c>
      <c r="E1213" s="737" t="s">
        <v>1093</v>
      </c>
      <c r="F1213" s="735">
        <v>3280.69</v>
      </c>
    </row>
    <row r="1214" spans="1:6" ht="12.75">
      <c r="A1214" s="96" t="s">
        <v>369</v>
      </c>
      <c r="B1214" s="731"/>
      <c r="C1214" s="731"/>
      <c r="D1214" s="731"/>
      <c r="E1214" s="732"/>
      <c r="F1214" s="731"/>
    </row>
    <row r="1215" spans="1:6" ht="12.75">
      <c r="A1215" s="96" t="s">
        <v>161</v>
      </c>
      <c r="B1215" s="731">
        <v>9145654</v>
      </c>
      <c r="C1215" s="731">
        <v>1695364</v>
      </c>
      <c r="D1215" s="731">
        <v>1533496.88</v>
      </c>
      <c r="E1215" s="732">
        <v>16.767492844</v>
      </c>
      <c r="F1215" s="731">
        <v>52943.03</v>
      </c>
    </row>
    <row r="1216" spans="1:6" ht="25.5">
      <c r="A1216" s="88" t="s">
        <v>1141</v>
      </c>
      <c r="B1216" s="735">
        <v>0</v>
      </c>
      <c r="C1216" s="735">
        <v>0</v>
      </c>
      <c r="D1216" s="735">
        <v>84415.08</v>
      </c>
      <c r="E1216" s="736">
        <v>0</v>
      </c>
      <c r="F1216" s="735">
        <v>0</v>
      </c>
    </row>
    <row r="1217" spans="1:6" ht="12.75">
      <c r="A1217" s="88" t="s">
        <v>164</v>
      </c>
      <c r="B1217" s="735">
        <v>7157132</v>
      </c>
      <c r="C1217" s="735">
        <v>1008152</v>
      </c>
      <c r="D1217" s="735">
        <v>761869.8</v>
      </c>
      <c r="E1217" s="736">
        <v>10.644903573</v>
      </c>
      <c r="F1217" s="735">
        <v>0.03</v>
      </c>
    </row>
    <row r="1218" spans="1:6" ht="12.75">
      <c r="A1218" s="739" t="s">
        <v>311</v>
      </c>
      <c r="B1218" s="735">
        <v>30930</v>
      </c>
      <c r="C1218" s="735">
        <v>5985</v>
      </c>
      <c r="D1218" s="735">
        <v>5984.49</v>
      </c>
      <c r="E1218" s="736">
        <v>19.348496605</v>
      </c>
      <c r="F1218" s="735">
        <v>0</v>
      </c>
    </row>
    <row r="1219" spans="1:6" ht="12.75">
      <c r="A1219" s="88" t="s">
        <v>170</v>
      </c>
      <c r="B1219" s="735">
        <v>1988522</v>
      </c>
      <c r="C1219" s="735">
        <v>687212</v>
      </c>
      <c r="D1219" s="735">
        <v>687212</v>
      </c>
      <c r="E1219" s="736">
        <v>34.558933721</v>
      </c>
      <c r="F1219" s="735">
        <v>52943</v>
      </c>
    </row>
    <row r="1220" spans="1:6" ht="25.5">
      <c r="A1220" s="88" t="s">
        <v>173</v>
      </c>
      <c r="B1220" s="735">
        <v>1988522</v>
      </c>
      <c r="C1220" s="735">
        <v>687212</v>
      </c>
      <c r="D1220" s="735">
        <v>687212</v>
      </c>
      <c r="E1220" s="736">
        <v>34.558933721</v>
      </c>
      <c r="F1220" s="735">
        <v>52943</v>
      </c>
    </row>
    <row r="1221" spans="1:6" ht="12.75">
      <c r="A1221" s="96" t="s">
        <v>247</v>
      </c>
      <c r="B1221" s="731">
        <v>13602758</v>
      </c>
      <c r="C1221" s="731">
        <v>4993134</v>
      </c>
      <c r="D1221" s="731">
        <v>3150886.48</v>
      </c>
      <c r="E1221" s="732">
        <v>23.163585502</v>
      </c>
      <c r="F1221" s="731">
        <v>1502038.64</v>
      </c>
    </row>
    <row r="1222" spans="1:6" ht="12.75">
      <c r="A1222" s="88" t="s">
        <v>178</v>
      </c>
      <c r="B1222" s="735">
        <v>13563066</v>
      </c>
      <c r="C1222" s="735">
        <v>4979184</v>
      </c>
      <c r="D1222" s="735">
        <v>3137175.34</v>
      </c>
      <c r="E1222" s="736">
        <v>23.130281457</v>
      </c>
      <c r="F1222" s="735">
        <v>1501976.92</v>
      </c>
    </row>
    <row r="1223" spans="1:6" ht="12.75">
      <c r="A1223" s="88" t="s">
        <v>180</v>
      </c>
      <c r="B1223" s="735">
        <v>1399015</v>
      </c>
      <c r="C1223" s="735">
        <v>321628</v>
      </c>
      <c r="D1223" s="735">
        <v>269530.77</v>
      </c>
      <c r="E1223" s="736">
        <v>19.26575269</v>
      </c>
      <c r="F1223" s="735">
        <v>59903.54</v>
      </c>
    </row>
    <row r="1224" spans="1:6" ht="12.75">
      <c r="A1224" s="88" t="s">
        <v>181</v>
      </c>
      <c r="B1224" s="735">
        <v>911685</v>
      </c>
      <c r="C1224" s="735">
        <v>209379</v>
      </c>
      <c r="D1224" s="735">
        <v>189292.6</v>
      </c>
      <c r="E1224" s="736">
        <v>20.762938954</v>
      </c>
      <c r="F1224" s="735">
        <v>36740.66</v>
      </c>
    </row>
    <row r="1225" spans="1:6" ht="12.75">
      <c r="A1225" s="88" t="s">
        <v>188</v>
      </c>
      <c r="B1225" s="735">
        <v>704401</v>
      </c>
      <c r="C1225" s="735">
        <v>166090</v>
      </c>
      <c r="D1225" s="735">
        <v>150578.52</v>
      </c>
      <c r="E1225" s="736">
        <v>21.376818034</v>
      </c>
      <c r="F1225" s="735">
        <v>29615.09</v>
      </c>
    </row>
    <row r="1226" spans="1:6" ht="12.75">
      <c r="A1226" s="88" t="s">
        <v>186</v>
      </c>
      <c r="B1226" s="735">
        <v>487330</v>
      </c>
      <c r="C1226" s="735">
        <v>112249</v>
      </c>
      <c r="D1226" s="735">
        <v>80238.17</v>
      </c>
      <c r="E1226" s="736">
        <v>16.464853385</v>
      </c>
      <c r="F1226" s="735">
        <v>23162.88</v>
      </c>
    </row>
    <row r="1227" spans="1:6" ht="12.75">
      <c r="A1227" s="88" t="s">
        <v>206</v>
      </c>
      <c r="B1227" s="735">
        <v>1751494</v>
      </c>
      <c r="C1227" s="735">
        <v>843000</v>
      </c>
      <c r="D1227" s="735">
        <v>675135.75</v>
      </c>
      <c r="E1227" s="736">
        <v>38.546278206</v>
      </c>
      <c r="F1227" s="735">
        <v>649698.75</v>
      </c>
    </row>
    <row r="1228" spans="1:6" ht="12.75">
      <c r="A1228" s="88" t="s">
        <v>208</v>
      </c>
      <c r="B1228" s="735">
        <v>1751494</v>
      </c>
      <c r="C1228" s="735">
        <v>843000</v>
      </c>
      <c r="D1228" s="735">
        <v>675135.75</v>
      </c>
      <c r="E1228" s="736">
        <v>38.546278206</v>
      </c>
      <c r="F1228" s="735">
        <v>649698.75</v>
      </c>
    </row>
    <row r="1229" spans="1:6" ht="25.5">
      <c r="A1229" s="88" t="s">
        <v>224</v>
      </c>
      <c r="B1229" s="735">
        <v>5869772</v>
      </c>
      <c r="C1229" s="735">
        <v>1640738</v>
      </c>
      <c r="D1229" s="735">
        <v>719058.46</v>
      </c>
      <c r="E1229" s="736">
        <v>12.250194045</v>
      </c>
      <c r="F1229" s="735">
        <v>24981.17</v>
      </c>
    </row>
    <row r="1230" spans="1:6" ht="12.75">
      <c r="A1230" s="88" t="s">
        <v>228</v>
      </c>
      <c r="B1230" s="735">
        <v>5869772</v>
      </c>
      <c r="C1230" s="735">
        <v>1640738</v>
      </c>
      <c r="D1230" s="735">
        <v>719058.46</v>
      </c>
      <c r="E1230" s="736">
        <v>12.250194045</v>
      </c>
      <c r="F1230" s="735">
        <v>24981.17</v>
      </c>
    </row>
    <row r="1231" spans="1:6" ht="12.75">
      <c r="A1231" s="88" t="s">
        <v>231</v>
      </c>
      <c r="B1231" s="735">
        <v>4542785</v>
      </c>
      <c r="C1231" s="735">
        <v>2173818</v>
      </c>
      <c r="D1231" s="735">
        <v>1473450.36</v>
      </c>
      <c r="E1231" s="736">
        <v>32.43495697</v>
      </c>
      <c r="F1231" s="735">
        <v>767393.46</v>
      </c>
    </row>
    <row r="1232" spans="1:6" ht="38.25">
      <c r="A1232" s="88" t="s">
        <v>249</v>
      </c>
      <c r="B1232" s="735">
        <v>4511855</v>
      </c>
      <c r="C1232" s="735">
        <v>2167833</v>
      </c>
      <c r="D1232" s="735">
        <v>1467465.87</v>
      </c>
      <c r="E1232" s="736">
        <v>32.524668235</v>
      </c>
      <c r="F1232" s="735">
        <v>767393.46</v>
      </c>
    </row>
    <row r="1233" spans="1:6" ht="12.75">
      <c r="A1233" s="88" t="s">
        <v>318</v>
      </c>
      <c r="B1233" s="735">
        <v>30930</v>
      </c>
      <c r="C1233" s="735">
        <v>5985</v>
      </c>
      <c r="D1233" s="735">
        <v>5984.49</v>
      </c>
      <c r="E1233" s="736">
        <v>19.348496605</v>
      </c>
      <c r="F1233" s="735">
        <v>0</v>
      </c>
    </row>
    <row r="1234" spans="1:6" ht="38.25">
      <c r="A1234" s="88" t="s">
        <v>320</v>
      </c>
      <c r="B1234" s="735">
        <v>30930</v>
      </c>
      <c r="C1234" s="735">
        <v>5985</v>
      </c>
      <c r="D1234" s="735">
        <v>5984.49</v>
      </c>
      <c r="E1234" s="736">
        <v>19.348496605</v>
      </c>
      <c r="F1234" s="735">
        <v>0</v>
      </c>
    </row>
    <row r="1235" spans="1:6" ht="12.75">
      <c r="A1235" s="88" t="s">
        <v>251</v>
      </c>
      <c r="B1235" s="735">
        <v>39692</v>
      </c>
      <c r="C1235" s="735">
        <v>13950</v>
      </c>
      <c r="D1235" s="735">
        <v>13711.14</v>
      </c>
      <c r="E1235" s="736">
        <v>34.543837549</v>
      </c>
      <c r="F1235" s="735">
        <v>61.72</v>
      </c>
    </row>
    <row r="1236" spans="1:6" ht="12.75">
      <c r="A1236" s="88" t="s">
        <v>253</v>
      </c>
      <c r="B1236" s="735">
        <v>39692</v>
      </c>
      <c r="C1236" s="735">
        <v>13950</v>
      </c>
      <c r="D1236" s="735">
        <v>13711.14</v>
      </c>
      <c r="E1236" s="736">
        <v>34.543837549</v>
      </c>
      <c r="F1236" s="735">
        <v>61.72</v>
      </c>
    </row>
    <row r="1237" spans="1:6" ht="12.75">
      <c r="A1237" s="88" t="s">
        <v>1097</v>
      </c>
      <c r="B1237" s="735">
        <v>-4457104</v>
      </c>
      <c r="C1237" s="735">
        <v>-3297770</v>
      </c>
      <c r="D1237" s="735">
        <v>-1617389.6</v>
      </c>
      <c r="E1237" s="737" t="s">
        <v>1093</v>
      </c>
      <c r="F1237" s="735">
        <v>-1449095.61</v>
      </c>
    </row>
    <row r="1238" spans="1:6" ht="12.75">
      <c r="A1238" s="88" t="s">
        <v>1098</v>
      </c>
      <c r="B1238" s="735">
        <v>4457104</v>
      </c>
      <c r="C1238" s="735">
        <v>3297770</v>
      </c>
      <c r="D1238" s="738" t="s">
        <v>1093</v>
      </c>
      <c r="E1238" s="738" t="s">
        <v>1093</v>
      </c>
      <c r="F1238" s="738" t="s">
        <v>1093</v>
      </c>
    </row>
    <row r="1239" spans="1:6" ht="12.75">
      <c r="A1239" s="88" t="s">
        <v>1161</v>
      </c>
      <c r="B1239" s="735">
        <v>4457104</v>
      </c>
      <c r="C1239" s="735">
        <v>3297770</v>
      </c>
      <c r="D1239" s="738" t="s">
        <v>1093</v>
      </c>
      <c r="E1239" s="738" t="s">
        <v>1093</v>
      </c>
      <c r="F1239" s="738" t="s">
        <v>1093</v>
      </c>
    </row>
    <row r="1240" spans="1:6" ht="25.5">
      <c r="A1240" s="88" t="s">
        <v>1163</v>
      </c>
      <c r="B1240" s="735">
        <v>4457104</v>
      </c>
      <c r="C1240" s="735">
        <v>3297770</v>
      </c>
      <c r="D1240" s="738" t="s">
        <v>1093</v>
      </c>
      <c r="E1240" s="738" t="s">
        <v>1093</v>
      </c>
      <c r="F1240" s="738" t="s">
        <v>1093</v>
      </c>
    </row>
    <row r="1241" spans="1:6" ht="12.75">
      <c r="A1241" s="88"/>
      <c r="B1241" s="735"/>
      <c r="C1241" s="735"/>
      <c r="D1241" s="738"/>
      <c r="E1241" s="738"/>
      <c r="F1241" s="738"/>
    </row>
    <row r="1242" spans="1:6" ht="12.75">
      <c r="A1242" s="96" t="s">
        <v>976</v>
      </c>
      <c r="B1242" s="731"/>
      <c r="C1242" s="731"/>
      <c r="D1242" s="731"/>
      <c r="E1242" s="732"/>
      <c r="F1242" s="731"/>
    </row>
    <row r="1243" spans="1:6" ht="12.75">
      <c r="A1243" s="96" t="s">
        <v>161</v>
      </c>
      <c r="B1243" s="731">
        <v>42340378</v>
      </c>
      <c r="C1243" s="731">
        <v>13341241</v>
      </c>
      <c r="D1243" s="731">
        <v>16658190.31</v>
      </c>
      <c r="E1243" s="732">
        <v>39.34350871879321</v>
      </c>
      <c r="F1243" s="731">
        <v>5806548.18</v>
      </c>
    </row>
    <row r="1244" spans="1:6" ht="25.5">
      <c r="A1244" s="88" t="s">
        <v>1141</v>
      </c>
      <c r="B1244" s="735">
        <v>5000</v>
      </c>
      <c r="C1244" s="735">
        <v>0</v>
      </c>
      <c r="D1244" s="735">
        <v>1997.92</v>
      </c>
      <c r="E1244" s="736">
        <v>39.9584</v>
      </c>
      <c r="F1244" s="735">
        <v>1934.46</v>
      </c>
    </row>
    <row r="1245" spans="1:6" ht="12.75">
      <c r="A1245" s="88" t="s">
        <v>164</v>
      </c>
      <c r="B1245" s="735">
        <v>14413754</v>
      </c>
      <c r="C1245" s="735">
        <v>2947839</v>
      </c>
      <c r="D1245" s="735">
        <v>6262790.39</v>
      </c>
      <c r="E1245" s="736">
        <v>43.450099051225656</v>
      </c>
      <c r="F1245" s="735">
        <v>4062256.72</v>
      </c>
    </row>
    <row r="1246" spans="1:6" ht="12.75">
      <c r="A1246" s="88" t="s">
        <v>170</v>
      </c>
      <c r="B1246" s="735">
        <v>27921624</v>
      </c>
      <c r="C1246" s="735">
        <v>10393402</v>
      </c>
      <c r="D1246" s="735">
        <v>10393402</v>
      </c>
      <c r="E1246" s="736">
        <v>37.22348671409657</v>
      </c>
      <c r="F1246" s="735">
        <v>1742357</v>
      </c>
    </row>
    <row r="1247" spans="1:6" ht="25.5">
      <c r="A1247" s="88" t="s">
        <v>173</v>
      </c>
      <c r="B1247" s="735">
        <v>27921624</v>
      </c>
      <c r="C1247" s="735">
        <v>10393402</v>
      </c>
      <c r="D1247" s="735">
        <v>10393402</v>
      </c>
      <c r="E1247" s="736">
        <v>37.22348671409657</v>
      </c>
      <c r="F1247" s="735">
        <v>1742357</v>
      </c>
    </row>
    <row r="1248" spans="1:6" ht="12.75">
      <c r="A1248" s="96" t="s">
        <v>247</v>
      </c>
      <c r="B1248" s="731">
        <v>48460478</v>
      </c>
      <c r="C1248" s="731">
        <v>16291566</v>
      </c>
      <c r="D1248" s="731">
        <v>14176705.72</v>
      </c>
      <c r="E1248" s="732">
        <v>29.254159894997322</v>
      </c>
      <c r="F1248" s="731">
        <v>4793793.81</v>
      </c>
    </row>
    <row r="1249" spans="1:6" ht="12.75">
      <c r="A1249" s="88" t="s">
        <v>178</v>
      </c>
      <c r="B1249" s="735">
        <v>46897746</v>
      </c>
      <c r="C1249" s="735">
        <v>15604030</v>
      </c>
      <c r="D1249" s="735">
        <v>13496940.84</v>
      </c>
      <c r="E1249" s="736">
        <v>28.779508593014256</v>
      </c>
      <c r="F1249" s="735">
        <v>4572477.29</v>
      </c>
    </row>
    <row r="1250" spans="1:6" ht="12.75">
      <c r="A1250" s="88" t="s">
        <v>180</v>
      </c>
      <c r="B1250" s="735">
        <v>23701900</v>
      </c>
      <c r="C1250" s="735">
        <v>6938180</v>
      </c>
      <c r="D1250" s="735">
        <v>5935522.73</v>
      </c>
      <c r="E1250" s="736">
        <v>25.04239208671035</v>
      </c>
      <c r="F1250" s="735">
        <v>1276730.91</v>
      </c>
    </row>
    <row r="1251" spans="1:6" ht="12.75">
      <c r="A1251" s="88" t="s">
        <v>181</v>
      </c>
      <c r="B1251" s="735">
        <v>11849355</v>
      </c>
      <c r="C1251" s="735">
        <v>3696577</v>
      </c>
      <c r="D1251" s="735">
        <v>3363789.92</v>
      </c>
      <c r="E1251" s="736">
        <v>28.387957994338088</v>
      </c>
      <c r="F1251" s="735">
        <v>728138.84</v>
      </c>
    </row>
    <row r="1252" spans="1:6" ht="12.75">
      <c r="A1252" s="88" t="s">
        <v>188</v>
      </c>
      <c r="B1252" s="735">
        <v>9037256</v>
      </c>
      <c r="C1252" s="735">
        <v>2897424</v>
      </c>
      <c r="D1252" s="735">
        <v>2657046.3</v>
      </c>
      <c r="E1252" s="736">
        <v>29.40102947177771</v>
      </c>
      <c r="F1252" s="735">
        <v>574988.89</v>
      </c>
    </row>
    <row r="1253" spans="1:6" ht="12.75">
      <c r="A1253" s="88" t="s">
        <v>186</v>
      </c>
      <c r="B1253" s="735">
        <v>11852545</v>
      </c>
      <c r="C1253" s="735">
        <v>3241603</v>
      </c>
      <c r="D1253" s="735">
        <v>2571732.81</v>
      </c>
      <c r="E1253" s="736">
        <v>21.697726606395502</v>
      </c>
      <c r="F1253" s="735">
        <v>548592.07</v>
      </c>
    </row>
    <row r="1254" spans="1:6" ht="12.75">
      <c r="A1254" s="88" t="s">
        <v>206</v>
      </c>
      <c r="B1254" s="735">
        <v>21798429</v>
      </c>
      <c r="C1254" s="735">
        <v>7893423</v>
      </c>
      <c r="D1254" s="735">
        <v>6789998.99</v>
      </c>
      <c r="E1254" s="736">
        <v>31.149029088288888</v>
      </c>
      <c r="F1254" s="735">
        <v>3186400.87</v>
      </c>
    </row>
    <row r="1255" spans="1:6" ht="12.75">
      <c r="A1255" s="88" t="s">
        <v>208</v>
      </c>
      <c r="B1255" s="735">
        <v>18117671</v>
      </c>
      <c r="C1255" s="735">
        <v>4988852</v>
      </c>
      <c r="D1255" s="735">
        <v>4049590.45</v>
      </c>
      <c r="E1255" s="736">
        <v>22.35160606459848</v>
      </c>
      <c r="F1255" s="735">
        <v>1548381.2</v>
      </c>
    </row>
    <row r="1256" spans="1:6" ht="12.75">
      <c r="A1256" s="88" t="s">
        <v>230</v>
      </c>
      <c r="B1256" s="735">
        <v>3680758</v>
      </c>
      <c r="C1256" s="735">
        <v>2904571</v>
      </c>
      <c r="D1256" s="735">
        <v>2740408.54</v>
      </c>
      <c r="E1256" s="736">
        <v>74.45228781680295</v>
      </c>
      <c r="F1256" s="735">
        <v>1638019.67</v>
      </c>
    </row>
    <row r="1257" spans="1:6" ht="25.5">
      <c r="A1257" s="88" t="s">
        <v>224</v>
      </c>
      <c r="B1257" s="735">
        <v>192279</v>
      </c>
      <c r="C1257" s="735">
        <v>175779</v>
      </c>
      <c r="D1257" s="735">
        <v>174771.12</v>
      </c>
      <c r="E1257" s="736">
        <v>90.8945438659448</v>
      </c>
      <c r="F1257" s="735">
        <v>36324.51</v>
      </c>
    </row>
    <row r="1258" spans="1:6" ht="12.75">
      <c r="A1258" s="88" t="s">
        <v>226</v>
      </c>
      <c r="B1258" s="735">
        <v>140123</v>
      </c>
      <c r="C1258" s="735">
        <v>140123</v>
      </c>
      <c r="D1258" s="735">
        <v>139124.02</v>
      </c>
      <c r="E1258" s="736">
        <v>99.28706921775867</v>
      </c>
      <c r="F1258" s="735">
        <v>677.41</v>
      </c>
    </row>
    <row r="1259" spans="1:6" ht="12.75">
      <c r="A1259" s="88" t="s">
        <v>228</v>
      </c>
      <c r="B1259" s="735">
        <v>52156</v>
      </c>
      <c r="C1259" s="735">
        <v>35656</v>
      </c>
      <c r="D1259" s="735">
        <v>35647.1</v>
      </c>
      <c r="E1259" s="736">
        <v>68.34707416212899</v>
      </c>
      <c r="F1259" s="735">
        <v>35647.1</v>
      </c>
    </row>
    <row r="1260" spans="1:6" ht="12.75">
      <c r="A1260" s="88" t="s">
        <v>231</v>
      </c>
      <c r="B1260" s="735">
        <v>1205138</v>
      </c>
      <c r="C1260" s="735">
        <v>596648</v>
      </c>
      <c r="D1260" s="735">
        <v>596648</v>
      </c>
      <c r="E1260" s="736">
        <v>49.50868697194844</v>
      </c>
      <c r="F1260" s="735">
        <v>73021</v>
      </c>
    </row>
    <row r="1261" spans="1:6" ht="38.25">
      <c r="A1261" s="88" t="s">
        <v>249</v>
      </c>
      <c r="B1261" s="735">
        <v>1205138</v>
      </c>
      <c r="C1261" s="735">
        <v>596648</v>
      </c>
      <c r="D1261" s="735">
        <v>596648</v>
      </c>
      <c r="E1261" s="736">
        <v>49.50868697194844</v>
      </c>
      <c r="F1261" s="735">
        <v>73021</v>
      </c>
    </row>
    <row r="1262" spans="1:6" ht="12.75">
      <c r="A1262" s="88" t="s">
        <v>251</v>
      </c>
      <c r="B1262" s="735">
        <v>1562732</v>
      </c>
      <c r="C1262" s="735">
        <v>687536</v>
      </c>
      <c r="D1262" s="735">
        <v>679764.88</v>
      </c>
      <c r="E1262" s="736">
        <v>43.49849366366082</v>
      </c>
      <c r="F1262" s="735">
        <v>221316.52</v>
      </c>
    </row>
    <row r="1263" spans="1:6" ht="12.75">
      <c r="A1263" s="88" t="s">
        <v>253</v>
      </c>
      <c r="B1263" s="735">
        <v>1562732</v>
      </c>
      <c r="C1263" s="735">
        <v>687536</v>
      </c>
      <c r="D1263" s="735">
        <v>679764.88</v>
      </c>
      <c r="E1263" s="736">
        <v>43.49849366366082</v>
      </c>
      <c r="F1263" s="735">
        <v>221316.52</v>
      </c>
    </row>
    <row r="1264" spans="1:6" ht="12.75">
      <c r="A1264" s="88" t="s">
        <v>1097</v>
      </c>
      <c r="B1264" s="735">
        <v>-6120100</v>
      </c>
      <c r="C1264" s="735">
        <v>-2950325</v>
      </c>
      <c r="D1264" s="735">
        <v>2481484.59000002</v>
      </c>
      <c r="E1264" s="737" t="s">
        <v>1093</v>
      </c>
      <c r="F1264" s="735">
        <v>1012754.37</v>
      </c>
    </row>
    <row r="1265" spans="1:6" ht="12.75">
      <c r="A1265" s="88" t="s">
        <v>1098</v>
      </c>
      <c r="B1265" s="735">
        <v>6120100</v>
      </c>
      <c r="C1265" s="735">
        <v>2950325</v>
      </c>
      <c r="D1265" s="738" t="s">
        <v>1093</v>
      </c>
      <c r="E1265" s="738" t="s">
        <v>1093</v>
      </c>
      <c r="F1265" s="738" t="s">
        <v>1093</v>
      </c>
    </row>
    <row r="1266" spans="1:6" ht="12.75">
      <c r="A1266" s="88" t="s">
        <v>1161</v>
      </c>
      <c r="B1266" s="735">
        <v>6120100</v>
      </c>
      <c r="C1266" s="735">
        <v>2950325</v>
      </c>
      <c r="D1266" s="738" t="s">
        <v>1093</v>
      </c>
      <c r="E1266" s="738" t="s">
        <v>1093</v>
      </c>
      <c r="F1266" s="738" t="s">
        <v>1093</v>
      </c>
    </row>
    <row r="1267" spans="1:6" ht="25.5">
      <c r="A1267" s="88" t="s">
        <v>1163</v>
      </c>
      <c r="B1267" s="735">
        <v>6120100</v>
      </c>
      <c r="C1267" s="735">
        <v>2950325</v>
      </c>
      <c r="D1267" s="738" t="s">
        <v>1093</v>
      </c>
      <c r="E1267" s="738" t="s">
        <v>1093</v>
      </c>
      <c r="F1267" s="738" t="s">
        <v>1093</v>
      </c>
    </row>
    <row r="1268" spans="1:6" ht="12.75">
      <c r="A1268" s="96" t="s">
        <v>292</v>
      </c>
      <c r="B1268" s="731"/>
      <c r="C1268" s="731"/>
      <c r="D1268" s="731"/>
      <c r="E1268" s="732"/>
      <c r="F1268" s="731"/>
    </row>
    <row r="1269" spans="1:6" ht="12.75">
      <c r="A1269" s="96" t="s">
        <v>161</v>
      </c>
      <c r="B1269" s="731">
        <v>439713</v>
      </c>
      <c r="C1269" s="731">
        <v>119863</v>
      </c>
      <c r="D1269" s="731">
        <v>101332.13</v>
      </c>
      <c r="E1269" s="732">
        <v>23.04506121</v>
      </c>
      <c r="F1269" s="731">
        <v>-105000</v>
      </c>
    </row>
    <row r="1270" spans="1:6" ht="12.75">
      <c r="A1270" s="88" t="s">
        <v>164</v>
      </c>
      <c r="B1270" s="735">
        <v>57363</v>
      </c>
      <c r="C1270" s="735">
        <v>57363</v>
      </c>
      <c r="D1270" s="735">
        <v>38832.13</v>
      </c>
      <c r="E1270" s="736">
        <v>67.695430853</v>
      </c>
      <c r="F1270" s="735">
        <v>0</v>
      </c>
    </row>
    <row r="1271" spans="1:6" ht="12.75">
      <c r="A1271" s="88" t="s">
        <v>170</v>
      </c>
      <c r="B1271" s="735">
        <v>382350</v>
      </c>
      <c r="C1271" s="735">
        <v>62500</v>
      </c>
      <c r="D1271" s="735">
        <v>62500</v>
      </c>
      <c r="E1271" s="736">
        <v>16.346279587</v>
      </c>
      <c r="F1271" s="735">
        <v>-105000</v>
      </c>
    </row>
    <row r="1272" spans="1:6" ht="25.5">
      <c r="A1272" s="88" t="s">
        <v>173</v>
      </c>
      <c r="B1272" s="735">
        <v>382350</v>
      </c>
      <c r="C1272" s="735">
        <v>62500</v>
      </c>
      <c r="D1272" s="735">
        <v>62500</v>
      </c>
      <c r="E1272" s="736">
        <v>16.346279587</v>
      </c>
      <c r="F1272" s="735">
        <v>-105000</v>
      </c>
    </row>
    <row r="1273" spans="1:6" ht="12.75">
      <c r="A1273" s="96" t="s">
        <v>247</v>
      </c>
      <c r="B1273" s="731">
        <v>439713</v>
      </c>
      <c r="C1273" s="731">
        <v>119863</v>
      </c>
      <c r="D1273" s="731">
        <v>96847</v>
      </c>
      <c r="E1273" s="732">
        <v>22.025048156</v>
      </c>
      <c r="F1273" s="731">
        <v>12790.71</v>
      </c>
    </row>
    <row r="1274" spans="1:6" ht="12.75">
      <c r="A1274" s="88" t="s">
        <v>178</v>
      </c>
      <c r="B1274" s="735">
        <v>439713</v>
      </c>
      <c r="C1274" s="735">
        <v>119863</v>
      </c>
      <c r="D1274" s="735">
        <v>96847</v>
      </c>
      <c r="E1274" s="736">
        <v>22.025048156</v>
      </c>
      <c r="F1274" s="735">
        <v>12790.71</v>
      </c>
    </row>
    <row r="1275" spans="1:6" ht="12.75">
      <c r="A1275" s="88" t="s">
        <v>180</v>
      </c>
      <c r="B1275" s="735">
        <v>439713</v>
      </c>
      <c r="C1275" s="735">
        <v>119863</v>
      </c>
      <c r="D1275" s="735">
        <v>96847</v>
      </c>
      <c r="E1275" s="736">
        <v>22.025048156</v>
      </c>
      <c r="F1275" s="735">
        <v>12790.71</v>
      </c>
    </row>
    <row r="1276" spans="1:6" ht="12.75">
      <c r="A1276" s="88" t="s">
        <v>181</v>
      </c>
      <c r="B1276" s="735">
        <v>131456</v>
      </c>
      <c r="C1276" s="735">
        <v>46956</v>
      </c>
      <c r="D1276" s="735">
        <v>45333.5</v>
      </c>
      <c r="E1276" s="736">
        <v>34.485683423</v>
      </c>
      <c r="F1276" s="735">
        <v>6819.7</v>
      </c>
    </row>
    <row r="1277" spans="1:6" ht="12.75">
      <c r="A1277" s="88" t="s">
        <v>188</v>
      </c>
      <c r="B1277" s="735">
        <v>99785</v>
      </c>
      <c r="C1277" s="735">
        <v>37785</v>
      </c>
      <c r="D1277" s="735">
        <v>36833.5</v>
      </c>
      <c r="E1277" s="736">
        <v>36.912862655</v>
      </c>
      <c r="F1277" s="735">
        <v>5715.31</v>
      </c>
    </row>
    <row r="1278" spans="1:6" ht="12.75">
      <c r="A1278" s="88" t="s">
        <v>186</v>
      </c>
      <c r="B1278" s="735">
        <v>308257</v>
      </c>
      <c r="C1278" s="735">
        <v>72907</v>
      </c>
      <c r="D1278" s="735">
        <v>51513.5</v>
      </c>
      <c r="E1278" s="736">
        <v>16.711218237</v>
      </c>
      <c r="F1278" s="735">
        <v>5971.01</v>
      </c>
    </row>
    <row r="1279" spans="1:6" ht="12.75">
      <c r="A1279" s="88" t="s">
        <v>1097</v>
      </c>
      <c r="B1279" s="735">
        <v>0</v>
      </c>
      <c r="C1279" s="735">
        <v>0</v>
      </c>
      <c r="D1279" s="735">
        <v>4485.13</v>
      </c>
      <c r="E1279" s="737" t="s">
        <v>1093</v>
      </c>
      <c r="F1279" s="735">
        <v>-117790.71</v>
      </c>
    </row>
    <row r="1280" spans="1:6" ht="12.75">
      <c r="A1280" s="96" t="s">
        <v>295</v>
      </c>
      <c r="B1280" s="731"/>
      <c r="C1280" s="731"/>
      <c r="D1280" s="731"/>
      <c r="E1280" s="732"/>
      <c r="F1280" s="731"/>
    </row>
    <row r="1281" spans="1:6" ht="12.75">
      <c r="A1281" s="96" t="s">
        <v>161</v>
      </c>
      <c r="B1281" s="731">
        <v>38654</v>
      </c>
      <c r="C1281" s="731">
        <v>38654</v>
      </c>
      <c r="D1281" s="731">
        <v>38654</v>
      </c>
      <c r="E1281" s="732">
        <v>100</v>
      </c>
      <c r="F1281" s="731">
        <v>0</v>
      </c>
    </row>
    <row r="1282" spans="1:6" ht="12.75">
      <c r="A1282" s="88" t="s">
        <v>170</v>
      </c>
      <c r="B1282" s="735">
        <v>38654</v>
      </c>
      <c r="C1282" s="735">
        <v>38654</v>
      </c>
      <c r="D1282" s="735">
        <v>38654</v>
      </c>
      <c r="E1282" s="736">
        <v>100</v>
      </c>
      <c r="F1282" s="735">
        <v>0</v>
      </c>
    </row>
    <row r="1283" spans="1:6" ht="25.5">
      <c r="A1283" s="88" t="s">
        <v>173</v>
      </c>
      <c r="B1283" s="735">
        <v>38654</v>
      </c>
      <c r="C1283" s="735">
        <v>38654</v>
      </c>
      <c r="D1283" s="735">
        <v>38654</v>
      </c>
      <c r="E1283" s="736">
        <v>100</v>
      </c>
      <c r="F1283" s="735">
        <v>0</v>
      </c>
    </row>
    <row r="1284" spans="1:6" ht="12.75">
      <c r="A1284" s="96" t="s">
        <v>247</v>
      </c>
      <c r="B1284" s="731">
        <v>38654</v>
      </c>
      <c r="C1284" s="731">
        <v>38654</v>
      </c>
      <c r="D1284" s="731">
        <v>0</v>
      </c>
      <c r="E1284" s="732">
        <v>0</v>
      </c>
      <c r="F1284" s="731">
        <v>0</v>
      </c>
    </row>
    <row r="1285" spans="1:6" ht="12.75">
      <c r="A1285" s="88" t="s">
        <v>178</v>
      </c>
      <c r="B1285" s="735">
        <v>38654</v>
      </c>
      <c r="C1285" s="735">
        <v>38654</v>
      </c>
      <c r="D1285" s="735">
        <v>0</v>
      </c>
      <c r="E1285" s="736">
        <v>0</v>
      </c>
      <c r="F1285" s="735">
        <v>0</v>
      </c>
    </row>
    <row r="1286" spans="1:6" ht="12.75">
      <c r="A1286" s="88" t="s">
        <v>180</v>
      </c>
      <c r="B1286" s="735">
        <v>38654</v>
      </c>
      <c r="C1286" s="735">
        <v>38654</v>
      </c>
      <c r="D1286" s="735">
        <v>0</v>
      </c>
      <c r="E1286" s="736">
        <v>0</v>
      </c>
      <c r="F1286" s="735">
        <v>0</v>
      </c>
    </row>
    <row r="1287" spans="1:6" ht="12.75">
      <c r="A1287" s="88" t="s">
        <v>186</v>
      </c>
      <c r="B1287" s="735">
        <v>38654</v>
      </c>
      <c r="C1287" s="735">
        <v>38654</v>
      </c>
      <c r="D1287" s="735">
        <v>0</v>
      </c>
      <c r="E1287" s="736">
        <v>0</v>
      </c>
      <c r="F1287" s="735">
        <v>0</v>
      </c>
    </row>
    <row r="1288" spans="1:6" ht="12.75">
      <c r="A1288" s="88" t="s">
        <v>1097</v>
      </c>
      <c r="B1288" s="735">
        <v>0</v>
      </c>
      <c r="C1288" s="735">
        <v>0</v>
      </c>
      <c r="D1288" s="735">
        <v>38654</v>
      </c>
      <c r="E1288" s="737" t="s">
        <v>1093</v>
      </c>
      <c r="F1288" s="735">
        <v>0</v>
      </c>
    </row>
    <row r="1289" spans="1:6" ht="12.75">
      <c r="A1289" s="96" t="s">
        <v>307</v>
      </c>
      <c r="B1289" s="731"/>
      <c r="C1289" s="731"/>
      <c r="D1289" s="731"/>
      <c r="E1289" s="732"/>
      <c r="F1289" s="731"/>
    </row>
    <row r="1290" spans="1:6" ht="12.75">
      <c r="A1290" s="96" t="s">
        <v>161</v>
      </c>
      <c r="B1290" s="731">
        <v>885262</v>
      </c>
      <c r="C1290" s="731">
        <v>351400</v>
      </c>
      <c r="D1290" s="731">
        <v>596012.13</v>
      </c>
      <c r="E1290" s="732">
        <v>67.32607183</v>
      </c>
      <c r="F1290" s="731">
        <v>0</v>
      </c>
    </row>
    <row r="1291" spans="1:6" ht="12.75">
      <c r="A1291" s="88" t="s">
        <v>164</v>
      </c>
      <c r="B1291" s="735">
        <v>885262</v>
      </c>
      <c r="C1291" s="735">
        <v>351400</v>
      </c>
      <c r="D1291" s="735">
        <v>596012.13</v>
      </c>
      <c r="E1291" s="736">
        <v>67.32607183</v>
      </c>
      <c r="F1291" s="735">
        <v>0</v>
      </c>
    </row>
    <row r="1292" spans="1:6" ht="12.75">
      <c r="A1292" s="96" t="s">
        <v>247</v>
      </c>
      <c r="B1292" s="731">
        <v>1053804</v>
      </c>
      <c r="C1292" s="731">
        <v>351400</v>
      </c>
      <c r="D1292" s="731">
        <v>211879.83</v>
      </c>
      <c r="E1292" s="732">
        <v>20.106189576</v>
      </c>
      <c r="F1292" s="731">
        <v>42526.52</v>
      </c>
    </row>
    <row r="1293" spans="1:6" ht="12.75">
      <c r="A1293" s="88" t="s">
        <v>178</v>
      </c>
      <c r="B1293" s="735">
        <v>1053804</v>
      </c>
      <c r="C1293" s="735">
        <v>351400</v>
      </c>
      <c r="D1293" s="735">
        <v>211879.83</v>
      </c>
      <c r="E1293" s="736">
        <v>20.106189576</v>
      </c>
      <c r="F1293" s="735">
        <v>42526.52</v>
      </c>
    </row>
    <row r="1294" spans="1:6" ht="12.75">
      <c r="A1294" s="88" t="s">
        <v>180</v>
      </c>
      <c r="B1294" s="735">
        <v>1053804</v>
      </c>
      <c r="C1294" s="735">
        <v>351400</v>
      </c>
      <c r="D1294" s="735">
        <v>211879.83</v>
      </c>
      <c r="E1294" s="736">
        <v>20.106189576</v>
      </c>
      <c r="F1294" s="735">
        <v>42526.52</v>
      </c>
    </row>
    <row r="1295" spans="1:6" ht="12.75">
      <c r="A1295" s="88" t="s">
        <v>186</v>
      </c>
      <c r="B1295" s="735">
        <v>1053804</v>
      </c>
      <c r="C1295" s="735">
        <v>351400</v>
      </c>
      <c r="D1295" s="735">
        <v>211879.83</v>
      </c>
      <c r="E1295" s="736">
        <v>20.106189576</v>
      </c>
      <c r="F1295" s="735">
        <v>42526.52</v>
      </c>
    </row>
    <row r="1296" spans="1:6" ht="12.75">
      <c r="A1296" s="88" t="s">
        <v>1097</v>
      </c>
      <c r="B1296" s="735">
        <v>-168542</v>
      </c>
      <c r="C1296" s="735">
        <v>0</v>
      </c>
      <c r="D1296" s="735">
        <v>384132.3</v>
      </c>
      <c r="E1296" s="737" t="s">
        <v>1093</v>
      </c>
      <c r="F1296" s="735">
        <v>-42526.52</v>
      </c>
    </row>
    <row r="1297" spans="1:6" ht="12.75">
      <c r="A1297" s="88" t="s">
        <v>1098</v>
      </c>
      <c r="B1297" s="735">
        <v>168542</v>
      </c>
      <c r="C1297" s="735">
        <v>0</v>
      </c>
      <c r="D1297" s="738" t="s">
        <v>1093</v>
      </c>
      <c r="E1297" s="738" t="s">
        <v>1093</v>
      </c>
      <c r="F1297" s="738" t="s">
        <v>1093</v>
      </c>
    </row>
    <row r="1298" spans="1:6" ht="12.75">
      <c r="A1298" s="88" t="s">
        <v>1161</v>
      </c>
      <c r="B1298" s="735">
        <v>168542</v>
      </c>
      <c r="C1298" s="735">
        <v>0</v>
      </c>
      <c r="D1298" s="738" t="s">
        <v>1093</v>
      </c>
      <c r="E1298" s="738" t="s">
        <v>1093</v>
      </c>
      <c r="F1298" s="738" t="s">
        <v>1093</v>
      </c>
    </row>
    <row r="1299" spans="1:6" ht="25.5">
      <c r="A1299" s="88" t="s">
        <v>1163</v>
      </c>
      <c r="B1299" s="735">
        <v>168542</v>
      </c>
      <c r="C1299" s="735">
        <v>0</v>
      </c>
      <c r="D1299" s="738" t="s">
        <v>1093</v>
      </c>
      <c r="E1299" s="738" t="s">
        <v>1093</v>
      </c>
      <c r="F1299" s="738" t="s">
        <v>1093</v>
      </c>
    </row>
    <row r="1300" spans="1:6" ht="12.75">
      <c r="A1300" s="96" t="s">
        <v>310</v>
      </c>
      <c r="B1300" s="731"/>
      <c r="C1300" s="731"/>
      <c r="D1300" s="731"/>
      <c r="E1300" s="732"/>
      <c r="F1300" s="731"/>
    </row>
    <row r="1301" spans="1:6" ht="12.75">
      <c r="A1301" s="96" t="s">
        <v>161</v>
      </c>
      <c r="B1301" s="731">
        <v>2520325</v>
      </c>
      <c r="C1301" s="731">
        <v>645709</v>
      </c>
      <c r="D1301" s="731">
        <v>645709</v>
      </c>
      <c r="E1301" s="732">
        <v>25.62006884</v>
      </c>
      <c r="F1301" s="731">
        <v>72580</v>
      </c>
    </row>
    <row r="1302" spans="1:6" ht="12.75">
      <c r="A1302" s="88" t="s">
        <v>170</v>
      </c>
      <c r="B1302" s="735">
        <v>2520325</v>
      </c>
      <c r="C1302" s="735">
        <v>645709</v>
      </c>
      <c r="D1302" s="735">
        <v>645709</v>
      </c>
      <c r="E1302" s="736">
        <v>25.62006884</v>
      </c>
      <c r="F1302" s="735">
        <v>72580</v>
      </c>
    </row>
    <row r="1303" spans="1:6" ht="25.5">
      <c r="A1303" s="88" t="s">
        <v>173</v>
      </c>
      <c r="B1303" s="735">
        <v>2520325</v>
      </c>
      <c r="C1303" s="735">
        <v>645709</v>
      </c>
      <c r="D1303" s="735">
        <v>645709</v>
      </c>
      <c r="E1303" s="736">
        <v>25.62006884</v>
      </c>
      <c r="F1303" s="735">
        <v>72580</v>
      </c>
    </row>
    <row r="1304" spans="1:6" ht="12.75">
      <c r="A1304" s="96" t="s">
        <v>247</v>
      </c>
      <c r="B1304" s="731">
        <v>2520325</v>
      </c>
      <c r="C1304" s="731">
        <v>645709</v>
      </c>
      <c r="D1304" s="731">
        <v>600134.74</v>
      </c>
      <c r="E1304" s="732">
        <v>23.811799669</v>
      </c>
      <c r="F1304" s="731">
        <v>100204.52</v>
      </c>
    </row>
    <row r="1305" spans="1:6" ht="12.75">
      <c r="A1305" s="88" t="s">
        <v>178</v>
      </c>
      <c r="B1305" s="735">
        <v>2520325</v>
      </c>
      <c r="C1305" s="735">
        <v>645709</v>
      </c>
      <c r="D1305" s="735">
        <v>600134.74</v>
      </c>
      <c r="E1305" s="736">
        <v>23.811799669</v>
      </c>
      <c r="F1305" s="735">
        <v>100204.52</v>
      </c>
    </row>
    <row r="1306" spans="1:6" ht="12.75">
      <c r="A1306" s="88" t="s">
        <v>180</v>
      </c>
      <c r="B1306" s="735">
        <v>2520325</v>
      </c>
      <c r="C1306" s="735">
        <v>645709</v>
      </c>
      <c r="D1306" s="735">
        <v>600134.74</v>
      </c>
      <c r="E1306" s="736">
        <v>23.811799669</v>
      </c>
      <c r="F1306" s="735">
        <v>100204.52</v>
      </c>
    </row>
    <row r="1307" spans="1:6" ht="12.75">
      <c r="A1307" s="88" t="s">
        <v>181</v>
      </c>
      <c r="B1307" s="735">
        <v>1657374</v>
      </c>
      <c r="C1307" s="735">
        <v>535803</v>
      </c>
      <c r="D1307" s="735">
        <v>507376.66</v>
      </c>
      <c r="E1307" s="736">
        <v>30.613287043</v>
      </c>
      <c r="F1307" s="735">
        <v>90914.27</v>
      </c>
    </row>
    <row r="1308" spans="1:6" ht="12.75">
      <c r="A1308" s="88" t="s">
        <v>188</v>
      </c>
      <c r="B1308" s="735">
        <v>1260055</v>
      </c>
      <c r="C1308" s="735">
        <v>413278</v>
      </c>
      <c r="D1308" s="735">
        <v>386331.1</v>
      </c>
      <c r="E1308" s="736">
        <v>30.659860085</v>
      </c>
      <c r="F1308" s="735">
        <v>64246.16</v>
      </c>
    </row>
    <row r="1309" spans="1:6" ht="12.75">
      <c r="A1309" s="88" t="s">
        <v>186</v>
      </c>
      <c r="B1309" s="735">
        <v>862951</v>
      </c>
      <c r="C1309" s="735">
        <v>109906</v>
      </c>
      <c r="D1309" s="735">
        <v>92758.08</v>
      </c>
      <c r="E1309" s="736">
        <v>10.748939395</v>
      </c>
      <c r="F1309" s="735">
        <v>9290.25</v>
      </c>
    </row>
    <row r="1310" spans="1:6" ht="12.75">
      <c r="A1310" s="88" t="s">
        <v>1097</v>
      </c>
      <c r="B1310" s="735">
        <v>0</v>
      </c>
      <c r="C1310" s="735">
        <v>0</v>
      </c>
      <c r="D1310" s="735">
        <v>45574.26</v>
      </c>
      <c r="E1310" s="737" t="s">
        <v>1093</v>
      </c>
      <c r="F1310" s="735">
        <v>-27624.52</v>
      </c>
    </row>
    <row r="1311" spans="1:6" ht="12.75">
      <c r="A1311" s="96" t="s">
        <v>321</v>
      </c>
      <c r="B1311" s="731"/>
      <c r="C1311" s="731"/>
      <c r="D1311" s="731"/>
      <c r="E1311" s="732"/>
      <c r="F1311" s="731"/>
    </row>
    <row r="1312" spans="1:6" ht="12.75">
      <c r="A1312" s="96" t="s">
        <v>161</v>
      </c>
      <c r="B1312" s="731">
        <v>23293987</v>
      </c>
      <c r="C1312" s="731">
        <v>5749651</v>
      </c>
      <c r="D1312" s="731">
        <v>5749730.32</v>
      </c>
      <c r="E1312" s="732">
        <v>24.683324156</v>
      </c>
      <c r="F1312" s="731">
        <v>2263268.75</v>
      </c>
    </row>
    <row r="1313" spans="1:6" ht="25.5">
      <c r="A1313" s="88" t="s">
        <v>1141</v>
      </c>
      <c r="B1313" s="735">
        <v>0</v>
      </c>
      <c r="C1313" s="735">
        <v>0</v>
      </c>
      <c r="D1313" s="735">
        <v>79.32</v>
      </c>
      <c r="E1313" s="736">
        <v>0</v>
      </c>
      <c r="F1313" s="735">
        <v>68.75</v>
      </c>
    </row>
    <row r="1314" spans="1:6" ht="12.75">
      <c r="A1314" s="88" t="s">
        <v>170</v>
      </c>
      <c r="B1314" s="735">
        <v>23293987</v>
      </c>
      <c r="C1314" s="735">
        <v>5749651</v>
      </c>
      <c r="D1314" s="735">
        <v>5749651</v>
      </c>
      <c r="E1314" s="736">
        <v>24.682983639</v>
      </c>
      <c r="F1314" s="735">
        <v>2263200</v>
      </c>
    </row>
    <row r="1315" spans="1:6" ht="25.5">
      <c r="A1315" s="88" t="s">
        <v>173</v>
      </c>
      <c r="B1315" s="735">
        <v>3424272</v>
      </c>
      <c r="C1315" s="735">
        <v>933530</v>
      </c>
      <c r="D1315" s="735">
        <v>933530</v>
      </c>
      <c r="E1315" s="736">
        <v>27.262145063</v>
      </c>
      <c r="F1315" s="735">
        <v>206200</v>
      </c>
    </row>
    <row r="1316" spans="1:6" ht="25.5">
      <c r="A1316" s="88" t="s">
        <v>313</v>
      </c>
      <c r="B1316" s="735">
        <v>19869715</v>
      </c>
      <c r="C1316" s="735">
        <v>4816121</v>
      </c>
      <c r="D1316" s="735">
        <v>4816121</v>
      </c>
      <c r="E1316" s="736">
        <v>24.238500653</v>
      </c>
      <c r="F1316" s="735">
        <v>2057000</v>
      </c>
    </row>
    <row r="1317" spans="1:6" ht="12.75">
      <c r="A1317" s="96" t="s">
        <v>247</v>
      </c>
      <c r="B1317" s="731">
        <v>23293987</v>
      </c>
      <c r="C1317" s="731">
        <v>5749651</v>
      </c>
      <c r="D1317" s="731">
        <v>5362517.92</v>
      </c>
      <c r="E1317" s="732">
        <v>23.021039378</v>
      </c>
      <c r="F1317" s="731">
        <v>2047338.62</v>
      </c>
    </row>
    <row r="1318" spans="1:6" ht="12.75">
      <c r="A1318" s="88" t="s">
        <v>178</v>
      </c>
      <c r="B1318" s="735">
        <v>21356049</v>
      </c>
      <c r="C1318" s="735">
        <v>5655940</v>
      </c>
      <c r="D1318" s="735">
        <v>5290110.11</v>
      </c>
      <c r="E1318" s="736">
        <v>24.771015041</v>
      </c>
      <c r="F1318" s="735">
        <v>2002641.43</v>
      </c>
    </row>
    <row r="1319" spans="1:6" ht="12.75">
      <c r="A1319" s="88" t="s">
        <v>180</v>
      </c>
      <c r="B1319" s="735">
        <v>3345272</v>
      </c>
      <c r="C1319" s="735">
        <v>933530</v>
      </c>
      <c r="D1319" s="735">
        <v>860422.38</v>
      </c>
      <c r="E1319" s="736">
        <v>25.720550676</v>
      </c>
      <c r="F1319" s="735">
        <v>152292.74</v>
      </c>
    </row>
    <row r="1320" spans="1:6" ht="12.75">
      <c r="A1320" s="88" t="s">
        <v>181</v>
      </c>
      <c r="B1320" s="735">
        <v>2081000</v>
      </c>
      <c r="C1320" s="735">
        <v>605760</v>
      </c>
      <c r="D1320" s="735">
        <v>574399.9</v>
      </c>
      <c r="E1320" s="736">
        <v>27.602109563</v>
      </c>
      <c r="F1320" s="735">
        <v>119955.8</v>
      </c>
    </row>
    <row r="1321" spans="1:6" ht="12.75">
      <c r="A1321" s="88" t="s">
        <v>188</v>
      </c>
      <c r="B1321" s="735">
        <v>1593104</v>
      </c>
      <c r="C1321" s="735">
        <v>474563</v>
      </c>
      <c r="D1321" s="735">
        <v>456057.81</v>
      </c>
      <c r="E1321" s="736">
        <v>28.626995475</v>
      </c>
      <c r="F1321" s="735">
        <v>96011.71</v>
      </c>
    </row>
    <row r="1322" spans="1:6" ht="12.75">
      <c r="A1322" s="88" t="s">
        <v>186</v>
      </c>
      <c r="B1322" s="735">
        <v>1264272</v>
      </c>
      <c r="C1322" s="735">
        <v>327770</v>
      </c>
      <c r="D1322" s="735">
        <v>286022.48</v>
      </c>
      <c r="E1322" s="736">
        <v>22.623492413</v>
      </c>
      <c r="F1322" s="735">
        <v>32336.94</v>
      </c>
    </row>
    <row r="1323" spans="1:6" ht="12.75">
      <c r="A1323" s="88" t="s">
        <v>231</v>
      </c>
      <c r="B1323" s="735">
        <v>18010777</v>
      </c>
      <c r="C1323" s="735">
        <v>4722410</v>
      </c>
      <c r="D1323" s="735">
        <v>4429687.73</v>
      </c>
      <c r="E1323" s="736">
        <v>24.594650914</v>
      </c>
      <c r="F1323" s="735">
        <v>1850348.69</v>
      </c>
    </row>
    <row r="1324" spans="1:6" ht="12.75">
      <c r="A1324" s="88" t="s">
        <v>318</v>
      </c>
      <c r="B1324" s="735">
        <v>18010777</v>
      </c>
      <c r="C1324" s="735">
        <v>4722410</v>
      </c>
      <c r="D1324" s="735">
        <v>4429687.73</v>
      </c>
      <c r="E1324" s="736">
        <v>24.594650914</v>
      </c>
      <c r="F1324" s="735">
        <v>1850348.69</v>
      </c>
    </row>
    <row r="1325" spans="1:6" ht="38.25">
      <c r="A1325" s="88" t="s">
        <v>320</v>
      </c>
      <c r="B1325" s="735">
        <v>18010777</v>
      </c>
      <c r="C1325" s="735">
        <v>4722410</v>
      </c>
      <c r="D1325" s="735">
        <v>4429687.73</v>
      </c>
      <c r="E1325" s="736">
        <v>24.594650914</v>
      </c>
      <c r="F1325" s="735">
        <v>1850348.69</v>
      </c>
    </row>
    <row r="1326" spans="1:6" ht="12" customHeight="1">
      <c r="A1326" s="88" t="s">
        <v>251</v>
      </c>
      <c r="B1326" s="735">
        <v>1937938</v>
      </c>
      <c r="C1326" s="735">
        <v>93711</v>
      </c>
      <c r="D1326" s="735">
        <v>72407.81</v>
      </c>
      <c r="E1326" s="736">
        <v>3.736332638</v>
      </c>
      <c r="F1326" s="735">
        <v>44697.19</v>
      </c>
    </row>
    <row r="1327" spans="1:6" ht="12.75">
      <c r="A1327" s="88" t="s">
        <v>253</v>
      </c>
      <c r="B1327" s="735">
        <v>79000</v>
      </c>
      <c r="C1327" s="735">
        <v>0</v>
      </c>
      <c r="D1327" s="735">
        <v>0</v>
      </c>
      <c r="E1327" s="736">
        <v>0</v>
      </c>
      <c r="F1327" s="735">
        <v>0</v>
      </c>
    </row>
    <row r="1328" spans="1:6" ht="25.5">
      <c r="A1328" s="88" t="s">
        <v>259</v>
      </c>
      <c r="B1328" s="735">
        <v>1858938</v>
      </c>
      <c r="C1328" s="735">
        <v>93711</v>
      </c>
      <c r="D1328" s="735">
        <v>72407.81</v>
      </c>
      <c r="E1328" s="736">
        <v>3.895116997</v>
      </c>
      <c r="F1328" s="735">
        <v>44697.19</v>
      </c>
    </row>
    <row r="1329" spans="1:6" ht="25.5">
      <c r="A1329" s="88" t="s">
        <v>327</v>
      </c>
      <c r="B1329" s="735">
        <v>1858938</v>
      </c>
      <c r="C1329" s="735">
        <v>93711</v>
      </c>
      <c r="D1329" s="735">
        <v>72407.81</v>
      </c>
      <c r="E1329" s="736">
        <v>3.895116997</v>
      </c>
      <c r="F1329" s="735">
        <v>44697.19</v>
      </c>
    </row>
    <row r="1330" spans="1:6" ht="12.75">
      <c r="A1330" s="88" t="s">
        <v>1097</v>
      </c>
      <c r="B1330" s="735">
        <v>0</v>
      </c>
      <c r="C1330" s="735">
        <v>0</v>
      </c>
      <c r="D1330" s="735">
        <v>387212.400000001</v>
      </c>
      <c r="E1330" s="737" t="s">
        <v>1093</v>
      </c>
      <c r="F1330" s="735">
        <v>215930.13</v>
      </c>
    </row>
    <row r="1331" spans="1:6" ht="12.75">
      <c r="A1331" s="96" t="s">
        <v>52</v>
      </c>
      <c r="B1331" s="731"/>
      <c r="C1331" s="731"/>
      <c r="D1331" s="731"/>
      <c r="E1331" s="732"/>
      <c r="F1331" s="731"/>
    </row>
    <row r="1332" spans="1:6" ht="12.75">
      <c r="A1332" s="96" t="s">
        <v>161</v>
      </c>
      <c r="B1332" s="731">
        <v>3546210</v>
      </c>
      <c r="C1332" s="731">
        <v>946985</v>
      </c>
      <c r="D1332" s="731">
        <v>962425.52</v>
      </c>
      <c r="E1332" s="732">
        <v>27.139552367175096</v>
      </c>
      <c r="F1332" s="731">
        <v>148842.76</v>
      </c>
    </row>
    <row r="1333" spans="1:6" ht="25.5">
      <c r="A1333" s="88" t="s">
        <v>1141</v>
      </c>
      <c r="B1333" s="735">
        <v>0</v>
      </c>
      <c r="C1333" s="735">
        <v>0</v>
      </c>
      <c r="D1333" s="735">
        <v>771.75</v>
      </c>
      <c r="E1333" s="736">
        <v>0</v>
      </c>
      <c r="F1333" s="735">
        <v>771.75</v>
      </c>
    </row>
    <row r="1334" spans="1:6" ht="12.75">
      <c r="A1334" s="88" t="s">
        <v>164</v>
      </c>
      <c r="B1334" s="735">
        <v>1595218</v>
      </c>
      <c r="C1334" s="735">
        <v>30723</v>
      </c>
      <c r="D1334" s="735">
        <v>45391.77</v>
      </c>
      <c r="E1334" s="736">
        <v>2.845490083</v>
      </c>
      <c r="F1334" s="735">
        <v>0.01</v>
      </c>
    </row>
    <row r="1335" spans="1:6" ht="12.75">
      <c r="A1335" s="739" t="s">
        <v>311</v>
      </c>
      <c r="B1335" s="735">
        <v>1513910</v>
      </c>
      <c r="C1335" s="735">
        <v>0</v>
      </c>
      <c r="D1335" s="735">
        <v>0</v>
      </c>
      <c r="E1335" s="736">
        <v>0</v>
      </c>
      <c r="F1335" s="735">
        <v>0</v>
      </c>
    </row>
    <row r="1336" spans="1:6" ht="12.75">
      <c r="A1336" s="88" t="s">
        <v>1143</v>
      </c>
      <c r="B1336" s="735">
        <v>3276</v>
      </c>
      <c r="C1336" s="735">
        <v>0</v>
      </c>
      <c r="D1336" s="735">
        <v>0</v>
      </c>
      <c r="E1336" s="736">
        <v>0</v>
      </c>
      <c r="F1336" s="735">
        <v>0</v>
      </c>
    </row>
    <row r="1337" spans="1:6" ht="12.75">
      <c r="A1337" s="88" t="s">
        <v>166</v>
      </c>
      <c r="B1337" s="735">
        <v>3276</v>
      </c>
      <c r="C1337" s="735">
        <v>0</v>
      </c>
      <c r="D1337" s="735">
        <v>0</v>
      </c>
      <c r="E1337" s="736">
        <v>0</v>
      </c>
      <c r="F1337" s="735">
        <v>0</v>
      </c>
    </row>
    <row r="1338" spans="1:6" ht="12.75">
      <c r="A1338" s="88" t="s">
        <v>300</v>
      </c>
      <c r="B1338" s="735">
        <v>3276</v>
      </c>
      <c r="C1338" s="735">
        <v>0</v>
      </c>
      <c r="D1338" s="735">
        <v>0</v>
      </c>
      <c r="E1338" s="736">
        <v>0</v>
      </c>
      <c r="F1338" s="735">
        <v>0</v>
      </c>
    </row>
    <row r="1339" spans="1:6" ht="38.25">
      <c r="A1339" s="88" t="s">
        <v>302</v>
      </c>
      <c r="B1339" s="735">
        <v>3276</v>
      </c>
      <c r="C1339" s="735"/>
      <c r="D1339" s="735"/>
      <c r="E1339" s="736">
        <v>0</v>
      </c>
      <c r="F1339" s="735">
        <v>0</v>
      </c>
    </row>
    <row r="1340" spans="1:6" ht="38.25">
      <c r="A1340" s="88" t="s">
        <v>304</v>
      </c>
      <c r="B1340" s="735">
        <v>1662</v>
      </c>
      <c r="C1340" s="735">
        <v>0</v>
      </c>
      <c r="D1340" s="735">
        <v>0</v>
      </c>
      <c r="E1340" s="736">
        <v>0</v>
      </c>
      <c r="F1340" s="735">
        <v>0</v>
      </c>
    </row>
    <row r="1341" spans="1:6" ht="51">
      <c r="A1341" s="88" t="s">
        <v>977</v>
      </c>
      <c r="B1341" s="735">
        <v>1614</v>
      </c>
      <c r="C1341" s="735">
        <v>0</v>
      </c>
      <c r="D1341" s="735">
        <v>0</v>
      </c>
      <c r="E1341" s="736">
        <v>0</v>
      </c>
      <c r="F1341" s="735">
        <v>0</v>
      </c>
    </row>
    <row r="1342" spans="1:6" ht="12.75">
      <c r="A1342" s="88" t="s">
        <v>170</v>
      </c>
      <c r="B1342" s="735">
        <v>1947716</v>
      </c>
      <c r="C1342" s="735">
        <v>916262</v>
      </c>
      <c r="D1342" s="735">
        <v>916262</v>
      </c>
      <c r="E1342" s="736">
        <v>47.042895371</v>
      </c>
      <c r="F1342" s="735">
        <v>148071</v>
      </c>
    </row>
    <row r="1343" spans="1:6" ht="25.5">
      <c r="A1343" s="88" t="s">
        <v>173</v>
      </c>
      <c r="B1343" s="735">
        <v>1947716</v>
      </c>
      <c r="C1343" s="735">
        <v>916262</v>
      </c>
      <c r="D1343" s="735">
        <v>916262</v>
      </c>
      <c r="E1343" s="736">
        <v>47.042895371</v>
      </c>
      <c r="F1343" s="735">
        <v>148071</v>
      </c>
    </row>
    <row r="1344" spans="1:6" ht="12.75">
      <c r="A1344" s="96" t="s">
        <v>247</v>
      </c>
      <c r="B1344" s="731">
        <v>5925412</v>
      </c>
      <c r="C1344" s="731">
        <v>1452118</v>
      </c>
      <c r="D1344" s="731">
        <v>1402121.79</v>
      </c>
      <c r="E1344" s="732">
        <v>23.6628573675552</v>
      </c>
      <c r="F1344" s="731">
        <v>320619.21</v>
      </c>
    </row>
    <row r="1345" spans="1:6" ht="12.75">
      <c r="A1345" s="88" t="s">
        <v>178</v>
      </c>
      <c r="B1345" s="735">
        <v>3652944</v>
      </c>
      <c r="C1345" s="735">
        <v>780962</v>
      </c>
      <c r="D1345" s="735">
        <v>732961.85</v>
      </c>
      <c r="E1345" s="736">
        <v>20.064962671204377</v>
      </c>
      <c r="F1345" s="735">
        <v>99566.58</v>
      </c>
    </row>
    <row r="1346" spans="1:6" ht="12.75">
      <c r="A1346" s="88" t="s">
        <v>180</v>
      </c>
      <c r="B1346" s="735">
        <v>680123</v>
      </c>
      <c r="C1346" s="735">
        <v>238268</v>
      </c>
      <c r="D1346" s="735">
        <v>190269.59</v>
      </c>
      <c r="E1346" s="736">
        <v>27.975761737215183</v>
      </c>
      <c r="F1346" s="735">
        <v>64554.71</v>
      </c>
    </row>
    <row r="1347" spans="1:6" ht="12.75">
      <c r="A1347" s="88" t="s">
        <v>181</v>
      </c>
      <c r="B1347" s="735">
        <v>379665</v>
      </c>
      <c r="C1347" s="735">
        <v>114587</v>
      </c>
      <c r="D1347" s="735">
        <v>105256.29</v>
      </c>
      <c r="E1347" s="736">
        <v>27.72346410651495</v>
      </c>
      <c r="F1347" s="735">
        <v>29782.98</v>
      </c>
    </row>
    <row r="1348" spans="1:6" ht="12.75">
      <c r="A1348" s="88" t="s">
        <v>188</v>
      </c>
      <c r="B1348" s="735">
        <v>305197</v>
      </c>
      <c r="C1348" s="735">
        <v>92131</v>
      </c>
      <c r="D1348" s="735">
        <v>84897.57</v>
      </c>
      <c r="E1348" s="736">
        <v>27.817301611745858</v>
      </c>
      <c r="F1348" s="735">
        <v>24135.95</v>
      </c>
    </row>
    <row r="1349" spans="1:6" ht="12.75">
      <c r="A1349" s="88" t="s">
        <v>186</v>
      </c>
      <c r="B1349" s="735">
        <v>300458</v>
      </c>
      <c r="C1349" s="735">
        <v>123681</v>
      </c>
      <c r="D1349" s="735">
        <v>85013.3</v>
      </c>
      <c r="E1349" s="736">
        <v>28.294570289358244</v>
      </c>
      <c r="F1349" s="735">
        <v>34771.73</v>
      </c>
    </row>
    <row r="1350" spans="1:6" ht="12.75">
      <c r="A1350" s="88" t="s">
        <v>206</v>
      </c>
      <c r="B1350" s="735">
        <v>2330260</v>
      </c>
      <c r="C1350" s="735">
        <v>372887</v>
      </c>
      <c r="D1350" s="735">
        <v>372885.65</v>
      </c>
      <c r="E1350" s="736">
        <v>16.001890346999907</v>
      </c>
      <c r="F1350" s="735">
        <v>3651.87</v>
      </c>
    </row>
    <row r="1351" spans="1:6" ht="12.75">
      <c r="A1351" s="88" t="s">
        <v>208</v>
      </c>
      <c r="B1351" s="735">
        <v>2328598</v>
      </c>
      <c r="C1351" s="735">
        <v>372887</v>
      </c>
      <c r="D1351" s="735">
        <v>372885.65</v>
      </c>
      <c r="E1351" s="736">
        <v>16.013311443194574</v>
      </c>
      <c r="F1351" s="735">
        <v>3651.87</v>
      </c>
    </row>
    <row r="1352" spans="1:6" ht="12.75">
      <c r="A1352" s="88" t="s">
        <v>230</v>
      </c>
      <c r="B1352" s="735">
        <v>1662</v>
      </c>
      <c r="C1352" s="735">
        <v>0</v>
      </c>
      <c r="D1352" s="735">
        <v>0</v>
      </c>
      <c r="E1352" s="736">
        <v>0</v>
      </c>
      <c r="F1352" s="735">
        <v>0</v>
      </c>
    </row>
    <row r="1353" spans="1:6" ht="25.5">
      <c r="A1353" s="88" t="s">
        <v>224</v>
      </c>
      <c r="B1353" s="735">
        <v>169807</v>
      </c>
      <c r="C1353" s="735">
        <v>169807</v>
      </c>
      <c r="D1353" s="735">
        <v>169806.61</v>
      </c>
      <c r="E1353" s="736">
        <v>99.99977032748943</v>
      </c>
      <c r="F1353" s="735">
        <v>31360</v>
      </c>
    </row>
    <row r="1354" spans="1:6" ht="12.75">
      <c r="A1354" s="88" t="s">
        <v>226</v>
      </c>
      <c r="B1354" s="735">
        <v>138447</v>
      </c>
      <c r="C1354" s="735">
        <v>138447</v>
      </c>
      <c r="D1354" s="735">
        <v>138446.61</v>
      </c>
      <c r="E1354" s="736">
        <v>99.99971830375522</v>
      </c>
      <c r="F1354" s="735">
        <v>0</v>
      </c>
    </row>
    <row r="1355" spans="1:6" ht="12.75">
      <c r="A1355" s="88" t="s">
        <v>228</v>
      </c>
      <c r="B1355" s="735">
        <v>31360</v>
      </c>
      <c r="C1355" s="735">
        <v>31360</v>
      </c>
      <c r="D1355" s="735">
        <v>31360</v>
      </c>
      <c r="E1355" s="736">
        <v>100</v>
      </c>
      <c r="F1355" s="735">
        <v>31360</v>
      </c>
    </row>
    <row r="1356" spans="1:6" ht="12.75">
      <c r="A1356" s="88" t="s">
        <v>231</v>
      </c>
      <c r="B1356" s="735">
        <v>472754</v>
      </c>
      <c r="C1356" s="735">
        <v>0</v>
      </c>
      <c r="D1356" s="735">
        <v>0</v>
      </c>
      <c r="E1356" s="736">
        <v>0</v>
      </c>
      <c r="F1356" s="735">
        <v>0</v>
      </c>
    </row>
    <row r="1357" spans="1:6" ht="12.75">
      <c r="A1357" s="88" t="s">
        <v>318</v>
      </c>
      <c r="B1357" s="735">
        <v>472754</v>
      </c>
      <c r="C1357" s="735">
        <v>0</v>
      </c>
      <c r="D1357" s="735">
        <v>0</v>
      </c>
      <c r="E1357" s="736">
        <v>0</v>
      </c>
      <c r="F1357" s="735">
        <v>0</v>
      </c>
    </row>
    <row r="1358" spans="1:6" ht="38.25">
      <c r="A1358" s="88" t="s">
        <v>320</v>
      </c>
      <c r="B1358" s="735">
        <v>472754</v>
      </c>
      <c r="C1358" s="735">
        <v>0</v>
      </c>
      <c r="D1358" s="735">
        <v>0</v>
      </c>
      <c r="E1358" s="736">
        <v>0</v>
      </c>
      <c r="F1358" s="735">
        <v>0</v>
      </c>
    </row>
    <row r="1359" spans="1:6" ht="12.75">
      <c r="A1359" s="88" t="s">
        <v>251</v>
      </c>
      <c r="B1359" s="735">
        <v>2272468</v>
      </c>
      <c r="C1359" s="735">
        <v>671156</v>
      </c>
      <c r="D1359" s="735">
        <v>669159.94</v>
      </c>
      <c r="E1359" s="736">
        <v>29.446396604924686</v>
      </c>
      <c r="F1359" s="735">
        <v>221052.63</v>
      </c>
    </row>
    <row r="1360" spans="1:6" ht="12.75">
      <c r="A1360" s="88" t="s">
        <v>253</v>
      </c>
      <c r="B1360" s="735">
        <v>1231312</v>
      </c>
      <c r="C1360" s="735">
        <v>671156</v>
      </c>
      <c r="D1360" s="735">
        <v>669159.94</v>
      </c>
      <c r="E1360" s="736">
        <v>54.34527885702405</v>
      </c>
      <c r="F1360" s="735">
        <v>221052.63</v>
      </c>
    </row>
    <row r="1361" spans="1:6" ht="25.5">
      <c r="A1361" s="88" t="s">
        <v>259</v>
      </c>
      <c r="B1361" s="735">
        <v>1041156</v>
      </c>
      <c r="C1361" s="735">
        <v>0</v>
      </c>
      <c r="D1361" s="735">
        <v>0</v>
      </c>
      <c r="E1361" s="736">
        <v>0</v>
      </c>
      <c r="F1361" s="735">
        <v>0</v>
      </c>
    </row>
    <row r="1362" spans="1:6" ht="25.5">
      <c r="A1362" s="88" t="s">
        <v>327</v>
      </c>
      <c r="B1362" s="735">
        <v>1041156</v>
      </c>
      <c r="C1362" s="735">
        <v>0</v>
      </c>
      <c r="D1362" s="735">
        <v>0</v>
      </c>
      <c r="E1362" s="736">
        <v>0</v>
      </c>
      <c r="F1362" s="735">
        <v>0</v>
      </c>
    </row>
    <row r="1363" spans="1:6" ht="12.75">
      <c r="A1363" s="88" t="s">
        <v>1097</v>
      </c>
      <c r="B1363" s="735">
        <v>-2379202</v>
      </c>
      <c r="C1363" s="735">
        <v>-505133</v>
      </c>
      <c r="D1363" s="735">
        <v>-439696.27</v>
      </c>
      <c r="E1363" s="737" t="s">
        <v>1093</v>
      </c>
      <c r="F1363" s="735">
        <v>-171776.45</v>
      </c>
    </row>
    <row r="1364" spans="1:6" ht="12.75">
      <c r="A1364" s="88" t="s">
        <v>1098</v>
      </c>
      <c r="B1364" s="735">
        <v>2379202</v>
      </c>
      <c r="C1364" s="735">
        <v>505133</v>
      </c>
      <c r="D1364" s="738" t="s">
        <v>1093</v>
      </c>
      <c r="E1364" s="738" t="s">
        <v>1093</v>
      </c>
      <c r="F1364" s="738" t="s">
        <v>1093</v>
      </c>
    </row>
    <row r="1365" spans="1:6" ht="12.75">
      <c r="A1365" s="88" t="s">
        <v>1161</v>
      </c>
      <c r="B1365" s="735">
        <v>2379202</v>
      </c>
      <c r="C1365" s="735">
        <v>505133</v>
      </c>
      <c r="D1365" s="738" t="s">
        <v>1093</v>
      </c>
      <c r="E1365" s="738" t="s">
        <v>1093</v>
      </c>
      <c r="F1365" s="738" t="s">
        <v>1093</v>
      </c>
    </row>
    <row r="1366" spans="1:6" ht="25.5">
      <c r="A1366" s="88" t="s">
        <v>1163</v>
      </c>
      <c r="B1366" s="735">
        <v>2379202</v>
      </c>
      <c r="C1366" s="735">
        <v>505133</v>
      </c>
      <c r="D1366" s="738" t="s">
        <v>1093</v>
      </c>
      <c r="E1366" s="738" t="s">
        <v>1093</v>
      </c>
      <c r="F1366" s="738" t="s">
        <v>1093</v>
      </c>
    </row>
    <row r="1367" spans="1:6" ht="12.75">
      <c r="A1367" s="96" t="s">
        <v>333</v>
      </c>
      <c r="B1367" s="731"/>
      <c r="C1367" s="731"/>
      <c r="D1367" s="731"/>
      <c r="E1367" s="732"/>
      <c r="F1367" s="731"/>
    </row>
    <row r="1368" spans="1:6" ht="12.75">
      <c r="A1368" s="96" t="s">
        <v>161</v>
      </c>
      <c r="B1368" s="731">
        <v>21776759</v>
      </c>
      <c r="C1368" s="731">
        <v>7105587</v>
      </c>
      <c r="D1368" s="731">
        <v>10290778.71</v>
      </c>
      <c r="E1368" s="732">
        <v>47.255786364</v>
      </c>
      <c r="F1368" s="731">
        <v>4928148.56</v>
      </c>
    </row>
    <row r="1369" spans="1:6" ht="25.5">
      <c r="A1369" s="88" t="s">
        <v>1141</v>
      </c>
      <c r="B1369" s="735">
        <v>5000</v>
      </c>
      <c r="C1369" s="735">
        <v>0</v>
      </c>
      <c r="D1369" s="735">
        <v>811.1</v>
      </c>
      <c r="E1369" s="736">
        <v>16.222</v>
      </c>
      <c r="F1369" s="735">
        <v>759.66</v>
      </c>
    </row>
    <row r="1370" spans="1:6" ht="12.75">
      <c r="A1370" s="88" t="s">
        <v>164</v>
      </c>
      <c r="B1370" s="735">
        <v>12412127</v>
      </c>
      <c r="C1370" s="735">
        <v>2430420</v>
      </c>
      <c r="D1370" s="735">
        <v>5447133.6</v>
      </c>
      <c r="E1370" s="736">
        <v>43.885577387</v>
      </c>
      <c r="F1370" s="735">
        <v>4041762.3</v>
      </c>
    </row>
    <row r="1371" spans="1:6" ht="12.75">
      <c r="A1371" s="88" t="s">
        <v>1143</v>
      </c>
      <c r="B1371" s="735">
        <v>0</v>
      </c>
      <c r="C1371" s="735">
        <v>0</v>
      </c>
      <c r="D1371" s="735">
        <v>167667.01</v>
      </c>
      <c r="E1371" s="736">
        <v>0</v>
      </c>
      <c r="F1371" s="735">
        <v>-7871.4</v>
      </c>
    </row>
    <row r="1372" spans="1:6" ht="12.75">
      <c r="A1372" s="88" t="s">
        <v>166</v>
      </c>
      <c r="B1372" s="735">
        <v>0</v>
      </c>
      <c r="C1372" s="735">
        <v>0</v>
      </c>
      <c r="D1372" s="735">
        <v>167667.01</v>
      </c>
      <c r="E1372" s="736">
        <v>0</v>
      </c>
      <c r="F1372" s="735">
        <v>-7871.4</v>
      </c>
    </row>
    <row r="1373" spans="1:6" ht="12.75">
      <c r="A1373" s="88" t="s">
        <v>300</v>
      </c>
      <c r="B1373" s="735">
        <v>0</v>
      </c>
      <c r="C1373" s="735">
        <v>0</v>
      </c>
      <c r="D1373" s="735">
        <v>167667.01</v>
      </c>
      <c r="E1373" s="736">
        <v>0</v>
      </c>
      <c r="F1373" s="735">
        <v>0</v>
      </c>
    </row>
    <row r="1374" spans="1:6" ht="38.25">
      <c r="A1374" s="88" t="s">
        <v>302</v>
      </c>
      <c r="B1374" s="735">
        <v>0</v>
      </c>
      <c r="C1374" s="735">
        <v>0</v>
      </c>
      <c r="D1374" s="735">
        <v>167667.01</v>
      </c>
      <c r="E1374" s="736">
        <v>0</v>
      </c>
      <c r="F1374" s="735">
        <v>0</v>
      </c>
    </row>
    <row r="1375" spans="1:6" ht="51">
      <c r="A1375" s="88" t="s">
        <v>312</v>
      </c>
      <c r="B1375" s="735">
        <v>0</v>
      </c>
      <c r="C1375" s="735">
        <v>0</v>
      </c>
      <c r="D1375" s="735">
        <v>167667.01</v>
      </c>
      <c r="E1375" s="736">
        <v>0</v>
      </c>
      <c r="F1375" s="735">
        <v>0</v>
      </c>
    </row>
    <row r="1376" spans="1:6" ht="12.75">
      <c r="A1376" s="88" t="s">
        <v>170</v>
      </c>
      <c r="B1376" s="735">
        <v>9359632</v>
      </c>
      <c r="C1376" s="735">
        <v>4675167</v>
      </c>
      <c r="D1376" s="735">
        <v>4675167</v>
      </c>
      <c r="E1376" s="736">
        <v>49.950329244</v>
      </c>
      <c r="F1376" s="735">
        <v>893498</v>
      </c>
    </row>
    <row r="1377" spans="1:6" ht="25.5">
      <c r="A1377" s="88" t="s">
        <v>173</v>
      </c>
      <c r="B1377" s="735">
        <v>9359632</v>
      </c>
      <c r="C1377" s="735">
        <v>4675167</v>
      </c>
      <c r="D1377" s="735">
        <v>4675167</v>
      </c>
      <c r="E1377" s="736">
        <v>49.950329244</v>
      </c>
      <c r="F1377" s="735">
        <v>893498</v>
      </c>
    </row>
    <row r="1378" spans="1:6" ht="12.75">
      <c r="A1378" s="96" t="s">
        <v>247</v>
      </c>
      <c r="B1378" s="731">
        <v>25292336</v>
      </c>
      <c r="C1378" s="731">
        <v>9543708</v>
      </c>
      <c r="D1378" s="731">
        <v>8265739.88</v>
      </c>
      <c r="E1378" s="732">
        <v>32.680808447</v>
      </c>
      <c r="F1378" s="731">
        <v>3747937.49</v>
      </c>
    </row>
    <row r="1379" spans="1:6" ht="12.75">
      <c r="A1379" s="88" t="s">
        <v>178</v>
      </c>
      <c r="B1379" s="735">
        <v>25215698</v>
      </c>
      <c r="C1379" s="735">
        <v>9533328</v>
      </c>
      <c r="D1379" s="735">
        <v>8255739.94</v>
      </c>
      <c r="E1379" s="736">
        <v>32.740477539</v>
      </c>
      <c r="F1379" s="735">
        <v>3747673.6</v>
      </c>
    </row>
    <row r="1380" spans="1:6" ht="12.75">
      <c r="A1380" s="88" t="s">
        <v>180</v>
      </c>
      <c r="B1380" s="735">
        <v>7535287</v>
      </c>
      <c r="C1380" s="735">
        <v>2303055</v>
      </c>
      <c r="D1380" s="735">
        <v>2036036.39</v>
      </c>
      <c r="E1380" s="736">
        <v>27.020024453</v>
      </c>
      <c r="F1380" s="735">
        <v>589235.63</v>
      </c>
    </row>
    <row r="1381" spans="1:6" ht="12.75">
      <c r="A1381" s="88" t="s">
        <v>181</v>
      </c>
      <c r="B1381" s="735">
        <v>4057132</v>
      </c>
      <c r="C1381" s="735">
        <v>1049926</v>
      </c>
      <c r="D1381" s="735">
        <v>978659.5</v>
      </c>
      <c r="E1381" s="736">
        <v>24.121953636213956</v>
      </c>
      <c r="F1381" s="735">
        <v>283484.75</v>
      </c>
    </row>
    <row r="1382" spans="1:6" ht="12.75">
      <c r="A1382" s="88" t="s">
        <v>188</v>
      </c>
      <c r="B1382" s="735">
        <v>3044359</v>
      </c>
      <c r="C1382" s="735">
        <v>835096</v>
      </c>
      <c r="D1382" s="735">
        <v>785461.03</v>
      </c>
      <c r="E1382" s="736">
        <v>25.80053896403151</v>
      </c>
      <c r="F1382" s="735">
        <v>228321.33</v>
      </c>
    </row>
    <row r="1383" spans="1:6" ht="12.75">
      <c r="A1383" s="88" t="s">
        <v>186</v>
      </c>
      <c r="B1383" s="735">
        <v>3478155</v>
      </c>
      <c r="C1383" s="735">
        <v>1253129</v>
      </c>
      <c r="D1383" s="735">
        <v>1057376.89</v>
      </c>
      <c r="E1383" s="736">
        <v>30.40051090305061</v>
      </c>
      <c r="F1383" s="735">
        <v>305750.88</v>
      </c>
    </row>
    <row r="1384" spans="1:6" ht="12.75">
      <c r="A1384" s="88" t="s">
        <v>206</v>
      </c>
      <c r="B1384" s="735">
        <v>17530500</v>
      </c>
      <c r="C1384" s="735">
        <v>7117636</v>
      </c>
      <c r="D1384" s="735">
        <v>6164708.82</v>
      </c>
      <c r="E1384" s="736">
        <v>35.16561889278686</v>
      </c>
      <c r="F1384" s="735">
        <v>3147006.97</v>
      </c>
    </row>
    <row r="1385" spans="1:6" ht="12.75">
      <c r="A1385" s="88" t="s">
        <v>208</v>
      </c>
      <c r="B1385" s="735">
        <v>13851404</v>
      </c>
      <c r="C1385" s="735">
        <v>4213065</v>
      </c>
      <c r="D1385" s="735">
        <v>3424300.28</v>
      </c>
      <c r="E1385" s="736">
        <v>24.72168366470287</v>
      </c>
      <c r="F1385" s="735">
        <v>1508987.3</v>
      </c>
    </row>
    <row r="1386" spans="1:6" ht="12.75">
      <c r="A1386" s="88" t="s">
        <v>230</v>
      </c>
      <c r="B1386" s="735">
        <v>3679096</v>
      </c>
      <c r="C1386" s="735">
        <v>2904571</v>
      </c>
      <c r="D1386" s="735">
        <v>2740408.54</v>
      </c>
      <c r="E1386" s="736">
        <v>74.4859209979843</v>
      </c>
      <c r="F1386" s="735">
        <v>1638019.67</v>
      </c>
    </row>
    <row r="1387" spans="1:6" ht="25.5">
      <c r="A1387" s="88" t="s">
        <v>224</v>
      </c>
      <c r="B1387" s="735">
        <v>22472</v>
      </c>
      <c r="C1387" s="735">
        <v>5972</v>
      </c>
      <c r="D1387" s="735">
        <v>4964.51</v>
      </c>
      <c r="E1387" s="736">
        <v>22.09198113207547</v>
      </c>
      <c r="F1387" s="735">
        <v>4964.51</v>
      </c>
    </row>
    <row r="1388" spans="1:6" ht="12.75">
      <c r="A1388" s="88" t="s">
        <v>226</v>
      </c>
      <c r="B1388" s="735">
        <v>1676</v>
      </c>
      <c r="C1388" s="735">
        <v>1676</v>
      </c>
      <c r="D1388" s="735">
        <v>677.41</v>
      </c>
      <c r="E1388" s="736">
        <v>40.41825775656324</v>
      </c>
      <c r="F1388" s="735">
        <v>677.41</v>
      </c>
    </row>
    <row r="1389" spans="1:6" ht="12.75">
      <c r="A1389" s="88" t="s">
        <v>228</v>
      </c>
      <c r="B1389" s="735">
        <v>20796</v>
      </c>
      <c r="C1389" s="735">
        <v>4296</v>
      </c>
      <c r="D1389" s="735">
        <v>4287.1</v>
      </c>
      <c r="E1389" s="736">
        <v>20.615022119638393</v>
      </c>
      <c r="F1389" s="735">
        <v>4287.1</v>
      </c>
    </row>
    <row r="1390" spans="1:6" ht="12.75">
      <c r="A1390" s="88" t="s">
        <v>231</v>
      </c>
      <c r="B1390" s="735">
        <v>127439</v>
      </c>
      <c r="C1390" s="735">
        <v>106665</v>
      </c>
      <c r="D1390" s="735">
        <v>50030.22</v>
      </c>
      <c r="E1390" s="736">
        <v>39.258170575726425</v>
      </c>
      <c r="F1390" s="735">
        <v>6466.49</v>
      </c>
    </row>
    <row r="1391" spans="1:6" ht="12.75">
      <c r="A1391" s="88" t="s">
        <v>243</v>
      </c>
      <c r="B1391" s="735">
        <v>127439</v>
      </c>
      <c r="C1391" s="735">
        <v>106665</v>
      </c>
      <c r="D1391" s="735">
        <v>50030.22</v>
      </c>
      <c r="E1391" s="736">
        <v>39.258170575726425</v>
      </c>
      <c r="F1391" s="735">
        <v>6466.49</v>
      </c>
    </row>
    <row r="1392" spans="1:6" ht="25.5">
      <c r="A1392" s="88" t="s">
        <v>315</v>
      </c>
      <c r="B1392" s="735">
        <v>127439</v>
      </c>
      <c r="C1392" s="735">
        <v>106665</v>
      </c>
      <c r="D1392" s="735">
        <v>50030.22</v>
      </c>
      <c r="E1392" s="736">
        <v>39.258170575726425</v>
      </c>
      <c r="F1392" s="735">
        <v>6466.49</v>
      </c>
    </row>
    <row r="1393" spans="1:6" ht="38.25">
      <c r="A1393" s="88" t="s">
        <v>317</v>
      </c>
      <c r="B1393" s="735">
        <v>9552</v>
      </c>
      <c r="C1393" s="735"/>
      <c r="D1393" s="735"/>
      <c r="E1393" s="736">
        <v>0</v>
      </c>
      <c r="F1393" s="735"/>
    </row>
    <row r="1394" spans="1:6" ht="38.25">
      <c r="A1394" s="88" t="s">
        <v>325</v>
      </c>
      <c r="B1394" s="735">
        <v>117887</v>
      </c>
      <c r="C1394" s="735">
        <v>106665</v>
      </c>
      <c r="D1394" s="735">
        <v>50030.22</v>
      </c>
      <c r="E1394" s="736">
        <v>42.43913238949163</v>
      </c>
      <c r="F1394" s="735">
        <v>6466.49</v>
      </c>
    </row>
    <row r="1395" spans="1:6" ht="12.75">
      <c r="A1395" s="88" t="s">
        <v>251</v>
      </c>
      <c r="B1395" s="735">
        <v>76638</v>
      </c>
      <c r="C1395" s="735">
        <v>10380</v>
      </c>
      <c r="D1395" s="735">
        <v>9999.94</v>
      </c>
      <c r="E1395" s="736">
        <v>13.048278922</v>
      </c>
      <c r="F1395" s="735">
        <v>263.89</v>
      </c>
    </row>
    <row r="1396" spans="1:6" ht="12.75">
      <c r="A1396" s="88" t="s">
        <v>253</v>
      </c>
      <c r="B1396" s="735">
        <v>76638</v>
      </c>
      <c r="C1396" s="735">
        <v>10380</v>
      </c>
      <c r="D1396" s="735">
        <v>9999.94</v>
      </c>
      <c r="E1396" s="736">
        <v>13.048278922</v>
      </c>
      <c r="F1396" s="735">
        <v>263.89</v>
      </c>
    </row>
    <row r="1397" spans="1:6" ht="12.75">
      <c r="A1397" s="88" t="s">
        <v>1097</v>
      </c>
      <c r="B1397" s="735">
        <v>-3515577</v>
      </c>
      <c r="C1397" s="735">
        <v>-2438121</v>
      </c>
      <c r="D1397" s="735">
        <v>2025038.83</v>
      </c>
      <c r="E1397" s="737" t="s">
        <v>1093</v>
      </c>
      <c r="F1397" s="735">
        <v>1180211.07</v>
      </c>
    </row>
    <row r="1398" spans="1:6" ht="12.75">
      <c r="A1398" s="88" t="s">
        <v>1098</v>
      </c>
      <c r="B1398" s="735">
        <v>3515577</v>
      </c>
      <c r="C1398" s="735">
        <v>2438121</v>
      </c>
      <c r="D1398" s="738" t="s">
        <v>1093</v>
      </c>
      <c r="E1398" s="738" t="s">
        <v>1093</v>
      </c>
      <c r="F1398" s="738" t="s">
        <v>1093</v>
      </c>
    </row>
    <row r="1399" spans="1:6" ht="12.75">
      <c r="A1399" s="88" t="s">
        <v>1161</v>
      </c>
      <c r="B1399" s="735">
        <v>3515577</v>
      </c>
      <c r="C1399" s="735">
        <v>2438121</v>
      </c>
      <c r="D1399" s="738" t="s">
        <v>1093</v>
      </c>
      <c r="E1399" s="738" t="s">
        <v>1093</v>
      </c>
      <c r="F1399" s="738" t="s">
        <v>1093</v>
      </c>
    </row>
    <row r="1400" spans="1:6" ht="25.5">
      <c r="A1400" s="88" t="s">
        <v>1163</v>
      </c>
      <c r="B1400" s="735">
        <v>3515577</v>
      </c>
      <c r="C1400" s="735">
        <v>2438121</v>
      </c>
      <c r="D1400" s="738" t="s">
        <v>1093</v>
      </c>
      <c r="E1400" s="738" t="s">
        <v>1093</v>
      </c>
      <c r="F1400" s="738" t="s">
        <v>1093</v>
      </c>
    </row>
    <row r="1401" spans="1:6" ht="12.75">
      <c r="A1401" s="96" t="s">
        <v>339</v>
      </c>
      <c r="B1401" s="731"/>
      <c r="C1401" s="731"/>
      <c r="D1401" s="731"/>
      <c r="E1401" s="732"/>
      <c r="F1401" s="731"/>
    </row>
    <row r="1402" spans="1:6" ht="12.75">
      <c r="A1402" s="96" t="s">
        <v>161</v>
      </c>
      <c r="B1402" s="731">
        <v>2325558</v>
      </c>
      <c r="C1402" s="731">
        <v>939184</v>
      </c>
      <c r="D1402" s="731">
        <v>939184</v>
      </c>
      <c r="E1402" s="732">
        <v>40.385318276</v>
      </c>
      <c r="F1402" s="731">
        <v>115495</v>
      </c>
    </row>
    <row r="1403" spans="1:6" ht="12.75">
      <c r="A1403" s="88" t="s">
        <v>170</v>
      </c>
      <c r="B1403" s="735">
        <v>2325558</v>
      </c>
      <c r="C1403" s="735">
        <v>939184</v>
      </c>
      <c r="D1403" s="735">
        <v>939184</v>
      </c>
      <c r="E1403" s="736">
        <v>40.385318276</v>
      </c>
      <c r="F1403" s="735">
        <v>115495</v>
      </c>
    </row>
    <row r="1404" spans="1:6" ht="25.5">
      <c r="A1404" s="88" t="s">
        <v>173</v>
      </c>
      <c r="B1404" s="735">
        <v>2325558</v>
      </c>
      <c r="C1404" s="735">
        <v>939184</v>
      </c>
      <c r="D1404" s="735">
        <v>939184</v>
      </c>
      <c r="E1404" s="736">
        <v>40.385318276</v>
      </c>
      <c r="F1404" s="735">
        <v>115495</v>
      </c>
    </row>
    <row r="1405" spans="1:6" ht="12.75">
      <c r="A1405" s="96" t="s">
        <v>247</v>
      </c>
      <c r="B1405" s="731">
        <v>2325558</v>
      </c>
      <c r="C1405" s="731">
        <v>939184</v>
      </c>
      <c r="D1405" s="731">
        <v>938017.39</v>
      </c>
      <c r="E1405" s="732">
        <v>40.335153542</v>
      </c>
      <c r="F1405" s="731">
        <v>117040.31</v>
      </c>
    </row>
    <row r="1406" spans="1:6" ht="12.75">
      <c r="A1406" s="88" t="s">
        <v>178</v>
      </c>
      <c r="B1406" s="735">
        <v>2325558</v>
      </c>
      <c r="C1406" s="735">
        <v>939184</v>
      </c>
      <c r="D1406" s="735">
        <v>938017.39</v>
      </c>
      <c r="E1406" s="736">
        <v>40.335153542</v>
      </c>
      <c r="F1406" s="735">
        <v>117040.31</v>
      </c>
    </row>
    <row r="1407" spans="1:6" ht="12.75">
      <c r="A1407" s="88" t="s">
        <v>180</v>
      </c>
      <c r="B1407" s="735">
        <v>1481000</v>
      </c>
      <c r="C1407" s="735">
        <v>544665</v>
      </c>
      <c r="D1407" s="735">
        <v>543498.39</v>
      </c>
      <c r="E1407" s="736">
        <v>36.698068197</v>
      </c>
      <c r="F1407" s="735">
        <v>72334.31</v>
      </c>
    </row>
    <row r="1408" spans="1:6" ht="12.75">
      <c r="A1408" s="88" t="s">
        <v>186</v>
      </c>
      <c r="B1408" s="735">
        <v>1481000</v>
      </c>
      <c r="C1408" s="735">
        <v>544665</v>
      </c>
      <c r="D1408" s="735">
        <v>543498.39</v>
      </c>
      <c r="E1408" s="736">
        <v>36.698068197</v>
      </c>
      <c r="F1408" s="735">
        <v>72334.31</v>
      </c>
    </row>
    <row r="1409" spans="1:6" ht="12.75">
      <c r="A1409" s="88" t="s">
        <v>231</v>
      </c>
      <c r="B1409" s="735">
        <v>844558</v>
      </c>
      <c r="C1409" s="735">
        <v>394519</v>
      </c>
      <c r="D1409" s="735">
        <v>394519</v>
      </c>
      <c r="E1409" s="736">
        <v>46.713073584</v>
      </c>
      <c r="F1409" s="735">
        <v>44706</v>
      </c>
    </row>
    <row r="1410" spans="1:6" ht="38.25">
      <c r="A1410" s="88" t="s">
        <v>249</v>
      </c>
      <c r="B1410" s="735">
        <v>844558</v>
      </c>
      <c r="C1410" s="735">
        <v>394519</v>
      </c>
      <c r="D1410" s="735">
        <v>394519</v>
      </c>
      <c r="E1410" s="736">
        <v>46.713073584</v>
      </c>
      <c r="F1410" s="735">
        <v>44706</v>
      </c>
    </row>
    <row r="1411" spans="1:6" ht="12.75">
      <c r="A1411" s="88" t="s">
        <v>1097</v>
      </c>
      <c r="B1411" s="735">
        <v>0</v>
      </c>
      <c r="C1411" s="735">
        <v>0</v>
      </c>
      <c r="D1411" s="735">
        <v>1166.61</v>
      </c>
      <c r="E1411" s="737" t="s">
        <v>1093</v>
      </c>
      <c r="F1411" s="735">
        <v>-1545.31</v>
      </c>
    </row>
    <row r="1412" spans="1:6" ht="12.75">
      <c r="A1412" s="96" t="s">
        <v>341</v>
      </c>
      <c r="B1412" s="731"/>
      <c r="C1412" s="731"/>
      <c r="D1412" s="731"/>
      <c r="E1412" s="732"/>
      <c r="F1412" s="731"/>
    </row>
    <row r="1413" spans="1:6" ht="12.75">
      <c r="A1413" s="96" t="s">
        <v>161</v>
      </c>
      <c r="B1413" s="731">
        <v>1071901</v>
      </c>
      <c r="C1413" s="731">
        <v>62067</v>
      </c>
      <c r="D1413" s="731">
        <v>62067</v>
      </c>
      <c r="E1413" s="732">
        <v>5.790366834</v>
      </c>
      <c r="F1413" s="731">
        <v>10365</v>
      </c>
    </row>
    <row r="1414" spans="1:6" ht="12.75">
      <c r="A1414" s="88" t="s">
        <v>170</v>
      </c>
      <c r="B1414" s="735">
        <v>1071901</v>
      </c>
      <c r="C1414" s="735">
        <v>62067</v>
      </c>
      <c r="D1414" s="735">
        <v>62067</v>
      </c>
      <c r="E1414" s="736">
        <v>5.790366834</v>
      </c>
      <c r="F1414" s="735">
        <v>10365</v>
      </c>
    </row>
    <row r="1415" spans="1:6" ht="25.5">
      <c r="A1415" s="88" t="s">
        <v>173</v>
      </c>
      <c r="B1415" s="735">
        <v>1071901</v>
      </c>
      <c r="C1415" s="735">
        <v>62067</v>
      </c>
      <c r="D1415" s="735">
        <v>62067</v>
      </c>
      <c r="E1415" s="736">
        <v>5.790366834</v>
      </c>
      <c r="F1415" s="735">
        <v>10365</v>
      </c>
    </row>
    <row r="1416" spans="1:6" ht="12.75">
      <c r="A1416" s="96" t="s">
        <v>247</v>
      </c>
      <c r="B1416" s="731">
        <v>1071901</v>
      </c>
      <c r="C1416" s="731">
        <v>62067</v>
      </c>
      <c r="D1416" s="731">
        <v>61551.15</v>
      </c>
      <c r="E1416" s="732">
        <v>5.742242054</v>
      </c>
      <c r="F1416" s="731">
        <v>10892.81</v>
      </c>
    </row>
    <row r="1417" spans="1:6" ht="12.75">
      <c r="A1417" s="88" t="s">
        <v>178</v>
      </c>
      <c r="B1417" s="735">
        <v>1058993</v>
      </c>
      <c r="C1417" s="735">
        <v>62067</v>
      </c>
      <c r="D1417" s="735">
        <v>61551.15</v>
      </c>
      <c r="E1417" s="736">
        <v>5.812233886</v>
      </c>
      <c r="F1417" s="735">
        <v>10892.81</v>
      </c>
    </row>
    <row r="1418" spans="1:6" ht="12.75">
      <c r="A1418" s="88" t="s">
        <v>180</v>
      </c>
      <c r="B1418" s="735">
        <v>1058993</v>
      </c>
      <c r="C1418" s="735">
        <v>62067</v>
      </c>
      <c r="D1418" s="735">
        <v>61551.15</v>
      </c>
      <c r="E1418" s="736">
        <v>5.812233886</v>
      </c>
      <c r="F1418" s="735">
        <v>10892.81</v>
      </c>
    </row>
    <row r="1419" spans="1:6" ht="12.75">
      <c r="A1419" s="88" t="s">
        <v>181</v>
      </c>
      <c r="B1419" s="735">
        <v>245244</v>
      </c>
      <c r="C1419" s="735">
        <v>59779</v>
      </c>
      <c r="D1419" s="735">
        <v>59349.14</v>
      </c>
      <c r="E1419" s="736">
        <v>24.200037514</v>
      </c>
      <c r="F1419" s="735">
        <v>10117.18</v>
      </c>
    </row>
    <row r="1420" spans="1:6" ht="12.75">
      <c r="A1420" s="88" t="s">
        <v>188</v>
      </c>
      <c r="B1420" s="735">
        <v>187720</v>
      </c>
      <c r="C1420" s="735">
        <v>47690</v>
      </c>
      <c r="D1420" s="735">
        <v>47417.33</v>
      </c>
      <c r="E1420" s="736">
        <v>25.25960473</v>
      </c>
      <c r="F1420" s="735">
        <v>8002.21</v>
      </c>
    </row>
    <row r="1421" spans="1:6" ht="12.75">
      <c r="A1421" s="88" t="s">
        <v>186</v>
      </c>
      <c r="B1421" s="735">
        <v>813749</v>
      </c>
      <c r="C1421" s="735">
        <v>2288</v>
      </c>
      <c r="D1421" s="735">
        <v>2202.01</v>
      </c>
      <c r="E1421" s="736">
        <v>0.27060064</v>
      </c>
      <c r="F1421" s="735">
        <v>775.63</v>
      </c>
    </row>
    <row r="1422" spans="1:6" ht="12.75">
      <c r="A1422" s="88" t="s">
        <v>251</v>
      </c>
      <c r="B1422" s="735">
        <v>12908</v>
      </c>
      <c r="C1422" s="735">
        <v>0</v>
      </c>
      <c r="D1422" s="735">
        <v>0</v>
      </c>
      <c r="E1422" s="736">
        <v>0</v>
      </c>
      <c r="F1422" s="735">
        <v>0</v>
      </c>
    </row>
    <row r="1423" spans="1:6" ht="12.75">
      <c r="A1423" s="88" t="s">
        <v>253</v>
      </c>
      <c r="B1423" s="735">
        <v>12908</v>
      </c>
      <c r="C1423" s="735">
        <v>0</v>
      </c>
      <c r="D1423" s="735">
        <v>0</v>
      </c>
      <c r="E1423" s="736">
        <v>0</v>
      </c>
      <c r="F1423" s="735">
        <v>0</v>
      </c>
    </row>
    <row r="1424" spans="1:6" ht="12.75">
      <c r="A1424" s="88" t="s">
        <v>1097</v>
      </c>
      <c r="B1424" s="735">
        <v>0</v>
      </c>
      <c r="C1424" s="735">
        <v>0</v>
      </c>
      <c r="D1424" s="735">
        <v>515.85</v>
      </c>
      <c r="E1424" s="737" t="s">
        <v>1093</v>
      </c>
      <c r="F1424" s="735">
        <v>-527.81</v>
      </c>
    </row>
    <row r="1425" spans="1:6" ht="12.75">
      <c r="A1425" s="96" t="s">
        <v>347</v>
      </c>
      <c r="B1425" s="731"/>
      <c r="C1425" s="731"/>
      <c r="D1425" s="731"/>
      <c r="E1425" s="732"/>
      <c r="F1425" s="731"/>
    </row>
    <row r="1426" spans="1:6" ht="12.75">
      <c r="A1426" s="96" t="s">
        <v>161</v>
      </c>
      <c r="B1426" s="731">
        <v>880025</v>
      </c>
      <c r="C1426" s="731">
        <v>344509</v>
      </c>
      <c r="D1426" s="731">
        <v>346024.8</v>
      </c>
      <c r="E1426" s="732">
        <v>39.319882958</v>
      </c>
      <c r="F1426" s="731">
        <v>54421</v>
      </c>
    </row>
    <row r="1427" spans="1:6" ht="12.75">
      <c r="A1427" s="88" t="s">
        <v>1143</v>
      </c>
      <c r="B1427" s="735">
        <v>22303</v>
      </c>
      <c r="C1427" s="735">
        <v>658</v>
      </c>
      <c r="D1427" s="735">
        <v>2173.8</v>
      </c>
      <c r="E1427" s="736">
        <v>9.746670851</v>
      </c>
      <c r="F1427" s="735">
        <v>0</v>
      </c>
    </row>
    <row r="1428" spans="1:6" ht="12.75">
      <c r="A1428" s="88" t="s">
        <v>166</v>
      </c>
      <c r="B1428" s="735">
        <v>22303</v>
      </c>
      <c r="C1428" s="735">
        <v>658</v>
      </c>
      <c r="D1428" s="735">
        <v>2173.8</v>
      </c>
      <c r="E1428" s="736">
        <v>9.746670851</v>
      </c>
      <c r="F1428" s="735">
        <v>0</v>
      </c>
    </row>
    <row r="1429" spans="1:6" ht="12.75">
      <c r="A1429" s="88" t="s">
        <v>300</v>
      </c>
      <c r="B1429" s="735">
        <v>22303</v>
      </c>
      <c r="C1429" s="735">
        <v>658</v>
      </c>
      <c r="D1429" s="735">
        <v>2173.8</v>
      </c>
      <c r="E1429" s="736">
        <v>9.746670851</v>
      </c>
      <c r="F1429" s="735">
        <v>0</v>
      </c>
    </row>
    <row r="1430" spans="1:6" ht="38.25">
      <c r="A1430" s="88" t="s">
        <v>302</v>
      </c>
      <c r="B1430" s="735">
        <v>22303</v>
      </c>
      <c r="C1430" s="735">
        <v>658</v>
      </c>
      <c r="D1430" s="735">
        <v>2173.8</v>
      </c>
      <c r="E1430" s="736">
        <v>9.746670851</v>
      </c>
      <c r="F1430" s="735">
        <v>0</v>
      </c>
    </row>
    <row r="1431" spans="1:6" ht="42" customHeight="1">
      <c r="A1431" s="88" t="s">
        <v>312</v>
      </c>
      <c r="B1431" s="735">
        <v>22303</v>
      </c>
      <c r="C1431" s="735">
        <v>658</v>
      </c>
      <c r="D1431" s="735">
        <v>2173.8</v>
      </c>
      <c r="E1431" s="736">
        <v>9.746670851</v>
      </c>
      <c r="F1431" s="735">
        <v>0</v>
      </c>
    </row>
    <row r="1432" spans="1:6" ht="12.75">
      <c r="A1432" s="88" t="s">
        <v>170</v>
      </c>
      <c r="B1432" s="735">
        <v>857722</v>
      </c>
      <c r="C1432" s="735">
        <v>343851</v>
      </c>
      <c r="D1432" s="735">
        <v>343851</v>
      </c>
      <c r="E1432" s="736">
        <v>40.088863291</v>
      </c>
      <c r="F1432" s="735">
        <v>54421</v>
      </c>
    </row>
    <row r="1433" spans="1:6" ht="25.5">
      <c r="A1433" s="88" t="s">
        <v>173</v>
      </c>
      <c r="B1433" s="735">
        <v>857722</v>
      </c>
      <c r="C1433" s="735">
        <v>343851</v>
      </c>
      <c r="D1433" s="735">
        <v>343851</v>
      </c>
      <c r="E1433" s="736">
        <v>40.088863291</v>
      </c>
      <c r="F1433" s="735">
        <v>54421</v>
      </c>
    </row>
    <row r="1434" spans="1:6" ht="12.75">
      <c r="A1434" s="96" t="s">
        <v>247</v>
      </c>
      <c r="B1434" s="731">
        <v>880025</v>
      </c>
      <c r="C1434" s="731">
        <v>344509</v>
      </c>
      <c r="D1434" s="731">
        <v>344507.66</v>
      </c>
      <c r="E1434" s="732">
        <v>39.147485583</v>
      </c>
      <c r="F1434" s="731">
        <v>55221.62</v>
      </c>
    </row>
    <row r="1435" spans="1:6" ht="12.75">
      <c r="A1435" s="88" t="s">
        <v>178</v>
      </c>
      <c r="B1435" s="735">
        <v>880025</v>
      </c>
      <c r="C1435" s="735">
        <v>344509</v>
      </c>
      <c r="D1435" s="735">
        <v>344507.66</v>
      </c>
      <c r="E1435" s="736">
        <v>39.147485583</v>
      </c>
      <c r="F1435" s="735">
        <v>55221.62</v>
      </c>
    </row>
    <row r="1436" spans="1:6" ht="12.75">
      <c r="A1436" s="88" t="s">
        <v>180</v>
      </c>
      <c r="B1436" s="735">
        <v>877851</v>
      </c>
      <c r="C1436" s="735">
        <v>343851</v>
      </c>
      <c r="D1436" s="735">
        <v>343850.26</v>
      </c>
      <c r="E1436" s="736">
        <v>39.169546996</v>
      </c>
      <c r="F1436" s="735">
        <v>54940.62</v>
      </c>
    </row>
    <row r="1437" spans="1:6" ht="12.75">
      <c r="A1437" s="88" t="s">
        <v>181</v>
      </c>
      <c r="B1437" s="735">
        <v>686120</v>
      </c>
      <c r="C1437" s="735">
        <v>322004</v>
      </c>
      <c r="D1437" s="735">
        <v>322004</v>
      </c>
      <c r="E1437" s="736">
        <v>46.93114907</v>
      </c>
      <c r="F1437" s="735">
        <v>48619</v>
      </c>
    </row>
    <row r="1438" spans="1:6" ht="12.75">
      <c r="A1438" s="88" t="s">
        <v>188</v>
      </c>
      <c r="B1438" s="735">
        <v>531672</v>
      </c>
      <c r="C1438" s="735">
        <v>248420</v>
      </c>
      <c r="D1438" s="735">
        <v>248420</v>
      </c>
      <c r="E1438" s="736">
        <v>46.724296183</v>
      </c>
      <c r="F1438" s="735">
        <v>38136</v>
      </c>
    </row>
    <row r="1439" spans="1:6" ht="12.75">
      <c r="A1439" s="88" t="s">
        <v>186</v>
      </c>
      <c r="B1439" s="735">
        <v>191731</v>
      </c>
      <c r="C1439" s="735">
        <v>21847</v>
      </c>
      <c r="D1439" s="735">
        <v>21846.26</v>
      </c>
      <c r="E1439" s="736">
        <v>11.3942242</v>
      </c>
      <c r="F1439" s="735">
        <v>6321.62</v>
      </c>
    </row>
    <row r="1440" spans="1:6" ht="12.75">
      <c r="A1440" s="88" t="s">
        <v>206</v>
      </c>
      <c r="B1440" s="735">
        <v>2174</v>
      </c>
      <c r="C1440" s="735">
        <v>658</v>
      </c>
      <c r="D1440" s="735">
        <v>657.4</v>
      </c>
      <c r="E1440" s="736">
        <v>30.239190432</v>
      </c>
      <c r="F1440" s="735">
        <v>281</v>
      </c>
    </row>
    <row r="1441" spans="1:6" ht="12.75">
      <c r="A1441" s="88" t="s">
        <v>208</v>
      </c>
      <c r="B1441" s="735">
        <v>2174</v>
      </c>
      <c r="C1441" s="735">
        <v>658</v>
      </c>
      <c r="D1441" s="735">
        <v>657.4</v>
      </c>
      <c r="E1441" s="736">
        <v>30.239190432</v>
      </c>
      <c r="F1441" s="735">
        <v>281</v>
      </c>
    </row>
    <row r="1442" spans="1:6" ht="12.75">
      <c r="A1442" s="88" t="s">
        <v>1097</v>
      </c>
      <c r="B1442" s="735">
        <v>0</v>
      </c>
      <c r="C1442" s="735">
        <v>0</v>
      </c>
      <c r="D1442" s="735">
        <v>1517.14</v>
      </c>
      <c r="E1442" s="737" t="s">
        <v>1093</v>
      </c>
      <c r="F1442" s="735">
        <v>-800.62</v>
      </c>
    </row>
    <row r="1443" spans="1:6" ht="12.75">
      <c r="A1443" s="96" t="s">
        <v>349</v>
      </c>
      <c r="B1443" s="731"/>
      <c r="C1443" s="731"/>
      <c r="D1443" s="731"/>
      <c r="E1443" s="732"/>
      <c r="F1443" s="731"/>
    </row>
    <row r="1444" spans="1:6" ht="12.75">
      <c r="A1444" s="96" t="s">
        <v>161</v>
      </c>
      <c r="B1444" s="731">
        <v>3455774</v>
      </c>
      <c r="C1444" s="731">
        <v>585980</v>
      </c>
      <c r="D1444" s="731">
        <v>611141.93</v>
      </c>
      <c r="E1444" s="732">
        <v>17.684661381</v>
      </c>
      <c r="F1444" s="731">
        <v>151158.3</v>
      </c>
    </row>
    <row r="1445" spans="1:6" ht="25.5">
      <c r="A1445" s="88" t="s">
        <v>1141</v>
      </c>
      <c r="B1445" s="735">
        <v>0</v>
      </c>
      <c r="C1445" s="735">
        <v>0</v>
      </c>
      <c r="D1445" s="735">
        <v>334.3</v>
      </c>
      <c r="E1445" s="736">
        <v>0</v>
      </c>
      <c r="F1445" s="735">
        <v>334.3</v>
      </c>
    </row>
    <row r="1446" spans="1:6" ht="12.75">
      <c r="A1446" s="88" t="s">
        <v>164</v>
      </c>
      <c r="B1446" s="735">
        <v>1703317</v>
      </c>
      <c r="C1446" s="735">
        <v>72180</v>
      </c>
      <c r="D1446" s="735">
        <v>92759</v>
      </c>
      <c r="E1446" s="736">
        <v>5.445786075</v>
      </c>
      <c r="F1446" s="735">
        <v>0</v>
      </c>
    </row>
    <row r="1447" spans="1:6" ht="12.75">
      <c r="A1447" s="739" t="s">
        <v>311</v>
      </c>
      <c r="B1447" s="735">
        <v>777712</v>
      </c>
      <c r="C1447" s="735">
        <v>0</v>
      </c>
      <c r="D1447" s="735">
        <v>0</v>
      </c>
      <c r="E1447" s="736">
        <v>0</v>
      </c>
      <c r="F1447" s="735">
        <v>0</v>
      </c>
    </row>
    <row r="1448" spans="1:6" ht="12.75">
      <c r="A1448" s="88" t="s">
        <v>1143</v>
      </c>
      <c r="B1448" s="735">
        <v>7131</v>
      </c>
      <c r="C1448" s="735">
        <v>2882</v>
      </c>
      <c r="D1448" s="735">
        <v>7130.63</v>
      </c>
      <c r="E1448" s="736">
        <v>99.994811387</v>
      </c>
      <c r="F1448" s="735">
        <v>0</v>
      </c>
    </row>
    <row r="1449" spans="1:6" ht="12.75">
      <c r="A1449" s="88" t="s">
        <v>166</v>
      </c>
      <c r="B1449" s="735">
        <v>7131</v>
      </c>
      <c r="C1449" s="735">
        <v>2882</v>
      </c>
      <c r="D1449" s="735">
        <v>7130.63</v>
      </c>
      <c r="E1449" s="736">
        <v>99.994811387</v>
      </c>
      <c r="F1449" s="735">
        <v>0</v>
      </c>
    </row>
    <row r="1450" spans="1:6" ht="12.75">
      <c r="A1450" s="88" t="s">
        <v>300</v>
      </c>
      <c r="B1450" s="735">
        <v>7131</v>
      </c>
      <c r="C1450" s="735">
        <v>2882</v>
      </c>
      <c r="D1450" s="735">
        <v>7130.63</v>
      </c>
      <c r="E1450" s="736">
        <v>99.994811387</v>
      </c>
      <c r="F1450" s="735">
        <v>0</v>
      </c>
    </row>
    <row r="1451" spans="1:6" ht="38.25">
      <c r="A1451" s="88" t="s">
        <v>302</v>
      </c>
      <c r="B1451" s="735">
        <v>7131</v>
      </c>
      <c r="C1451" s="735">
        <v>2882</v>
      </c>
      <c r="D1451" s="735">
        <v>7130.63</v>
      </c>
      <c r="E1451" s="736">
        <v>99.994811387</v>
      </c>
      <c r="F1451" s="735">
        <v>0</v>
      </c>
    </row>
    <row r="1452" spans="1:6" ht="40.5" customHeight="1">
      <c r="A1452" s="88" t="s">
        <v>312</v>
      </c>
      <c r="B1452" s="735">
        <v>7131</v>
      </c>
      <c r="C1452" s="735">
        <v>2882</v>
      </c>
      <c r="D1452" s="735">
        <v>7130.63</v>
      </c>
      <c r="E1452" s="736">
        <v>99.994811387</v>
      </c>
      <c r="F1452" s="735">
        <v>0</v>
      </c>
    </row>
    <row r="1453" spans="1:6" ht="12.75">
      <c r="A1453" s="88" t="s">
        <v>170</v>
      </c>
      <c r="B1453" s="735">
        <v>1745326</v>
      </c>
      <c r="C1453" s="735">
        <v>510918</v>
      </c>
      <c r="D1453" s="735">
        <v>510918</v>
      </c>
      <c r="E1453" s="736">
        <v>29.273499621</v>
      </c>
      <c r="F1453" s="735">
        <v>150824</v>
      </c>
    </row>
    <row r="1454" spans="1:6" ht="25.5">
      <c r="A1454" s="88" t="s">
        <v>173</v>
      </c>
      <c r="B1454" s="735">
        <v>1745326</v>
      </c>
      <c r="C1454" s="735">
        <v>510918</v>
      </c>
      <c r="D1454" s="735">
        <v>510918</v>
      </c>
      <c r="E1454" s="736">
        <v>29.273499621</v>
      </c>
      <c r="F1454" s="735">
        <v>150824</v>
      </c>
    </row>
    <row r="1455" spans="1:6" ht="12.75">
      <c r="A1455" s="96" t="s">
        <v>247</v>
      </c>
      <c r="B1455" s="731">
        <v>3511708</v>
      </c>
      <c r="C1455" s="731">
        <v>641914</v>
      </c>
      <c r="D1455" s="731">
        <v>397215.99</v>
      </c>
      <c r="E1455" s="732">
        <v>11.311190737</v>
      </c>
      <c r="F1455" s="731">
        <v>59382.98</v>
      </c>
    </row>
    <row r="1456" spans="1:6" ht="12.75">
      <c r="A1456" s="88" t="s">
        <v>178</v>
      </c>
      <c r="B1456" s="735">
        <v>3511708</v>
      </c>
      <c r="C1456" s="735">
        <v>641914</v>
      </c>
      <c r="D1456" s="735">
        <v>397215.99</v>
      </c>
      <c r="E1456" s="736">
        <v>11.311190737</v>
      </c>
      <c r="F1456" s="735">
        <v>59382.98</v>
      </c>
    </row>
    <row r="1457" spans="1:6" ht="12.75">
      <c r="A1457" s="88" t="s">
        <v>180</v>
      </c>
      <c r="B1457" s="735">
        <v>985962</v>
      </c>
      <c r="C1457" s="735">
        <v>370441</v>
      </c>
      <c r="D1457" s="735">
        <v>243812.62</v>
      </c>
      <c r="E1457" s="736">
        <v>24.728399269</v>
      </c>
      <c r="F1457" s="735">
        <v>34849.39</v>
      </c>
    </row>
    <row r="1458" spans="1:6" ht="12.75">
      <c r="A1458" s="88" t="s">
        <v>181</v>
      </c>
      <c r="B1458" s="735">
        <v>530071</v>
      </c>
      <c r="C1458" s="735">
        <v>212797</v>
      </c>
      <c r="D1458" s="735">
        <v>174484.9</v>
      </c>
      <c r="E1458" s="736">
        <v>32.917269573</v>
      </c>
      <c r="F1458" s="735">
        <v>24014.39</v>
      </c>
    </row>
    <row r="1459" spans="1:6" ht="12.75">
      <c r="A1459" s="88" t="s">
        <v>188</v>
      </c>
      <c r="B1459" s="735">
        <v>427167</v>
      </c>
      <c r="C1459" s="735">
        <v>171462</v>
      </c>
      <c r="D1459" s="735">
        <v>140959.48</v>
      </c>
      <c r="E1459" s="736">
        <v>32.998682014</v>
      </c>
      <c r="F1459" s="735">
        <v>19628.26</v>
      </c>
    </row>
    <row r="1460" spans="1:6" ht="12.75">
      <c r="A1460" s="88" t="s">
        <v>186</v>
      </c>
      <c r="B1460" s="735">
        <v>455891</v>
      </c>
      <c r="C1460" s="735">
        <v>157644</v>
      </c>
      <c r="D1460" s="735">
        <v>69327.72</v>
      </c>
      <c r="E1460" s="736">
        <v>15.207082395</v>
      </c>
      <c r="F1460" s="735">
        <v>10835</v>
      </c>
    </row>
    <row r="1461" spans="1:6" ht="12.75">
      <c r="A1461" s="88" t="s">
        <v>206</v>
      </c>
      <c r="B1461" s="735">
        <v>1748034</v>
      </c>
      <c r="C1461" s="735">
        <v>271473</v>
      </c>
      <c r="D1461" s="735">
        <v>153403.37</v>
      </c>
      <c r="E1461" s="736">
        <v>8.775765803</v>
      </c>
      <c r="F1461" s="735">
        <v>24533.59</v>
      </c>
    </row>
    <row r="1462" spans="1:6" ht="12.75">
      <c r="A1462" s="88" t="s">
        <v>208</v>
      </c>
      <c r="B1462" s="735">
        <v>1748034</v>
      </c>
      <c r="C1462" s="735">
        <v>271473</v>
      </c>
      <c r="D1462" s="735">
        <v>153403.37</v>
      </c>
      <c r="E1462" s="736">
        <v>8.775765803</v>
      </c>
      <c r="F1462" s="735">
        <v>24533.59</v>
      </c>
    </row>
    <row r="1463" spans="1:6" ht="12.75">
      <c r="A1463" s="88" t="s">
        <v>231</v>
      </c>
      <c r="B1463" s="735">
        <v>777712</v>
      </c>
      <c r="C1463" s="735">
        <v>0</v>
      </c>
      <c r="D1463" s="735">
        <v>0</v>
      </c>
      <c r="E1463" s="736">
        <v>0</v>
      </c>
      <c r="F1463" s="735">
        <v>0</v>
      </c>
    </row>
    <row r="1464" spans="1:6" ht="12.75">
      <c r="A1464" s="88" t="s">
        <v>318</v>
      </c>
      <c r="B1464" s="735">
        <v>777712</v>
      </c>
      <c r="C1464" s="735">
        <v>0</v>
      </c>
      <c r="D1464" s="735">
        <v>0</v>
      </c>
      <c r="E1464" s="736">
        <v>0</v>
      </c>
      <c r="F1464" s="735">
        <v>0</v>
      </c>
    </row>
    <row r="1465" spans="1:6" ht="38.25">
      <c r="A1465" s="88" t="s">
        <v>320</v>
      </c>
      <c r="B1465" s="735">
        <v>777712</v>
      </c>
      <c r="C1465" s="735">
        <v>0</v>
      </c>
      <c r="D1465" s="735">
        <v>0</v>
      </c>
      <c r="E1465" s="736">
        <v>0</v>
      </c>
      <c r="F1465" s="735">
        <v>0</v>
      </c>
    </row>
    <row r="1466" spans="1:6" ht="12.75">
      <c r="A1466" s="88" t="s">
        <v>1097</v>
      </c>
      <c r="B1466" s="735">
        <v>-55934</v>
      </c>
      <c r="C1466" s="735">
        <v>-55934</v>
      </c>
      <c r="D1466" s="735">
        <v>213925.94</v>
      </c>
      <c r="E1466" s="737" t="s">
        <v>1093</v>
      </c>
      <c r="F1466" s="735">
        <v>91775.32</v>
      </c>
    </row>
    <row r="1467" spans="1:6" ht="12.75">
      <c r="A1467" s="88" t="s">
        <v>1098</v>
      </c>
      <c r="B1467" s="735">
        <v>55934</v>
      </c>
      <c r="C1467" s="735">
        <v>55934</v>
      </c>
      <c r="D1467" s="738" t="s">
        <v>1093</v>
      </c>
      <c r="E1467" s="738" t="s">
        <v>1093</v>
      </c>
      <c r="F1467" s="738" t="s">
        <v>1093</v>
      </c>
    </row>
    <row r="1468" spans="1:6" ht="12.75">
      <c r="A1468" s="88" t="s">
        <v>1161</v>
      </c>
      <c r="B1468" s="735">
        <v>55934</v>
      </c>
      <c r="C1468" s="735">
        <v>55934</v>
      </c>
      <c r="D1468" s="738" t="s">
        <v>1093</v>
      </c>
      <c r="E1468" s="738" t="s">
        <v>1093</v>
      </c>
      <c r="F1468" s="738" t="s">
        <v>1093</v>
      </c>
    </row>
    <row r="1469" spans="1:6" ht="25.5">
      <c r="A1469" s="88" t="s">
        <v>1163</v>
      </c>
      <c r="B1469" s="735">
        <v>55934</v>
      </c>
      <c r="C1469" s="735">
        <v>55934</v>
      </c>
      <c r="D1469" s="738" t="s">
        <v>1093</v>
      </c>
      <c r="E1469" s="738" t="s">
        <v>1093</v>
      </c>
      <c r="F1469" s="738" t="s">
        <v>1093</v>
      </c>
    </row>
    <row r="1470" spans="1:6" ht="12.75">
      <c r="A1470" s="96" t="s">
        <v>351</v>
      </c>
      <c r="B1470" s="731"/>
      <c r="C1470" s="731"/>
      <c r="D1470" s="731"/>
      <c r="E1470" s="732"/>
      <c r="F1470" s="731"/>
    </row>
    <row r="1471" spans="1:6" ht="12.75">
      <c r="A1471" s="96" t="s">
        <v>161</v>
      </c>
      <c r="B1471" s="731">
        <v>1181101</v>
      </c>
      <c r="C1471" s="731">
        <v>392860</v>
      </c>
      <c r="D1471" s="731">
        <v>390413.39</v>
      </c>
      <c r="E1471" s="732">
        <v>33.055038477</v>
      </c>
      <c r="F1471" s="731">
        <v>55860</v>
      </c>
    </row>
    <row r="1472" spans="1:6" ht="12.75">
      <c r="A1472" s="88" t="s">
        <v>1143</v>
      </c>
      <c r="B1472" s="735">
        <v>3493</v>
      </c>
      <c r="C1472" s="735">
        <v>3493</v>
      </c>
      <c r="D1472" s="735">
        <v>1046.39</v>
      </c>
      <c r="E1472" s="736">
        <v>29.956770684</v>
      </c>
      <c r="F1472" s="735">
        <v>0</v>
      </c>
    </row>
    <row r="1473" spans="1:6" ht="12.75">
      <c r="A1473" s="88" t="s">
        <v>166</v>
      </c>
      <c r="B1473" s="735">
        <v>3493</v>
      </c>
      <c r="C1473" s="735">
        <v>3493</v>
      </c>
      <c r="D1473" s="735">
        <v>1046.39</v>
      </c>
      <c r="E1473" s="736">
        <v>29.956770684</v>
      </c>
      <c r="F1473" s="735">
        <v>0</v>
      </c>
    </row>
    <row r="1474" spans="1:6" ht="12.75">
      <c r="A1474" s="88" t="s">
        <v>300</v>
      </c>
      <c r="B1474" s="735">
        <v>3493</v>
      </c>
      <c r="C1474" s="735">
        <v>3493</v>
      </c>
      <c r="D1474" s="735">
        <v>1046.39</v>
      </c>
      <c r="E1474" s="736">
        <v>29.956770684</v>
      </c>
      <c r="F1474" s="735">
        <v>0</v>
      </c>
    </row>
    <row r="1475" spans="1:6" ht="38.25">
      <c r="A1475" s="88" t="s">
        <v>302</v>
      </c>
      <c r="B1475" s="735">
        <v>3493</v>
      </c>
      <c r="C1475" s="735">
        <v>3493</v>
      </c>
      <c r="D1475" s="735">
        <v>1046.39</v>
      </c>
      <c r="E1475" s="736">
        <v>29.956770684</v>
      </c>
      <c r="F1475" s="735">
        <v>0</v>
      </c>
    </row>
    <row r="1476" spans="1:6" ht="41.25" customHeight="1">
      <c r="A1476" s="88" t="s">
        <v>312</v>
      </c>
      <c r="B1476" s="735">
        <v>3493</v>
      </c>
      <c r="C1476" s="735">
        <v>3493</v>
      </c>
      <c r="D1476" s="735">
        <v>1046.39</v>
      </c>
      <c r="E1476" s="736">
        <v>29.956770684</v>
      </c>
      <c r="F1476" s="735">
        <v>0</v>
      </c>
    </row>
    <row r="1477" spans="1:6" ht="12.75">
      <c r="A1477" s="88" t="s">
        <v>170</v>
      </c>
      <c r="B1477" s="735">
        <v>1177608</v>
      </c>
      <c r="C1477" s="735">
        <v>389367</v>
      </c>
      <c r="D1477" s="735">
        <v>389367</v>
      </c>
      <c r="E1477" s="736">
        <v>33.064228504</v>
      </c>
      <c r="F1477" s="735">
        <v>55860</v>
      </c>
    </row>
    <row r="1478" spans="1:6" ht="25.5">
      <c r="A1478" s="88" t="s">
        <v>173</v>
      </c>
      <c r="B1478" s="735">
        <v>1177608</v>
      </c>
      <c r="C1478" s="735">
        <v>389367</v>
      </c>
      <c r="D1478" s="735">
        <v>389367</v>
      </c>
      <c r="E1478" s="736">
        <v>33.064228504</v>
      </c>
      <c r="F1478" s="735">
        <v>55860</v>
      </c>
    </row>
    <row r="1479" spans="1:6" ht="12.75">
      <c r="A1479" s="96" t="s">
        <v>247</v>
      </c>
      <c r="B1479" s="731">
        <v>1181101</v>
      </c>
      <c r="C1479" s="731">
        <v>392860</v>
      </c>
      <c r="D1479" s="731">
        <v>360744.9</v>
      </c>
      <c r="E1479" s="732">
        <v>30.543103426</v>
      </c>
      <c r="F1479" s="731">
        <v>58349.43</v>
      </c>
    </row>
    <row r="1480" spans="1:6" ht="12.75">
      <c r="A1480" s="88" t="s">
        <v>178</v>
      </c>
      <c r="B1480" s="735">
        <v>1181101</v>
      </c>
      <c r="C1480" s="735">
        <v>392860</v>
      </c>
      <c r="D1480" s="735">
        <v>360744.9</v>
      </c>
      <c r="E1480" s="736">
        <v>30.543103426</v>
      </c>
      <c r="F1480" s="735">
        <v>58349.43</v>
      </c>
    </row>
    <row r="1481" spans="1:6" ht="12.75">
      <c r="A1481" s="88" t="s">
        <v>180</v>
      </c>
      <c r="B1481" s="735">
        <v>1084101</v>
      </c>
      <c r="C1481" s="735">
        <v>312860</v>
      </c>
      <c r="D1481" s="735">
        <v>280744.9</v>
      </c>
      <c r="E1481" s="736">
        <v>25.896563143</v>
      </c>
      <c r="F1481" s="735">
        <v>50369.43</v>
      </c>
    </row>
    <row r="1482" spans="1:6" ht="12.75">
      <c r="A1482" s="88" t="s">
        <v>181</v>
      </c>
      <c r="B1482" s="735">
        <v>443673</v>
      </c>
      <c r="C1482" s="735">
        <v>184366</v>
      </c>
      <c r="D1482" s="735">
        <v>181846.81</v>
      </c>
      <c r="E1482" s="736">
        <v>40.986674871</v>
      </c>
      <c r="F1482" s="735">
        <v>32892.37</v>
      </c>
    </row>
    <row r="1483" spans="1:6" ht="12.75">
      <c r="A1483" s="88" t="s">
        <v>188</v>
      </c>
      <c r="B1483" s="735">
        <v>354438</v>
      </c>
      <c r="C1483" s="735">
        <v>146995</v>
      </c>
      <c r="D1483" s="735">
        <v>144662.58</v>
      </c>
      <c r="E1483" s="736">
        <v>40.814636128</v>
      </c>
      <c r="F1483" s="735">
        <v>26205.24</v>
      </c>
    </row>
    <row r="1484" spans="1:6" ht="12.75">
      <c r="A1484" s="88" t="s">
        <v>186</v>
      </c>
      <c r="B1484" s="735">
        <v>640428</v>
      </c>
      <c r="C1484" s="735">
        <v>128494</v>
      </c>
      <c r="D1484" s="735">
        <v>98898.09</v>
      </c>
      <c r="E1484" s="736">
        <v>15.442499391</v>
      </c>
      <c r="F1484" s="735">
        <v>17477.06</v>
      </c>
    </row>
    <row r="1485" spans="1:6" ht="12.75">
      <c r="A1485" s="88" t="s">
        <v>206</v>
      </c>
      <c r="B1485" s="735">
        <v>97000</v>
      </c>
      <c r="C1485" s="735">
        <v>80000</v>
      </c>
      <c r="D1485" s="735">
        <v>80000</v>
      </c>
      <c r="E1485" s="736">
        <v>82.474226804</v>
      </c>
      <c r="F1485" s="735">
        <v>7980</v>
      </c>
    </row>
    <row r="1486" spans="1:6" ht="12.75">
      <c r="A1486" s="88" t="s">
        <v>208</v>
      </c>
      <c r="B1486" s="735">
        <v>97000</v>
      </c>
      <c r="C1486" s="735">
        <v>80000</v>
      </c>
      <c r="D1486" s="735">
        <v>80000</v>
      </c>
      <c r="E1486" s="736">
        <v>82.474226804</v>
      </c>
      <c r="F1486" s="735">
        <v>7980</v>
      </c>
    </row>
    <row r="1487" spans="1:6" ht="12.75">
      <c r="A1487" s="88" t="s">
        <v>1097</v>
      </c>
      <c r="B1487" s="735">
        <v>0</v>
      </c>
      <c r="C1487" s="735">
        <v>0</v>
      </c>
      <c r="D1487" s="735">
        <v>29668.49</v>
      </c>
      <c r="E1487" s="737" t="s">
        <v>1093</v>
      </c>
      <c r="F1487" s="735">
        <v>-2489.43</v>
      </c>
    </row>
    <row r="1488" spans="1:6" ht="12.75">
      <c r="A1488" s="96" t="s">
        <v>354</v>
      </c>
      <c r="B1488" s="731"/>
      <c r="C1488" s="731"/>
      <c r="D1488" s="731"/>
      <c r="E1488" s="732"/>
      <c r="F1488" s="731"/>
    </row>
    <row r="1489" spans="1:6" ht="12.75">
      <c r="A1489" s="96" t="s">
        <v>161</v>
      </c>
      <c r="B1489" s="731">
        <v>381708</v>
      </c>
      <c r="C1489" s="731">
        <v>247834</v>
      </c>
      <c r="D1489" s="731">
        <v>231141.1</v>
      </c>
      <c r="E1489" s="732">
        <v>60.55442903999916</v>
      </c>
      <c r="F1489" s="731">
        <v>31453</v>
      </c>
    </row>
    <row r="1490" spans="1:6" ht="12.75">
      <c r="A1490" s="88" t="s">
        <v>164</v>
      </c>
      <c r="B1490" s="735">
        <v>0</v>
      </c>
      <c r="C1490" s="735">
        <v>0</v>
      </c>
      <c r="D1490" s="735">
        <v>863.19</v>
      </c>
      <c r="E1490" s="736">
        <v>0</v>
      </c>
      <c r="F1490" s="735">
        <v>40</v>
      </c>
    </row>
    <row r="1491" spans="1:6" ht="12.75">
      <c r="A1491" s="88" t="s">
        <v>1143</v>
      </c>
      <c r="B1491" s="735">
        <v>91236</v>
      </c>
      <c r="C1491" s="735">
        <v>50769</v>
      </c>
      <c r="D1491" s="735">
        <v>33212.91</v>
      </c>
      <c r="E1491" s="736">
        <v>36.40329475207155</v>
      </c>
      <c r="F1491" s="735">
        <v>0</v>
      </c>
    </row>
    <row r="1492" spans="1:6" ht="12.75">
      <c r="A1492" s="88" t="s">
        <v>166</v>
      </c>
      <c r="B1492" s="735">
        <v>91236</v>
      </c>
      <c r="C1492" s="735">
        <v>50769</v>
      </c>
      <c r="D1492" s="735">
        <v>33212.91</v>
      </c>
      <c r="E1492" s="736">
        <v>36.40329475207155</v>
      </c>
      <c r="F1492" s="735">
        <v>0</v>
      </c>
    </row>
    <row r="1493" spans="1:6" ht="12.75">
      <c r="A1493" s="88" t="s">
        <v>300</v>
      </c>
      <c r="B1493" s="735">
        <v>91236</v>
      </c>
      <c r="C1493" s="735">
        <v>50769</v>
      </c>
      <c r="D1493" s="735">
        <v>33212.91</v>
      </c>
      <c r="E1493" s="736">
        <v>36.40329475207155</v>
      </c>
      <c r="F1493" s="735">
        <v>0</v>
      </c>
    </row>
    <row r="1494" spans="1:6" ht="38.25">
      <c r="A1494" s="88" t="s">
        <v>302</v>
      </c>
      <c r="B1494" s="735">
        <v>91236</v>
      </c>
      <c r="C1494" s="735">
        <v>50769</v>
      </c>
      <c r="D1494" s="735">
        <v>33212.91</v>
      </c>
      <c r="E1494" s="736">
        <v>36.40329475207155</v>
      </c>
      <c r="F1494" s="735">
        <v>0</v>
      </c>
    </row>
    <row r="1495" spans="1:6" ht="38.25">
      <c r="A1495" s="88" t="s">
        <v>304</v>
      </c>
      <c r="B1495" s="735">
        <v>7890</v>
      </c>
      <c r="C1495" s="735">
        <v>0</v>
      </c>
      <c r="D1495" s="735">
        <v>0</v>
      </c>
      <c r="E1495" s="736">
        <v>0</v>
      </c>
      <c r="F1495" s="735">
        <v>0</v>
      </c>
    </row>
    <row r="1496" spans="1:6" ht="42.75" customHeight="1">
      <c r="A1496" s="88" t="s">
        <v>312</v>
      </c>
      <c r="B1496" s="735">
        <v>83346</v>
      </c>
      <c r="C1496" s="735">
        <v>50769</v>
      </c>
      <c r="D1496" s="735">
        <v>33212.91</v>
      </c>
      <c r="E1496" s="736">
        <v>39.84943488589735</v>
      </c>
      <c r="F1496" s="735">
        <v>0</v>
      </c>
    </row>
    <row r="1497" spans="1:6" ht="12.75">
      <c r="A1497" s="88" t="s">
        <v>170</v>
      </c>
      <c r="B1497" s="735">
        <v>290472</v>
      </c>
      <c r="C1497" s="735">
        <v>197065</v>
      </c>
      <c r="D1497" s="735">
        <v>197065</v>
      </c>
      <c r="E1497" s="736">
        <v>67.843027899</v>
      </c>
      <c r="F1497" s="735">
        <v>31413</v>
      </c>
    </row>
    <row r="1498" spans="1:6" ht="25.5">
      <c r="A1498" s="88" t="s">
        <v>173</v>
      </c>
      <c r="B1498" s="735">
        <v>290472</v>
      </c>
      <c r="C1498" s="735">
        <v>197065</v>
      </c>
      <c r="D1498" s="735">
        <v>197065</v>
      </c>
      <c r="E1498" s="736">
        <v>67.843027899</v>
      </c>
      <c r="F1498" s="735">
        <v>31413</v>
      </c>
    </row>
    <row r="1499" spans="1:6" ht="12.75">
      <c r="A1499" s="96" t="s">
        <v>247</v>
      </c>
      <c r="B1499" s="731">
        <v>381708</v>
      </c>
      <c r="C1499" s="731">
        <v>247834</v>
      </c>
      <c r="D1499" s="731">
        <v>54500.54</v>
      </c>
      <c r="E1499" s="732">
        <v>14.278071195783165</v>
      </c>
      <c r="F1499" s="731">
        <v>12632.88</v>
      </c>
    </row>
    <row r="1500" spans="1:6" ht="12.75">
      <c r="A1500" s="88" t="s">
        <v>178</v>
      </c>
      <c r="B1500" s="735">
        <v>376208</v>
      </c>
      <c r="C1500" s="735">
        <v>243334</v>
      </c>
      <c r="D1500" s="735">
        <v>54500.54</v>
      </c>
      <c r="E1500" s="736">
        <v>14.486810487815251</v>
      </c>
      <c r="F1500" s="735">
        <v>12632.88</v>
      </c>
    </row>
    <row r="1501" spans="1:6" ht="12.75">
      <c r="A1501" s="88" t="s">
        <v>180</v>
      </c>
      <c r="B1501" s="735">
        <v>285747</v>
      </c>
      <c r="C1501" s="735">
        <v>192565</v>
      </c>
      <c r="D1501" s="735">
        <v>36156.79</v>
      </c>
      <c r="E1501" s="736">
        <v>12.65342768253035</v>
      </c>
      <c r="F1501" s="735">
        <v>9685.44</v>
      </c>
    </row>
    <row r="1502" spans="1:6" ht="12.75">
      <c r="A1502" s="88" t="s">
        <v>181</v>
      </c>
      <c r="B1502" s="735">
        <v>215264</v>
      </c>
      <c r="C1502" s="735">
        <v>150780</v>
      </c>
      <c r="D1502" s="735">
        <v>23445.24</v>
      </c>
      <c r="E1502" s="736">
        <v>10.891389177939645</v>
      </c>
      <c r="F1502" s="735">
        <v>7574.98</v>
      </c>
    </row>
    <row r="1503" spans="1:6" ht="12.75">
      <c r="A1503" s="88" t="s">
        <v>188</v>
      </c>
      <c r="B1503" s="735">
        <v>147543</v>
      </c>
      <c r="C1503" s="735">
        <v>116996</v>
      </c>
      <c r="D1503" s="735">
        <v>18609.14</v>
      </c>
      <c r="E1503" s="736">
        <v>12.612689182136732</v>
      </c>
      <c r="F1503" s="735">
        <v>5858.65</v>
      </c>
    </row>
    <row r="1504" spans="1:6" ht="12.75">
      <c r="A1504" s="88" t="s">
        <v>186</v>
      </c>
      <c r="B1504" s="735">
        <v>70483</v>
      </c>
      <c r="C1504" s="735">
        <v>41785</v>
      </c>
      <c r="D1504" s="735">
        <v>12711.55</v>
      </c>
      <c r="E1504" s="736">
        <v>18.034916220932708</v>
      </c>
      <c r="F1504" s="735">
        <v>2110.46</v>
      </c>
    </row>
    <row r="1505" spans="1:6" ht="12.75">
      <c r="A1505" s="88" t="s">
        <v>206</v>
      </c>
      <c r="B1505" s="735">
        <v>90461</v>
      </c>
      <c r="C1505" s="735">
        <v>50769</v>
      </c>
      <c r="D1505" s="735">
        <v>18343.75</v>
      </c>
      <c r="E1505" s="736">
        <v>20.278075634803947</v>
      </c>
      <c r="F1505" s="735">
        <v>2947.44</v>
      </c>
    </row>
    <row r="1506" spans="1:6" ht="12.75">
      <c r="A1506" s="88" t="s">
        <v>208</v>
      </c>
      <c r="B1506" s="735">
        <v>90461</v>
      </c>
      <c r="C1506" s="735">
        <v>50769</v>
      </c>
      <c r="D1506" s="735">
        <v>18343.75</v>
      </c>
      <c r="E1506" s="736">
        <v>20.278075634803947</v>
      </c>
      <c r="F1506" s="735">
        <v>2947.44</v>
      </c>
    </row>
    <row r="1507" spans="1:6" ht="12.75">
      <c r="A1507" s="88" t="s">
        <v>251</v>
      </c>
      <c r="B1507" s="735">
        <v>5500</v>
      </c>
      <c r="C1507" s="735">
        <v>4500</v>
      </c>
      <c r="D1507" s="735">
        <v>0</v>
      </c>
      <c r="E1507" s="736">
        <v>0</v>
      </c>
      <c r="F1507" s="735">
        <v>0</v>
      </c>
    </row>
    <row r="1508" spans="1:6" ht="12.75">
      <c r="A1508" s="88" t="s">
        <v>253</v>
      </c>
      <c r="B1508" s="735">
        <v>5500</v>
      </c>
      <c r="C1508" s="735">
        <v>4500</v>
      </c>
      <c r="D1508" s="735">
        <v>0</v>
      </c>
      <c r="E1508" s="736">
        <v>0</v>
      </c>
      <c r="F1508" s="735">
        <v>0</v>
      </c>
    </row>
    <row r="1509" spans="1:6" ht="12.75">
      <c r="A1509" s="88" t="s">
        <v>1097</v>
      </c>
      <c r="B1509" s="735">
        <v>0</v>
      </c>
      <c r="C1509" s="735">
        <v>0</v>
      </c>
      <c r="D1509" s="735">
        <v>176640.56</v>
      </c>
      <c r="E1509" s="737" t="s">
        <v>1093</v>
      </c>
      <c r="F1509" s="735">
        <v>18820.12</v>
      </c>
    </row>
    <row r="1510" spans="1:6" ht="12.75">
      <c r="A1510" s="96" t="s">
        <v>142</v>
      </c>
      <c r="B1510" s="731"/>
      <c r="C1510" s="731"/>
      <c r="D1510" s="731"/>
      <c r="E1510" s="732"/>
      <c r="F1510" s="731"/>
    </row>
    <row r="1511" spans="1:6" ht="12.75">
      <c r="A1511" s="96" t="s">
        <v>161</v>
      </c>
      <c r="B1511" s="731">
        <v>651139</v>
      </c>
      <c r="C1511" s="731">
        <v>221172</v>
      </c>
      <c r="D1511" s="731">
        <v>231823.57</v>
      </c>
      <c r="E1511" s="732">
        <v>35.602777594338534</v>
      </c>
      <c r="F1511" s="731">
        <v>58848.41</v>
      </c>
    </row>
    <row r="1512" spans="1:6" ht="12.75">
      <c r="A1512" s="88" t="s">
        <v>164</v>
      </c>
      <c r="B1512" s="735">
        <v>77483</v>
      </c>
      <c r="C1512" s="735">
        <v>31147</v>
      </c>
      <c r="D1512" s="735">
        <v>41798.57</v>
      </c>
      <c r="E1512" s="736">
        <v>53.945471909967345</v>
      </c>
      <c r="F1512" s="735">
        <v>20454.41</v>
      </c>
    </row>
    <row r="1513" spans="1:6" ht="12.75">
      <c r="A1513" s="739" t="s">
        <v>311</v>
      </c>
      <c r="B1513" s="735">
        <v>25394</v>
      </c>
      <c r="C1513" s="735">
        <v>25394</v>
      </c>
      <c r="D1513" s="735">
        <v>0</v>
      </c>
      <c r="E1513" s="736">
        <v>0</v>
      </c>
      <c r="F1513" s="735">
        <v>0</v>
      </c>
    </row>
    <row r="1514" spans="1:6" ht="12.75">
      <c r="A1514" s="88" t="s">
        <v>170</v>
      </c>
      <c r="B1514" s="735">
        <v>573656</v>
      </c>
      <c r="C1514" s="735">
        <v>190025</v>
      </c>
      <c r="D1514" s="735">
        <v>190025</v>
      </c>
      <c r="E1514" s="736">
        <v>33.125252764723115</v>
      </c>
      <c r="F1514" s="735">
        <v>38394</v>
      </c>
    </row>
    <row r="1515" spans="1:6" ht="25.5">
      <c r="A1515" s="88" t="s">
        <v>173</v>
      </c>
      <c r="B1515" s="735">
        <v>573656</v>
      </c>
      <c r="C1515" s="735">
        <v>190025</v>
      </c>
      <c r="D1515" s="735">
        <v>190025</v>
      </c>
      <c r="E1515" s="736">
        <v>33.125252764723115</v>
      </c>
      <c r="F1515" s="735">
        <v>38394</v>
      </c>
    </row>
    <row r="1516" spans="1:6" ht="12.75">
      <c r="A1516" s="96" t="s">
        <v>247</v>
      </c>
      <c r="B1516" s="731">
        <v>651984</v>
      </c>
      <c r="C1516" s="731">
        <v>221172</v>
      </c>
      <c r="D1516" s="731">
        <v>167505.73</v>
      </c>
      <c r="E1516" s="732">
        <v>25.69169335443815</v>
      </c>
      <c r="F1516" s="731">
        <v>37025.56</v>
      </c>
    </row>
    <row r="1517" spans="1:6" ht="12.75">
      <c r="A1517" s="88" t="s">
        <v>178</v>
      </c>
      <c r="B1517" s="735">
        <v>651984</v>
      </c>
      <c r="C1517" s="735">
        <v>221172</v>
      </c>
      <c r="D1517" s="735">
        <v>167505.73</v>
      </c>
      <c r="E1517" s="736">
        <v>25.69169335443815</v>
      </c>
      <c r="F1517" s="735">
        <v>37025.56</v>
      </c>
    </row>
    <row r="1518" spans="1:6" ht="12.75">
      <c r="A1518" s="88" t="s">
        <v>180</v>
      </c>
      <c r="B1518" s="735">
        <v>626590</v>
      </c>
      <c r="C1518" s="735">
        <v>195778</v>
      </c>
      <c r="D1518" s="735">
        <v>167505.73</v>
      </c>
      <c r="E1518" s="736">
        <v>26.73290828133229</v>
      </c>
      <c r="F1518" s="735">
        <v>37025.56</v>
      </c>
    </row>
    <row r="1519" spans="1:6" ht="12.75">
      <c r="A1519" s="88" t="s">
        <v>181</v>
      </c>
      <c r="B1519" s="735">
        <v>402136</v>
      </c>
      <c r="C1519" s="735">
        <v>153807</v>
      </c>
      <c r="D1519" s="735">
        <v>145770.59</v>
      </c>
      <c r="E1519" s="736">
        <v>36.249077426542264</v>
      </c>
      <c r="F1519" s="735">
        <v>31328.1</v>
      </c>
    </row>
    <row r="1520" spans="1:6" ht="12.75">
      <c r="A1520" s="88" t="s">
        <v>188</v>
      </c>
      <c r="B1520" s="735">
        <v>309035</v>
      </c>
      <c r="C1520" s="735">
        <v>119641</v>
      </c>
      <c r="D1520" s="735">
        <v>116659.56</v>
      </c>
      <c r="E1520" s="736">
        <v>37.74962706489556</v>
      </c>
      <c r="F1520" s="735">
        <v>24988.86</v>
      </c>
    </row>
    <row r="1521" spans="1:6" ht="12.75">
      <c r="A1521" s="88" t="s">
        <v>186</v>
      </c>
      <c r="B1521" s="735">
        <v>224454</v>
      </c>
      <c r="C1521" s="735">
        <v>41971</v>
      </c>
      <c r="D1521" s="735">
        <v>21735.14</v>
      </c>
      <c r="E1521" s="736">
        <v>9.683560996908053</v>
      </c>
      <c r="F1521" s="735">
        <v>5697.46</v>
      </c>
    </row>
    <row r="1522" spans="1:6" ht="12.75">
      <c r="A1522" s="88" t="s">
        <v>231</v>
      </c>
      <c r="B1522" s="735">
        <v>25394</v>
      </c>
      <c r="C1522" s="735">
        <v>25394</v>
      </c>
      <c r="D1522" s="735">
        <v>0</v>
      </c>
      <c r="E1522" s="736">
        <v>0</v>
      </c>
      <c r="F1522" s="735">
        <v>0</v>
      </c>
    </row>
    <row r="1523" spans="1:6" ht="12.75">
      <c r="A1523" s="88" t="s">
        <v>318</v>
      </c>
      <c r="B1523" s="735">
        <v>25394</v>
      </c>
      <c r="C1523" s="735">
        <v>25394</v>
      </c>
      <c r="D1523" s="735">
        <v>0</v>
      </c>
      <c r="E1523" s="736">
        <v>0</v>
      </c>
      <c r="F1523" s="735">
        <v>0</v>
      </c>
    </row>
    <row r="1524" spans="1:6" ht="38.25">
      <c r="A1524" s="88" t="s">
        <v>320</v>
      </c>
      <c r="B1524" s="735">
        <v>25394</v>
      </c>
      <c r="C1524" s="735">
        <v>25394</v>
      </c>
      <c r="D1524" s="735">
        <v>0</v>
      </c>
      <c r="E1524" s="736">
        <v>0</v>
      </c>
      <c r="F1524" s="735">
        <v>0</v>
      </c>
    </row>
    <row r="1525" spans="1:6" ht="12.75">
      <c r="A1525" s="88" t="s">
        <v>1097</v>
      </c>
      <c r="B1525" s="735">
        <v>-845</v>
      </c>
      <c r="C1525" s="735">
        <v>0</v>
      </c>
      <c r="D1525" s="735">
        <v>64317.84</v>
      </c>
      <c r="E1525" s="737" t="s">
        <v>1093</v>
      </c>
      <c r="F1525" s="735">
        <v>21822.85</v>
      </c>
    </row>
    <row r="1526" spans="1:6" ht="12.75">
      <c r="A1526" s="88" t="s">
        <v>1098</v>
      </c>
      <c r="B1526" s="735">
        <v>845</v>
      </c>
      <c r="C1526" s="735">
        <v>0</v>
      </c>
      <c r="D1526" s="738" t="s">
        <v>1093</v>
      </c>
      <c r="E1526" s="738" t="s">
        <v>1093</v>
      </c>
      <c r="F1526" s="738" t="s">
        <v>1093</v>
      </c>
    </row>
    <row r="1527" spans="1:6" ht="12.75">
      <c r="A1527" s="88" t="s">
        <v>1161</v>
      </c>
      <c r="B1527" s="735">
        <v>845</v>
      </c>
      <c r="C1527" s="735">
        <v>0</v>
      </c>
      <c r="D1527" s="738" t="s">
        <v>1093</v>
      </c>
      <c r="E1527" s="738" t="s">
        <v>1093</v>
      </c>
      <c r="F1527" s="738" t="s">
        <v>1093</v>
      </c>
    </row>
    <row r="1528" spans="1:6" ht="25.5">
      <c r="A1528" s="88" t="s">
        <v>1163</v>
      </c>
      <c r="B1528" s="735">
        <v>845</v>
      </c>
      <c r="C1528" s="735">
        <v>0</v>
      </c>
      <c r="D1528" s="738" t="s">
        <v>1093</v>
      </c>
      <c r="E1528" s="738" t="s">
        <v>1093</v>
      </c>
      <c r="F1528" s="738" t="s">
        <v>1093</v>
      </c>
    </row>
    <row r="1529" spans="1:6" ht="12.75">
      <c r="A1529" s="96" t="s">
        <v>369</v>
      </c>
      <c r="B1529" s="731"/>
      <c r="C1529" s="731"/>
      <c r="D1529" s="731"/>
      <c r="E1529" s="732"/>
      <c r="F1529" s="731"/>
    </row>
    <row r="1530" spans="1:6" ht="12.75">
      <c r="A1530" s="96" t="s">
        <v>161</v>
      </c>
      <c r="B1530" s="731">
        <v>2206432</v>
      </c>
      <c r="C1530" s="731">
        <v>489103</v>
      </c>
      <c r="D1530" s="731">
        <v>489104.45</v>
      </c>
      <c r="E1530" s="732">
        <v>22.167211589</v>
      </c>
      <c r="F1530" s="731">
        <v>70236</v>
      </c>
    </row>
    <row r="1531" spans="1:6" ht="25.5">
      <c r="A1531" s="88" t="s">
        <v>1141</v>
      </c>
      <c r="B1531" s="735">
        <v>0</v>
      </c>
      <c r="C1531" s="735">
        <v>0</v>
      </c>
      <c r="D1531" s="735">
        <v>1.45</v>
      </c>
      <c r="E1531" s="736">
        <v>0</v>
      </c>
      <c r="F1531" s="735">
        <v>0</v>
      </c>
    </row>
    <row r="1532" spans="1:6" ht="12.75">
      <c r="A1532" s="88" t="s">
        <v>170</v>
      </c>
      <c r="B1532" s="735">
        <v>2206432</v>
      </c>
      <c r="C1532" s="735">
        <v>489103</v>
      </c>
      <c r="D1532" s="735">
        <v>489103</v>
      </c>
      <c r="E1532" s="736">
        <v>22.167145872</v>
      </c>
      <c r="F1532" s="735">
        <v>70236</v>
      </c>
    </row>
    <row r="1533" spans="1:6" ht="25.5">
      <c r="A1533" s="88" t="s">
        <v>173</v>
      </c>
      <c r="B1533" s="735">
        <v>2206432</v>
      </c>
      <c r="C1533" s="735">
        <v>489103</v>
      </c>
      <c r="D1533" s="735">
        <v>489103</v>
      </c>
      <c r="E1533" s="736">
        <v>22.167145872</v>
      </c>
      <c r="F1533" s="735">
        <v>70236</v>
      </c>
    </row>
    <row r="1534" spans="1:6" ht="12.75">
      <c r="A1534" s="96" t="s">
        <v>247</v>
      </c>
      <c r="B1534" s="731">
        <v>2206432</v>
      </c>
      <c r="C1534" s="731">
        <v>489103</v>
      </c>
      <c r="D1534" s="731">
        <v>465546.96</v>
      </c>
      <c r="E1534" s="732">
        <v>21.099538078</v>
      </c>
      <c r="F1534" s="731">
        <v>73343.52</v>
      </c>
    </row>
    <row r="1535" spans="1:6" ht="12.75">
      <c r="A1535" s="88" t="s">
        <v>178</v>
      </c>
      <c r="B1535" s="735">
        <v>2049058</v>
      </c>
      <c r="C1535" s="735">
        <v>487603</v>
      </c>
      <c r="D1535" s="735">
        <v>464941.96</v>
      </c>
      <c r="E1535" s="736">
        <v>22.690522181</v>
      </c>
      <c r="F1535" s="735">
        <v>73343.52</v>
      </c>
    </row>
    <row r="1536" spans="1:6" ht="12.75">
      <c r="A1536" s="88" t="s">
        <v>180</v>
      </c>
      <c r="B1536" s="735">
        <v>1688478</v>
      </c>
      <c r="C1536" s="735">
        <v>285474</v>
      </c>
      <c r="D1536" s="735">
        <v>262812.96</v>
      </c>
      <c r="E1536" s="736">
        <v>15.565080504</v>
      </c>
      <c r="F1536" s="735">
        <v>45028.52</v>
      </c>
    </row>
    <row r="1537" spans="1:6" ht="12.75">
      <c r="A1537" s="88" t="s">
        <v>181</v>
      </c>
      <c r="B1537" s="735">
        <v>1020220</v>
      </c>
      <c r="C1537" s="735">
        <v>260012</v>
      </c>
      <c r="D1537" s="735">
        <v>245863.39</v>
      </c>
      <c r="E1537" s="736">
        <v>24.099056086</v>
      </c>
      <c r="F1537" s="735">
        <v>42635.32</v>
      </c>
    </row>
    <row r="1538" spans="1:6" ht="12.75">
      <c r="A1538" s="88" t="s">
        <v>188</v>
      </c>
      <c r="B1538" s="735">
        <v>777181</v>
      </c>
      <c r="C1538" s="735">
        <v>193367</v>
      </c>
      <c r="D1538" s="735">
        <v>190737.2</v>
      </c>
      <c r="E1538" s="736">
        <v>24.542185154</v>
      </c>
      <c r="F1538" s="735">
        <v>33739.21</v>
      </c>
    </row>
    <row r="1539" spans="1:6" ht="12.75">
      <c r="A1539" s="88" t="s">
        <v>186</v>
      </c>
      <c r="B1539" s="735">
        <v>668258</v>
      </c>
      <c r="C1539" s="735">
        <v>25462</v>
      </c>
      <c r="D1539" s="735">
        <v>16949.57</v>
      </c>
      <c r="E1539" s="736">
        <v>2.536381158</v>
      </c>
      <c r="F1539" s="735">
        <v>2393.2</v>
      </c>
    </row>
    <row r="1540" spans="1:6" ht="12.75">
      <c r="A1540" s="88" t="s">
        <v>231</v>
      </c>
      <c r="B1540" s="735">
        <v>360580</v>
      </c>
      <c r="C1540" s="735">
        <v>202129</v>
      </c>
      <c r="D1540" s="735">
        <v>202129</v>
      </c>
      <c r="E1540" s="736">
        <v>56.056630983</v>
      </c>
      <c r="F1540" s="735">
        <v>28315</v>
      </c>
    </row>
    <row r="1541" spans="1:6" ht="38.25">
      <c r="A1541" s="88" t="s">
        <v>249</v>
      </c>
      <c r="B1541" s="735">
        <v>360580</v>
      </c>
      <c r="C1541" s="735">
        <v>202129</v>
      </c>
      <c r="D1541" s="735">
        <v>202129</v>
      </c>
      <c r="E1541" s="736">
        <v>56.056630983</v>
      </c>
      <c r="F1541" s="735">
        <v>28315</v>
      </c>
    </row>
    <row r="1542" spans="1:6" ht="12.75">
      <c r="A1542" s="88" t="s">
        <v>251</v>
      </c>
      <c r="B1542" s="735">
        <v>157374</v>
      </c>
      <c r="C1542" s="735">
        <v>1500</v>
      </c>
      <c r="D1542" s="735">
        <v>605</v>
      </c>
      <c r="E1542" s="736">
        <v>0.384434532</v>
      </c>
      <c r="F1542" s="735">
        <v>0</v>
      </c>
    </row>
    <row r="1543" spans="1:6" ht="12.75">
      <c r="A1543" s="88" t="s">
        <v>253</v>
      </c>
      <c r="B1543" s="735">
        <v>157374</v>
      </c>
      <c r="C1543" s="735">
        <v>1500</v>
      </c>
      <c r="D1543" s="735">
        <v>605</v>
      </c>
      <c r="E1543" s="736">
        <v>0.384434532</v>
      </c>
      <c r="F1543" s="735">
        <v>0</v>
      </c>
    </row>
    <row r="1544" spans="1:6" ht="12.75">
      <c r="A1544" s="88" t="s">
        <v>1097</v>
      </c>
      <c r="B1544" s="735">
        <v>0</v>
      </c>
      <c r="C1544" s="735">
        <v>0</v>
      </c>
      <c r="D1544" s="735">
        <v>23557.49</v>
      </c>
      <c r="E1544" s="737" t="s">
        <v>1093</v>
      </c>
      <c r="F1544" s="735">
        <v>-3107.52</v>
      </c>
    </row>
    <row r="1545" spans="1:6" ht="12.75">
      <c r="A1545" s="88"/>
      <c r="B1545" s="735"/>
      <c r="C1545" s="735"/>
      <c r="D1545" s="735"/>
      <c r="E1545" s="737"/>
      <c r="F1545" s="735"/>
    </row>
    <row r="1546" spans="1:6" ht="12.75">
      <c r="A1546" s="96" t="s">
        <v>978</v>
      </c>
      <c r="B1546" s="731"/>
      <c r="C1546" s="731"/>
      <c r="D1546" s="731"/>
      <c r="E1546" s="732"/>
      <c r="F1546" s="731"/>
    </row>
    <row r="1547" spans="1:6" ht="12.75">
      <c r="A1547" s="96" t="s">
        <v>161</v>
      </c>
      <c r="B1547" s="731">
        <v>37159939</v>
      </c>
      <c r="C1547" s="731">
        <v>13307508</v>
      </c>
      <c r="D1547" s="731">
        <v>15965682.5</v>
      </c>
      <c r="E1547" s="732">
        <v>42.96477047499997</v>
      </c>
      <c r="F1547" s="731">
        <v>4243075.87</v>
      </c>
    </row>
    <row r="1548" spans="1:6" ht="25.5">
      <c r="A1548" s="88" t="s">
        <v>1141</v>
      </c>
      <c r="B1548" s="735">
        <v>2859</v>
      </c>
      <c r="C1548" s="735">
        <v>2859</v>
      </c>
      <c r="D1548" s="735">
        <v>6025.09</v>
      </c>
      <c r="E1548" s="736">
        <v>210.74116824064356</v>
      </c>
      <c r="F1548" s="735">
        <v>-944.63</v>
      </c>
    </row>
    <row r="1549" spans="1:6" ht="12.75">
      <c r="A1549" s="88" t="s">
        <v>164</v>
      </c>
      <c r="B1549" s="735">
        <v>18706443</v>
      </c>
      <c r="C1549" s="735">
        <v>8484139</v>
      </c>
      <c r="D1549" s="735">
        <v>11139147.41</v>
      </c>
      <c r="E1549" s="736">
        <v>59.54711652022782</v>
      </c>
      <c r="F1549" s="735">
        <v>4039744.5</v>
      </c>
    </row>
    <row r="1550" spans="1:6" ht="12.75">
      <c r="A1550" s="88" t="s">
        <v>1143</v>
      </c>
      <c r="B1550" s="735">
        <v>954309</v>
      </c>
      <c r="C1550" s="735">
        <v>0</v>
      </c>
      <c r="D1550" s="735">
        <v>0</v>
      </c>
      <c r="E1550" s="736">
        <v>0</v>
      </c>
      <c r="F1550" s="735">
        <v>0</v>
      </c>
    </row>
    <row r="1551" spans="1:6" ht="12.75">
      <c r="A1551" s="88" t="s">
        <v>955</v>
      </c>
      <c r="B1551" s="735">
        <v>954309</v>
      </c>
      <c r="C1551" s="735">
        <v>0</v>
      </c>
      <c r="D1551" s="735">
        <v>0</v>
      </c>
      <c r="E1551" s="736">
        <v>0</v>
      </c>
      <c r="F1551" s="735">
        <v>0</v>
      </c>
    </row>
    <row r="1552" spans="1:6" ht="12.75">
      <c r="A1552" s="88" t="s">
        <v>172</v>
      </c>
      <c r="B1552" s="735">
        <v>954309</v>
      </c>
      <c r="C1552" s="735">
        <v>0</v>
      </c>
      <c r="D1552" s="735">
        <v>0</v>
      </c>
      <c r="E1552" s="736">
        <v>0</v>
      </c>
      <c r="F1552" s="735">
        <v>0</v>
      </c>
    </row>
    <row r="1553" spans="1:6" ht="25.5">
      <c r="A1553" s="88" t="s">
        <v>175</v>
      </c>
      <c r="B1553" s="735">
        <v>954309</v>
      </c>
      <c r="C1553" s="735">
        <v>0</v>
      </c>
      <c r="D1553" s="735">
        <v>0</v>
      </c>
      <c r="E1553" s="736">
        <v>0</v>
      </c>
      <c r="F1553" s="735">
        <v>0</v>
      </c>
    </row>
    <row r="1554" spans="1:6" ht="12.75">
      <c r="A1554" s="88" t="s">
        <v>170</v>
      </c>
      <c r="B1554" s="735">
        <v>17496328</v>
      </c>
      <c r="C1554" s="735">
        <v>4820510</v>
      </c>
      <c r="D1554" s="735">
        <v>4820510</v>
      </c>
      <c r="E1554" s="736">
        <v>27.55155253147975</v>
      </c>
      <c r="F1554" s="735">
        <v>204276</v>
      </c>
    </row>
    <row r="1555" spans="1:6" ht="25.5">
      <c r="A1555" s="88" t="s">
        <v>173</v>
      </c>
      <c r="B1555" s="735">
        <v>17496328</v>
      </c>
      <c r="C1555" s="735">
        <v>4820510</v>
      </c>
      <c r="D1555" s="735">
        <v>4820510</v>
      </c>
      <c r="E1555" s="736">
        <v>27.55155253147975</v>
      </c>
      <c r="F1555" s="735">
        <v>204276</v>
      </c>
    </row>
    <row r="1556" spans="1:6" ht="12.75">
      <c r="A1556" s="96" t="s">
        <v>247</v>
      </c>
      <c r="B1556" s="731">
        <v>38584810</v>
      </c>
      <c r="C1556" s="731">
        <v>12548421</v>
      </c>
      <c r="D1556" s="731">
        <v>9958696.67</v>
      </c>
      <c r="E1556" s="732">
        <v>25.809889098844856</v>
      </c>
      <c r="F1556" s="731">
        <v>1686952.09</v>
      </c>
    </row>
    <row r="1557" spans="1:6" ht="12.75">
      <c r="A1557" s="88" t="s">
        <v>178</v>
      </c>
      <c r="B1557" s="735">
        <v>21630676</v>
      </c>
      <c r="C1557" s="735">
        <v>7754729</v>
      </c>
      <c r="D1557" s="735">
        <v>6105420.25</v>
      </c>
      <c r="E1557" s="736">
        <v>28.225748700595393</v>
      </c>
      <c r="F1557" s="735">
        <v>1354448.57</v>
      </c>
    </row>
    <row r="1558" spans="1:6" ht="12.75">
      <c r="A1558" s="88" t="s">
        <v>180</v>
      </c>
      <c r="B1558" s="735">
        <v>5740700</v>
      </c>
      <c r="C1558" s="735">
        <v>1818224</v>
      </c>
      <c r="D1558" s="735">
        <v>1325347.4</v>
      </c>
      <c r="E1558" s="736">
        <v>23.086860487397008</v>
      </c>
      <c r="F1558" s="735">
        <v>374574.03</v>
      </c>
    </row>
    <row r="1559" spans="1:6" ht="12.75">
      <c r="A1559" s="88" t="s">
        <v>181</v>
      </c>
      <c r="B1559" s="735">
        <v>1188372</v>
      </c>
      <c r="C1559" s="735">
        <v>499461</v>
      </c>
      <c r="D1559" s="735">
        <v>424652.26</v>
      </c>
      <c r="E1559" s="736">
        <v>35.73395031185521</v>
      </c>
      <c r="F1559" s="735">
        <v>98766.37</v>
      </c>
    </row>
    <row r="1560" spans="1:6" ht="12.75">
      <c r="A1560" s="88" t="s">
        <v>188</v>
      </c>
      <c r="B1560" s="735">
        <v>947298</v>
      </c>
      <c r="C1560" s="735">
        <v>395296</v>
      </c>
      <c r="D1560" s="735">
        <v>337159.78</v>
      </c>
      <c r="E1560" s="736">
        <v>35.59173354108211</v>
      </c>
      <c r="F1560" s="735">
        <v>78537.07</v>
      </c>
    </row>
    <row r="1561" spans="1:6" ht="12.75">
      <c r="A1561" s="88" t="s">
        <v>186</v>
      </c>
      <c r="B1561" s="735">
        <v>4552328</v>
      </c>
      <c r="C1561" s="735">
        <v>1318763</v>
      </c>
      <c r="D1561" s="735">
        <v>900695.14</v>
      </c>
      <c r="E1561" s="736">
        <v>19.785374428204648</v>
      </c>
      <c r="F1561" s="735">
        <v>275807.66</v>
      </c>
    </row>
    <row r="1562" spans="1:6" ht="12.75">
      <c r="A1562" s="88" t="s">
        <v>206</v>
      </c>
      <c r="B1562" s="735">
        <v>8503500</v>
      </c>
      <c r="C1562" s="735">
        <v>4210666</v>
      </c>
      <c r="D1562" s="735">
        <v>3057842.35</v>
      </c>
      <c r="E1562" s="736">
        <v>35.959808902216736</v>
      </c>
      <c r="F1562" s="735">
        <v>726490.06</v>
      </c>
    </row>
    <row r="1563" spans="1:6" ht="12.75">
      <c r="A1563" s="88" t="s">
        <v>208</v>
      </c>
      <c r="B1563" s="735">
        <v>8195156</v>
      </c>
      <c r="C1563" s="735">
        <v>3990744</v>
      </c>
      <c r="D1563" s="735">
        <v>2842970.41</v>
      </c>
      <c r="E1563" s="736">
        <v>34.69086384688712</v>
      </c>
      <c r="F1563" s="735">
        <v>700827.97</v>
      </c>
    </row>
    <row r="1564" spans="1:6" ht="12.75">
      <c r="A1564" s="88" t="s">
        <v>230</v>
      </c>
      <c r="B1564" s="735">
        <v>308344</v>
      </c>
      <c r="C1564" s="735">
        <v>219922</v>
      </c>
      <c r="D1564" s="735">
        <v>214871.94</v>
      </c>
      <c r="E1564" s="736">
        <v>69.6857860052409</v>
      </c>
      <c r="F1564" s="735">
        <v>25662.09</v>
      </c>
    </row>
    <row r="1565" spans="1:6" ht="25.5">
      <c r="A1565" s="88" t="s">
        <v>224</v>
      </c>
      <c r="B1565" s="735">
        <v>121000</v>
      </c>
      <c r="C1565" s="735">
        <v>0</v>
      </c>
      <c r="D1565" s="735">
        <v>0</v>
      </c>
      <c r="E1565" s="736">
        <v>0</v>
      </c>
      <c r="F1565" s="735">
        <v>0</v>
      </c>
    </row>
    <row r="1566" spans="1:6" ht="12.75">
      <c r="A1566" s="88" t="s">
        <v>228</v>
      </c>
      <c r="B1566" s="735">
        <v>121000</v>
      </c>
      <c r="C1566" s="735">
        <v>0</v>
      </c>
      <c r="D1566" s="735">
        <v>0</v>
      </c>
      <c r="E1566" s="736">
        <v>0</v>
      </c>
      <c r="F1566" s="735">
        <v>0</v>
      </c>
    </row>
    <row r="1567" spans="1:6" ht="12.75">
      <c r="A1567" s="88" t="s">
        <v>231</v>
      </c>
      <c r="B1567" s="735">
        <v>7265476</v>
      </c>
      <c r="C1567" s="735">
        <v>1725839</v>
      </c>
      <c r="D1567" s="735">
        <v>1722230.5</v>
      </c>
      <c r="E1567" s="736">
        <v>23.70430375105499</v>
      </c>
      <c r="F1567" s="735">
        <v>253384.48</v>
      </c>
    </row>
    <row r="1568" spans="1:6" ht="38.25">
      <c r="A1568" s="88" t="s">
        <v>249</v>
      </c>
      <c r="B1568" s="735">
        <v>7265476</v>
      </c>
      <c r="C1568" s="735">
        <v>1725839</v>
      </c>
      <c r="D1568" s="735">
        <v>1722230.5</v>
      </c>
      <c r="E1568" s="736">
        <v>23.70430375105499</v>
      </c>
      <c r="F1568" s="735">
        <v>253384.48</v>
      </c>
    </row>
    <row r="1569" spans="1:6" ht="12.75">
      <c r="A1569" s="88" t="s">
        <v>251</v>
      </c>
      <c r="B1569" s="735">
        <v>16954134</v>
      </c>
      <c r="C1569" s="735">
        <v>4793692</v>
      </c>
      <c r="D1569" s="735">
        <v>3853276.42</v>
      </c>
      <c r="E1569" s="736">
        <v>22.727651084980216</v>
      </c>
      <c r="F1569" s="735">
        <v>332503.52</v>
      </c>
    </row>
    <row r="1570" spans="1:6" ht="12.75">
      <c r="A1570" s="88" t="s">
        <v>253</v>
      </c>
      <c r="B1570" s="735">
        <v>16954134</v>
      </c>
      <c r="C1570" s="735">
        <v>4793692</v>
      </c>
      <c r="D1570" s="735">
        <v>3853276.42</v>
      </c>
      <c r="E1570" s="736">
        <v>22.727651084980216</v>
      </c>
      <c r="F1570" s="735">
        <v>332503.52</v>
      </c>
    </row>
    <row r="1571" spans="1:6" ht="12.75">
      <c r="A1571" s="88" t="s">
        <v>1097</v>
      </c>
      <c r="B1571" s="735">
        <v>-1424871</v>
      </c>
      <c r="C1571" s="735">
        <v>759087</v>
      </c>
      <c r="D1571" s="735">
        <v>6006985.83</v>
      </c>
      <c r="E1571" s="737" t="s">
        <v>1093</v>
      </c>
      <c r="F1571" s="735">
        <v>2556123.78</v>
      </c>
    </row>
    <row r="1572" spans="1:6" ht="12.75">
      <c r="A1572" s="88" t="s">
        <v>1098</v>
      </c>
      <c r="B1572" s="735">
        <v>1424871</v>
      </c>
      <c r="C1572" s="735">
        <v>-759087</v>
      </c>
      <c r="D1572" s="738" t="s">
        <v>1093</v>
      </c>
      <c r="E1572" s="738" t="s">
        <v>1093</v>
      </c>
      <c r="F1572" s="738" t="s">
        <v>1093</v>
      </c>
    </row>
    <row r="1573" spans="1:6" ht="12.75">
      <c r="A1573" s="88" t="s">
        <v>1161</v>
      </c>
      <c r="B1573" s="735">
        <v>1424871</v>
      </c>
      <c r="C1573" s="735">
        <v>-759087</v>
      </c>
      <c r="D1573" s="738" t="s">
        <v>1093</v>
      </c>
      <c r="E1573" s="738" t="s">
        <v>1093</v>
      </c>
      <c r="F1573" s="738" t="s">
        <v>1093</v>
      </c>
    </row>
    <row r="1574" spans="1:6" ht="25.5">
      <c r="A1574" s="88" t="s">
        <v>1163</v>
      </c>
      <c r="B1574" s="735">
        <v>1424871</v>
      </c>
      <c r="C1574" s="735">
        <v>-759087</v>
      </c>
      <c r="D1574" s="738" t="s">
        <v>1093</v>
      </c>
      <c r="E1574" s="738" t="s">
        <v>1093</v>
      </c>
      <c r="F1574" s="738" t="s">
        <v>1093</v>
      </c>
    </row>
    <row r="1575" spans="1:6" ht="38.25">
      <c r="A1575" s="96" t="s">
        <v>979</v>
      </c>
      <c r="B1575" s="731"/>
      <c r="C1575" s="731"/>
      <c r="D1575" s="731"/>
      <c r="E1575" s="732"/>
      <c r="F1575" s="731"/>
    </row>
    <row r="1576" spans="1:6" ht="12.75">
      <c r="A1576" s="96" t="s">
        <v>161</v>
      </c>
      <c r="B1576" s="731">
        <v>19650751</v>
      </c>
      <c r="C1576" s="731">
        <v>8689946</v>
      </c>
      <c r="D1576" s="731">
        <v>8975565.01</v>
      </c>
      <c r="E1576" s="732">
        <v>45.67542996193886</v>
      </c>
      <c r="F1576" s="731">
        <v>1695609.56</v>
      </c>
    </row>
    <row r="1577" spans="1:6" ht="25.5">
      <c r="A1577" s="88" t="s">
        <v>1141</v>
      </c>
      <c r="B1577" s="735">
        <v>0</v>
      </c>
      <c r="C1577" s="735">
        <v>0</v>
      </c>
      <c r="D1577" s="735">
        <v>3166.09</v>
      </c>
      <c r="E1577" s="736">
        <v>0</v>
      </c>
      <c r="F1577" s="735">
        <v>-944.63</v>
      </c>
    </row>
    <row r="1578" spans="1:6" ht="12.75">
      <c r="A1578" s="88" t="s">
        <v>164</v>
      </c>
      <c r="B1578" s="735">
        <v>11656216</v>
      </c>
      <c r="C1578" s="735">
        <v>5104073</v>
      </c>
      <c r="D1578" s="735">
        <v>5386525.92</v>
      </c>
      <c r="E1578" s="736">
        <v>46.21161721780035</v>
      </c>
      <c r="F1578" s="735">
        <v>1251232.19</v>
      </c>
    </row>
    <row r="1579" spans="1:6" ht="12.75">
      <c r="A1579" s="88" t="s">
        <v>170</v>
      </c>
      <c r="B1579" s="735">
        <v>7994535</v>
      </c>
      <c r="C1579" s="735">
        <v>3585873</v>
      </c>
      <c r="D1579" s="735">
        <v>3585873</v>
      </c>
      <c r="E1579" s="736">
        <v>44.85405342524612</v>
      </c>
      <c r="F1579" s="735">
        <v>445322</v>
      </c>
    </row>
    <row r="1580" spans="1:6" ht="25.5">
      <c r="A1580" s="88" t="s">
        <v>173</v>
      </c>
      <c r="B1580" s="735">
        <v>7994535</v>
      </c>
      <c r="C1580" s="735">
        <v>3585873</v>
      </c>
      <c r="D1580" s="735">
        <v>3585873</v>
      </c>
      <c r="E1580" s="736">
        <v>44.85405342524612</v>
      </c>
      <c r="F1580" s="735">
        <v>445322</v>
      </c>
    </row>
    <row r="1581" spans="1:6" ht="12.75">
      <c r="A1581" s="96" t="s">
        <v>247</v>
      </c>
      <c r="B1581" s="731">
        <v>20220241</v>
      </c>
      <c r="C1581" s="731">
        <v>7755733</v>
      </c>
      <c r="D1581" s="731">
        <v>6201784.05</v>
      </c>
      <c r="E1581" s="732">
        <v>30.671167816446893</v>
      </c>
      <c r="F1581" s="731">
        <v>1507353.18</v>
      </c>
    </row>
    <row r="1582" spans="1:6" ht="12.75">
      <c r="A1582" s="88" t="s">
        <v>178</v>
      </c>
      <c r="B1582" s="735">
        <v>18737740</v>
      </c>
      <c r="C1582" s="735">
        <v>7257547</v>
      </c>
      <c r="D1582" s="735">
        <v>5868714.11</v>
      </c>
      <c r="E1582" s="736">
        <v>31.320287878901087</v>
      </c>
      <c r="F1582" s="735">
        <v>1280661.2</v>
      </c>
    </row>
    <row r="1583" spans="1:6" ht="12.75">
      <c r="A1583" s="88" t="s">
        <v>180</v>
      </c>
      <c r="B1583" s="735">
        <v>3960840</v>
      </c>
      <c r="C1583" s="735">
        <v>1321042</v>
      </c>
      <c r="D1583" s="735">
        <v>1088641.26</v>
      </c>
      <c r="E1583" s="736">
        <v>27.48511073408671</v>
      </c>
      <c r="F1583" s="735">
        <v>300786.66</v>
      </c>
    </row>
    <row r="1584" spans="1:6" ht="12.75">
      <c r="A1584" s="88" t="s">
        <v>181</v>
      </c>
      <c r="B1584" s="735">
        <v>860171</v>
      </c>
      <c r="C1584" s="735">
        <v>398199</v>
      </c>
      <c r="D1584" s="735">
        <v>351663.06</v>
      </c>
      <c r="E1584" s="736">
        <v>40.882924441767976</v>
      </c>
      <c r="F1584" s="735">
        <v>73203.78</v>
      </c>
    </row>
    <row r="1585" spans="1:6" ht="12.75">
      <c r="A1585" s="88" t="s">
        <v>188</v>
      </c>
      <c r="B1585" s="735">
        <v>686500</v>
      </c>
      <c r="C1585" s="735">
        <v>315104</v>
      </c>
      <c r="D1585" s="735">
        <v>279241.65</v>
      </c>
      <c r="E1585" s="736">
        <v>40.676132556445744</v>
      </c>
      <c r="F1585" s="735">
        <v>57584.25</v>
      </c>
    </row>
    <row r="1586" spans="1:6" ht="12.75">
      <c r="A1586" s="88" t="s">
        <v>186</v>
      </c>
      <c r="B1586" s="735">
        <v>3100669</v>
      </c>
      <c r="C1586" s="735">
        <v>922843</v>
      </c>
      <c r="D1586" s="735">
        <v>736978.2</v>
      </c>
      <c r="E1586" s="736">
        <v>23.768360956941873</v>
      </c>
      <c r="F1586" s="735">
        <v>227582.88</v>
      </c>
    </row>
    <row r="1587" spans="1:6" ht="12.75">
      <c r="A1587" s="88" t="s">
        <v>206</v>
      </c>
      <c r="B1587" s="735">
        <v>7711424</v>
      </c>
      <c r="C1587" s="735">
        <v>4210666</v>
      </c>
      <c r="D1587" s="735">
        <v>3057842.35</v>
      </c>
      <c r="E1587" s="736">
        <v>39.65340707500975</v>
      </c>
      <c r="F1587" s="735">
        <v>726490.06</v>
      </c>
    </row>
    <row r="1588" spans="1:6" ht="12.75">
      <c r="A1588" s="88" t="s">
        <v>208</v>
      </c>
      <c r="B1588" s="735">
        <v>7403080</v>
      </c>
      <c r="C1588" s="735">
        <v>3990744</v>
      </c>
      <c r="D1588" s="735">
        <v>2842970.41</v>
      </c>
      <c r="E1588" s="736">
        <v>38.40253529611999</v>
      </c>
      <c r="F1588" s="735">
        <v>700827.97</v>
      </c>
    </row>
    <row r="1589" spans="1:6" ht="12.75">
      <c r="A1589" s="88" t="s">
        <v>230</v>
      </c>
      <c r="B1589" s="735">
        <v>308344</v>
      </c>
      <c r="C1589" s="735">
        <v>219922</v>
      </c>
      <c r="D1589" s="735">
        <v>214871.94</v>
      </c>
      <c r="E1589" s="736">
        <v>69.6857860052409</v>
      </c>
      <c r="F1589" s="735">
        <v>25662.09</v>
      </c>
    </row>
    <row r="1590" spans="1:6" ht="12.75">
      <c r="A1590" s="88" t="s">
        <v>231</v>
      </c>
      <c r="B1590" s="735">
        <v>7065476</v>
      </c>
      <c r="C1590" s="735">
        <v>1725839</v>
      </c>
      <c r="D1590" s="735">
        <v>1722230.5</v>
      </c>
      <c r="E1590" s="736">
        <v>24.375293327724844</v>
      </c>
      <c r="F1590" s="735">
        <v>253384.48</v>
      </c>
    </row>
    <row r="1591" spans="1:6" ht="38.25">
      <c r="A1591" s="88" t="s">
        <v>249</v>
      </c>
      <c r="B1591" s="735">
        <v>7065476</v>
      </c>
      <c r="C1591" s="735">
        <v>1725839</v>
      </c>
      <c r="D1591" s="735">
        <v>1722230.5</v>
      </c>
      <c r="E1591" s="736">
        <v>24.375293327724844</v>
      </c>
      <c r="F1591" s="735">
        <v>253384.48</v>
      </c>
    </row>
    <row r="1592" spans="1:6" ht="12.75">
      <c r="A1592" s="88" t="s">
        <v>251</v>
      </c>
      <c r="B1592" s="735">
        <v>1482501</v>
      </c>
      <c r="C1592" s="735">
        <v>498186</v>
      </c>
      <c r="D1592" s="735">
        <v>333069.94</v>
      </c>
      <c r="E1592" s="736">
        <v>22.46675988751441</v>
      </c>
      <c r="F1592" s="735">
        <v>226691.98</v>
      </c>
    </row>
    <row r="1593" spans="1:6" ht="12.75">
      <c r="A1593" s="88" t="s">
        <v>253</v>
      </c>
      <c r="B1593" s="735">
        <v>1482501</v>
      </c>
      <c r="C1593" s="735">
        <v>498186</v>
      </c>
      <c r="D1593" s="735">
        <v>333069.94</v>
      </c>
      <c r="E1593" s="736">
        <v>22.46675988751441</v>
      </c>
      <c r="F1593" s="735">
        <v>226691.98</v>
      </c>
    </row>
    <row r="1594" spans="1:6" ht="12.75">
      <c r="A1594" s="88" t="s">
        <v>1097</v>
      </c>
      <c r="B1594" s="735">
        <v>-569490</v>
      </c>
      <c r="C1594" s="735">
        <v>934213</v>
      </c>
      <c r="D1594" s="735">
        <v>2773780.96</v>
      </c>
      <c r="E1594" s="737" t="s">
        <v>1093</v>
      </c>
      <c r="F1594" s="735">
        <v>188256.38</v>
      </c>
    </row>
    <row r="1595" spans="1:6" ht="12.75">
      <c r="A1595" s="88" t="s">
        <v>1098</v>
      </c>
      <c r="B1595" s="735">
        <v>569490</v>
      </c>
      <c r="C1595" s="735">
        <v>-934213</v>
      </c>
      <c r="D1595" s="738" t="s">
        <v>1093</v>
      </c>
      <c r="E1595" s="738" t="s">
        <v>1093</v>
      </c>
      <c r="F1595" s="738" t="s">
        <v>1093</v>
      </c>
    </row>
    <row r="1596" spans="1:6" ht="12.75">
      <c r="A1596" s="88" t="s">
        <v>1161</v>
      </c>
      <c r="B1596" s="735">
        <v>569490</v>
      </c>
      <c r="C1596" s="735">
        <v>-934213</v>
      </c>
      <c r="D1596" s="738" t="s">
        <v>1093</v>
      </c>
      <c r="E1596" s="738" t="s">
        <v>1093</v>
      </c>
      <c r="F1596" s="738" t="s">
        <v>1093</v>
      </c>
    </row>
    <row r="1597" spans="1:6" ht="25.5">
      <c r="A1597" s="88" t="s">
        <v>1163</v>
      </c>
      <c r="B1597" s="735">
        <v>569490</v>
      </c>
      <c r="C1597" s="735">
        <v>-934213</v>
      </c>
      <c r="D1597" s="738" t="s">
        <v>1093</v>
      </c>
      <c r="E1597" s="738" t="s">
        <v>1093</v>
      </c>
      <c r="F1597" s="738" t="s">
        <v>1093</v>
      </c>
    </row>
    <row r="1598" spans="1:6" ht="12.75">
      <c r="A1598" s="96" t="s">
        <v>307</v>
      </c>
      <c r="B1598" s="731"/>
      <c r="C1598" s="731"/>
      <c r="D1598" s="731"/>
      <c r="E1598" s="732"/>
      <c r="F1598" s="731"/>
    </row>
    <row r="1599" spans="1:6" ht="12.75">
      <c r="A1599" s="96" t="s">
        <v>161</v>
      </c>
      <c r="B1599" s="731">
        <v>184196</v>
      </c>
      <c r="C1599" s="731">
        <v>52811</v>
      </c>
      <c r="D1599" s="731">
        <v>55977.09</v>
      </c>
      <c r="E1599" s="732">
        <v>30.389959608</v>
      </c>
      <c r="F1599" s="731">
        <v>11770</v>
      </c>
    </row>
    <row r="1600" spans="1:6" ht="25.5">
      <c r="A1600" s="88" t="s">
        <v>1141</v>
      </c>
      <c r="B1600" s="735">
        <v>0</v>
      </c>
      <c r="C1600" s="735">
        <v>0</v>
      </c>
      <c r="D1600" s="735">
        <v>3166.09</v>
      </c>
      <c r="E1600" s="736">
        <v>0</v>
      </c>
      <c r="F1600" s="735">
        <v>0</v>
      </c>
    </row>
    <row r="1601" spans="1:6" ht="12.75">
      <c r="A1601" s="88" t="s">
        <v>170</v>
      </c>
      <c r="B1601" s="735">
        <v>184196</v>
      </c>
      <c r="C1601" s="735">
        <v>52811</v>
      </c>
      <c r="D1601" s="735">
        <v>52811</v>
      </c>
      <c r="E1601" s="736">
        <v>28.671089492</v>
      </c>
      <c r="F1601" s="735">
        <v>11770</v>
      </c>
    </row>
    <row r="1602" spans="1:6" ht="25.5">
      <c r="A1602" s="88" t="s">
        <v>173</v>
      </c>
      <c r="B1602" s="735">
        <v>184196</v>
      </c>
      <c r="C1602" s="735">
        <v>52811</v>
      </c>
      <c r="D1602" s="735">
        <v>52811</v>
      </c>
      <c r="E1602" s="736">
        <v>28.671089492</v>
      </c>
      <c r="F1602" s="735">
        <v>11770</v>
      </c>
    </row>
    <row r="1603" spans="1:6" ht="12.75">
      <c r="A1603" s="96" t="s">
        <v>247</v>
      </c>
      <c r="B1603" s="731">
        <v>184196</v>
      </c>
      <c r="C1603" s="731">
        <v>52811</v>
      </c>
      <c r="D1603" s="731">
        <v>50736.85</v>
      </c>
      <c r="E1603" s="732">
        <v>27.545033551</v>
      </c>
      <c r="F1603" s="731">
        <v>11317.32</v>
      </c>
    </row>
    <row r="1604" spans="1:6" ht="12.75">
      <c r="A1604" s="88" t="s">
        <v>178</v>
      </c>
      <c r="B1604" s="735">
        <v>141346</v>
      </c>
      <c r="C1604" s="735">
        <v>50986</v>
      </c>
      <c r="D1604" s="735">
        <v>48912</v>
      </c>
      <c r="E1604" s="736">
        <v>34.604445828</v>
      </c>
      <c r="F1604" s="735">
        <v>9492.47</v>
      </c>
    </row>
    <row r="1605" spans="1:6" ht="12.75">
      <c r="A1605" s="88" t="s">
        <v>180</v>
      </c>
      <c r="B1605" s="735">
        <v>141346</v>
      </c>
      <c r="C1605" s="735">
        <v>50986</v>
      </c>
      <c r="D1605" s="735">
        <v>48912</v>
      </c>
      <c r="E1605" s="736">
        <v>34.604445828</v>
      </c>
      <c r="F1605" s="735">
        <v>9492.47</v>
      </c>
    </row>
    <row r="1606" spans="1:6" ht="12.75">
      <c r="A1606" s="88" t="s">
        <v>181</v>
      </c>
      <c r="B1606" s="735">
        <v>25839</v>
      </c>
      <c r="C1606" s="735">
        <v>12848</v>
      </c>
      <c r="D1606" s="735">
        <v>12180.65</v>
      </c>
      <c r="E1606" s="736">
        <v>47.140562715</v>
      </c>
      <c r="F1606" s="735">
        <v>1679.33</v>
      </c>
    </row>
    <row r="1607" spans="1:6" ht="12.75">
      <c r="A1607" s="88" t="s">
        <v>188</v>
      </c>
      <c r="B1607" s="735">
        <v>20772</v>
      </c>
      <c r="C1607" s="735">
        <v>10356</v>
      </c>
      <c r="D1607" s="735">
        <v>9819.43</v>
      </c>
      <c r="E1607" s="736">
        <v>47.272434046</v>
      </c>
      <c r="F1607" s="735">
        <v>1353.32</v>
      </c>
    </row>
    <row r="1608" spans="1:6" ht="12.75">
      <c r="A1608" s="88" t="s">
        <v>186</v>
      </c>
      <c r="B1608" s="735">
        <v>115507</v>
      </c>
      <c r="C1608" s="735">
        <v>38138</v>
      </c>
      <c r="D1608" s="735">
        <v>36731.35</v>
      </c>
      <c r="E1608" s="736">
        <v>31.800107353</v>
      </c>
      <c r="F1608" s="735">
        <v>7813.14</v>
      </c>
    </row>
    <row r="1609" spans="1:6" ht="12.75">
      <c r="A1609" s="88" t="s">
        <v>251</v>
      </c>
      <c r="B1609" s="735">
        <v>42850</v>
      </c>
      <c r="C1609" s="735">
        <v>1825</v>
      </c>
      <c r="D1609" s="735">
        <v>1824.85</v>
      </c>
      <c r="E1609" s="736">
        <v>4.258693116</v>
      </c>
      <c r="F1609" s="735">
        <v>1824.85</v>
      </c>
    </row>
    <row r="1610" spans="1:6" ht="12.75">
      <c r="A1610" s="88" t="s">
        <v>253</v>
      </c>
      <c r="B1610" s="735">
        <v>42850</v>
      </c>
      <c r="C1610" s="735">
        <v>1825</v>
      </c>
      <c r="D1610" s="735">
        <v>1824.85</v>
      </c>
      <c r="E1610" s="736">
        <v>4.258693116</v>
      </c>
      <c r="F1610" s="735">
        <v>1824.85</v>
      </c>
    </row>
    <row r="1611" spans="1:6" ht="12.75">
      <c r="A1611" s="88" t="s">
        <v>1097</v>
      </c>
      <c r="B1611" s="735">
        <v>0</v>
      </c>
      <c r="C1611" s="735">
        <v>0</v>
      </c>
      <c r="D1611" s="735">
        <v>5240.24</v>
      </c>
      <c r="E1611" s="737" t="s">
        <v>1093</v>
      </c>
      <c r="F1611" s="735">
        <v>452.68</v>
      </c>
    </row>
    <row r="1612" spans="1:6" ht="12.75">
      <c r="A1612" s="96" t="s">
        <v>310</v>
      </c>
      <c r="B1612" s="731"/>
      <c r="C1612" s="731"/>
      <c r="D1612" s="731"/>
      <c r="E1612" s="732"/>
      <c r="F1612" s="731"/>
    </row>
    <row r="1613" spans="1:6" ht="12.75">
      <c r="A1613" s="96" t="s">
        <v>161</v>
      </c>
      <c r="B1613" s="731">
        <v>552479</v>
      </c>
      <c r="C1613" s="731">
        <v>17958</v>
      </c>
      <c r="D1613" s="731">
        <v>464587.18</v>
      </c>
      <c r="E1613" s="732">
        <v>84.09137360877065</v>
      </c>
      <c r="F1613" s="731">
        <v>-59384.06</v>
      </c>
    </row>
    <row r="1614" spans="1:6" ht="25.5">
      <c r="A1614" s="88" t="s">
        <v>1141</v>
      </c>
      <c r="B1614" s="735">
        <v>0</v>
      </c>
      <c r="C1614" s="735">
        <v>0</v>
      </c>
      <c r="D1614" s="735">
        <v>0</v>
      </c>
      <c r="E1614" s="736">
        <v>0</v>
      </c>
      <c r="F1614" s="735">
        <v>-337.35</v>
      </c>
    </row>
    <row r="1615" spans="1:6" ht="12.75">
      <c r="A1615" s="88" t="s">
        <v>164</v>
      </c>
      <c r="B1615" s="735">
        <v>1913</v>
      </c>
      <c r="C1615" s="735">
        <v>0</v>
      </c>
      <c r="D1615" s="735">
        <v>1923.62</v>
      </c>
      <c r="E1615" s="736">
        <v>100.55514898065864</v>
      </c>
      <c r="F1615" s="735">
        <v>11.29</v>
      </c>
    </row>
    <row r="1616" spans="1:6" ht="12.75">
      <c r="A1616" s="88" t="s">
        <v>1143</v>
      </c>
      <c r="B1616" s="735">
        <v>444706</v>
      </c>
      <c r="C1616" s="735">
        <v>0</v>
      </c>
      <c r="D1616" s="735">
        <v>444705.56</v>
      </c>
      <c r="E1616" s="736">
        <v>99.999901058</v>
      </c>
      <c r="F1616" s="735">
        <v>0</v>
      </c>
    </row>
    <row r="1617" spans="1:6" ht="12.75">
      <c r="A1617" s="88" t="s">
        <v>166</v>
      </c>
      <c r="B1617" s="735">
        <v>444706</v>
      </c>
      <c r="C1617" s="735">
        <v>0</v>
      </c>
      <c r="D1617" s="735">
        <v>444705.56</v>
      </c>
      <c r="E1617" s="736">
        <v>99.999901058</v>
      </c>
      <c r="F1617" s="735">
        <v>0</v>
      </c>
    </row>
    <row r="1618" spans="1:6" ht="12.75">
      <c r="A1618" s="88" t="s">
        <v>300</v>
      </c>
      <c r="B1618" s="735">
        <v>444706</v>
      </c>
      <c r="C1618" s="735">
        <v>0</v>
      </c>
      <c r="D1618" s="735">
        <v>444705.56</v>
      </c>
      <c r="E1618" s="736">
        <v>99.999901058</v>
      </c>
      <c r="F1618" s="735">
        <v>0</v>
      </c>
    </row>
    <row r="1619" spans="1:6" ht="38.25">
      <c r="A1619" s="88" t="s">
        <v>302</v>
      </c>
      <c r="B1619" s="735">
        <v>444706</v>
      </c>
      <c r="C1619" s="735">
        <v>0</v>
      </c>
      <c r="D1619" s="735">
        <v>444705.56</v>
      </c>
      <c r="E1619" s="736">
        <v>99.999901058</v>
      </c>
      <c r="F1619" s="735">
        <v>0</v>
      </c>
    </row>
    <row r="1620" spans="1:6" ht="40.5" customHeight="1">
      <c r="A1620" s="88" t="s">
        <v>312</v>
      </c>
      <c r="B1620" s="735">
        <v>444706</v>
      </c>
      <c r="C1620" s="735">
        <v>0</v>
      </c>
      <c r="D1620" s="735">
        <v>444705.56</v>
      </c>
      <c r="E1620" s="736">
        <v>99.999901058</v>
      </c>
      <c r="F1620" s="735">
        <v>0</v>
      </c>
    </row>
    <row r="1621" spans="1:6" ht="12.75">
      <c r="A1621" s="88" t="s">
        <v>170</v>
      </c>
      <c r="B1621" s="735">
        <v>105860</v>
      </c>
      <c r="C1621" s="735">
        <v>17958</v>
      </c>
      <c r="D1621" s="735">
        <v>17958</v>
      </c>
      <c r="E1621" s="736">
        <v>16.963914604</v>
      </c>
      <c r="F1621" s="735">
        <v>-59058</v>
      </c>
    </row>
    <row r="1622" spans="1:6" ht="25.5">
      <c r="A1622" s="88" t="s">
        <v>173</v>
      </c>
      <c r="B1622" s="735">
        <v>105860</v>
      </c>
      <c r="C1622" s="735">
        <v>17958</v>
      </c>
      <c r="D1622" s="735">
        <v>17958</v>
      </c>
      <c r="E1622" s="736">
        <v>16.963914604</v>
      </c>
      <c r="F1622" s="735">
        <v>-59058</v>
      </c>
    </row>
    <row r="1623" spans="1:6" ht="12.75">
      <c r="A1623" s="96" t="s">
        <v>247</v>
      </c>
      <c r="B1623" s="731">
        <v>634834</v>
      </c>
      <c r="C1623" s="731">
        <v>30658</v>
      </c>
      <c r="D1623" s="731">
        <v>25997.93</v>
      </c>
      <c r="E1623" s="732">
        <v>4.0952327695114</v>
      </c>
      <c r="F1623" s="731">
        <v>2031.54</v>
      </c>
    </row>
    <row r="1624" spans="1:6" ht="12.75">
      <c r="A1624" s="88" t="s">
        <v>178</v>
      </c>
      <c r="B1624" s="735">
        <v>634834</v>
      </c>
      <c r="C1624" s="735">
        <v>30658</v>
      </c>
      <c r="D1624" s="735">
        <v>25997.93</v>
      </c>
      <c r="E1624" s="736">
        <v>4.0952327695114</v>
      </c>
      <c r="F1624" s="735">
        <v>2031.54</v>
      </c>
    </row>
    <row r="1625" spans="1:6" ht="12.75">
      <c r="A1625" s="88" t="s">
        <v>180</v>
      </c>
      <c r="B1625" s="735">
        <v>43534</v>
      </c>
      <c r="C1625" s="735">
        <v>15728</v>
      </c>
      <c r="D1625" s="735">
        <v>11133.63</v>
      </c>
      <c r="E1625" s="736">
        <v>25.57456241098911</v>
      </c>
      <c r="F1625" s="735">
        <v>2031.54</v>
      </c>
    </row>
    <row r="1626" spans="1:6" ht="12.75">
      <c r="A1626" s="88" t="s">
        <v>181</v>
      </c>
      <c r="B1626" s="735">
        <v>24456</v>
      </c>
      <c r="C1626" s="735">
        <v>12228</v>
      </c>
      <c r="D1626" s="735">
        <v>10752.41</v>
      </c>
      <c r="E1626" s="736">
        <v>43.96634772652928</v>
      </c>
      <c r="F1626" s="735">
        <v>1781.13</v>
      </c>
    </row>
    <row r="1627" spans="1:6" ht="12.75">
      <c r="A1627" s="88" t="s">
        <v>188</v>
      </c>
      <c r="B1627" s="735">
        <v>18408</v>
      </c>
      <c r="C1627" s="735">
        <v>9204</v>
      </c>
      <c r="D1627" s="735">
        <v>8566.97</v>
      </c>
      <c r="E1627" s="736">
        <v>46.539385049978264</v>
      </c>
      <c r="F1627" s="735">
        <v>1435.35</v>
      </c>
    </row>
    <row r="1628" spans="1:6" ht="12.75">
      <c r="A1628" s="88" t="s">
        <v>186</v>
      </c>
      <c r="B1628" s="735">
        <v>19078</v>
      </c>
      <c r="C1628" s="735">
        <v>3500</v>
      </c>
      <c r="D1628" s="735">
        <v>381.22</v>
      </c>
      <c r="E1628" s="736">
        <v>1.998217842541147</v>
      </c>
      <c r="F1628" s="735">
        <v>250.41</v>
      </c>
    </row>
    <row r="1629" spans="1:6" ht="12.75">
      <c r="A1629" s="88" t="s">
        <v>231</v>
      </c>
      <c r="B1629" s="735">
        <v>591300</v>
      </c>
      <c r="C1629" s="735">
        <v>14930</v>
      </c>
      <c r="D1629" s="735">
        <v>14864.3</v>
      </c>
      <c r="E1629" s="736">
        <v>2.5138339252494504</v>
      </c>
      <c r="F1629" s="735">
        <v>0</v>
      </c>
    </row>
    <row r="1630" spans="1:6" ht="38.25">
      <c r="A1630" s="88" t="s">
        <v>249</v>
      </c>
      <c r="B1630" s="735">
        <v>591300</v>
      </c>
      <c r="C1630" s="735">
        <v>14930</v>
      </c>
      <c r="D1630" s="735">
        <v>14864.3</v>
      </c>
      <c r="E1630" s="736">
        <v>2.5138339252494504</v>
      </c>
      <c r="F1630" s="735">
        <v>0</v>
      </c>
    </row>
    <row r="1631" spans="1:6" ht="12.75">
      <c r="A1631" s="88" t="s">
        <v>1097</v>
      </c>
      <c r="B1631" s="735">
        <v>-82355</v>
      </c>
      <c r="C1631" s="735">
        <v>-12700</v>
      </c>
      <c r="D1631" s="735">
        <v>438589.25</v>
      </c>
      <c r="E1631" s="737" t="s">
        <v>1093</v>
      </c>
      <c r="F1631" s="735">
        <v>-61415.6</v>
      </c>
    </row>
    <row r="1632" spans="1:6" ht="12.75">
      <c r="A1632" s="88" t="s">
        <v>1098</v>
      </c>
      <c r="B1632" s="735">
        <v>82355</v>
      </c>
      <c r="C1632" s="735">
        <v>12700</v>
      </c>
      <c r="D1632" s="738" t="s">
        <v>1093</v>
      </c>
      <c r="E1632" s="738" t="s">
        <v>1093</v>
      </c>
      <c r="F1632" s="738" t="s">
        <v>1093</v>
      </c>
    </row>
    <row r="1633" spans="1:6" ht="12.75">
      <c r="A1633" s="88" t="s">
        <v>1161</v>
      </c>
      <c r="B1633" s="735">
        <v>82355</v>
      </c>
      <c r="C1633" s="735">
        <v>12700</v>
      </c>
      <c r="D1633" s="738" t="s">
        <v>1093</v>
      </c>
      <c r="E1633" s="738" t="s">
        <v>1093</v>
      </c>
      <c r="F1633" s="738" t="s">
        <v>1093</v>
      </c>
    </row>
    <row r="1634" spans="1:6" ht="25.5">
      <c r="A1634" s="88" t="s">
        <v>1163</v>
      </c>
      <c r="B1634" s="735">
        <v>82355</v>
      </c>
      <c r="C1634" s="735">
        <v>12700</v>
      </c>
      <c r="D1634" s="738" t="s">
        <v>1093</v>
      </c>
      <c r="E1634" s="738" t="s">
        <v>1093</v>
      </c>
      <c r="F1634" s="738" t="s">
        <v>1093</v>
      </c>
    </row>
    <row r="1635" spans="1:6" ht="12.75">
      <c r="A1635" s="96" t="s">
        <v>321</v>
      </c>
      <c r="B1635" s="731"/>
      <c r="C1635" s="731"/>
      <c r="D1635" s="731"/>
      <c r="E1635" s="732"/>
      <c r="F1635" s="731"/>
    </row>
    <row r="1636" spans="1:6" ht="12.75">
      <c r="A1636" s="96" t="s">
        <v>161</v>
      </c>
      <c r="B1636" s="731">
        <v>18600695</v>
      </c>
      <c r="C1636" s="731">
        <v>6284442</v>
      </c>
      <c r="D1636" s="731">
        <v>6536136.03</v>
      </c>
      <c r="E1636" s="732">
        <v>35.139203293</v>
      </c>
      <c r="F1636" s="731">
        <v>1742003.27</v>
      </c>
    </row>
    <row r="1637" spans="1:6" ht="12.75">
      <c r="A1637" s="88" t="s">
        <v>164</v>
      </c>
      <c r="B1637" s="735">
        <v>18471739</v>
      </c>
      <c r="C1637" s="735">
        <v>6236578</v>
      </c>
      <c r="D1637" s="735">
        <v>6488272.03</v>
      </c>
      <c r="E1637" s="736">
        <v>35.125399022</v>
      </c>
      <c r="F1637" s="735">
        <v>1729232.27</v>
      </c>
    </row>
    <row r="1638" spans="1:6" ht="12.75">
      <c r="A1638" s="739" t="s">
        <v>311</v>
      </c>
      <c r="B1638" s="735">
        <v>6817436</v>
      </c>
      <c r="C1638" s="735">
        <v>1132505</v>
      </c>
      <c r="D1638" s="735">
        <v>1104262.51</v>
      </c>
      <c r="E1638" s="736">
        <v>16.197621951</v>
      </c>
      <c r="F1638" s="735">
        <v>478220.86</v>
      </c>
    </row>
    <row r="1639" spans="1:6" ht="12.75">
      <c r="A1639" s="88" t="s">
        <v>170</v>
      </c>
      <c r="B1639" s="735">
        <v>128956</v>
      </c>
      <c r="C1639" s="735">
        <v>47864</v>
      </c>
      <c r="D1639" s="735">
        <v>47864</v>
      </c>
      <c r="E1639" s="736">
        <v>37.116535873</v>
      </c>
      <c r="F1639" s="735">
        <v>12771</v>
      </c>
    </row>
    <row r="1640" spans="1:6" ht="25.5">
      <c r="A1640" s="88" t="s">
        <v>173</v>
      </c>
      <c r="B1640" s="735">
        <v>128956</v>
      </c>
      <c r="C1640" s="735">
        <v>47864</v>
      </c>
      <c r="D1640" s="735">
        <v>47864</v>
      </c>
      <c r="E1640" s="736">
        <v>37.116535873</v>
      </c>
      <c r="F1640" s="735">
        <v>12771</v>
      </c>
    </row>
    <row r="1641" spans="1:6" ht="12.75">
      <c r="A1641" s="96" t="s">
        <v>247</v>
      </c>
      <c r="B1641" s="731">
        <v>18600695</v>
      </c>
      <c r="C1641" s="731">
        <v>6284442</v>
      </c>
      <c r="D1641" s="731">
        <v>6014136.35</v>
      </c>
      <c r="E1641" s="732">
        <v>32.332858261</v>
      </c>
      <c r="F1641" s="731">
        <v>1792571.07</v>
      </c>
    </row>
    <row r="1642" spans="1:6" ht="12.75">
      <c r="A1642" s="88" t="s">
        <v>178</v>
      </c>
      <c r="B1642" s="735">
        <v>18600695</v>
      </c>
      <c r="C1642" s="735">
        <v>6284442</v>
      </c>
      <c r="D1642" s="735">
        <v>6014136.35</v>
      </c>
      <c r="E1642" s="736">
        <v>32.332858261</v>
      </c>
      <c r="F1642" s="735">
        <v>1792571.07</v>
      </c>
    </row>
    <row r="1643" spans="1:6" ht="12.75">
      <c r="A1643" s="88" t="s">
        <v>180</v>
      </c>
      <c r="B1643" s="735">
        <v>128956</v>
      </c>
      <c r="C1643" s="735">
        <v>47864</v>
      </c>
      <c r="D1643" s="735">
        <v>37968.31</v>
      </c>
      <c r="E1643" s="736">
        <v>29.442840969</v>
      </c>
      <c r="F1643" s="735">
        <v>9837.76</v>
      </c>
    </row>
    <row r="1644" spans="1:6" ht="12.75">
      <c r="A1644" s="88" t="s">
        <v>181</v>
      </c>
      <c r="B1644" s="735">
        <v>73333</v>
      </c>
      <c r="C1644" s="735">
        <v>38048</v>
      </c>
      <c r="D1644" s="735">
        <v>34545.01</v>
      </c>
      <c r="E1644" s="736">
        <v>47.107045941</v>
      </c>
      <c r="F1644" s="735">
        <v>6857.59</v>
      </c>
    </row>
    <row r="1645" spans="1:6" ht="12.75">
      <c r="A1645" s="88" t="s">
        <v>188</v>
      </c>
      <c r="B1645" s="735">
        <v>57101</v>
      </c>
      <c r="C1645" s="735">
        <v>31123</v>
      </c>
      <c r="D1645" s="735">
        <v>27912.6</v>
      </c>
      <c r="E1645" s="736">
        <v>48.882856693</v>
      </c>
      <c r="F1645" s="735">
        <v>5373.02</v>
      </c>
    </row>
    <row r="1646" spans="1:6" ht="12.75">
      <c r="A1646" s="88" t="s">
        <v>186</v>
      </c>
      <c r="B1646" s="735">
        <v>55623</v>
      </c>
      <c r="C1646" s="735">
        <v>9816</v>
      </c>
      <c r="D1646" s="735">
        <v>3423.3</v>
      </c>
      <c r="E1646" s="736">
        <v>6.154468475</v>
      </c>
      <c r="F1646" s="735">
        <v>2980.17</v>
      </c>
    </row>
    <row r="1647" spans="1:6" ht="12.75">
      <c r="A1647" s="88" t="s">
        <v>206</v>
      </c>
      <c r="B1647" s="735">
        <v>3802037</v>
      </c>
      <c r="C1647" s="735">
        <v>1850900</v>
      </c>
      <c r="D1647" s="735">
        <v>1647042.97</v>
      </c>
      <c r="E1647" s="736">
        <v>43.320014245</v>
      </c>
      <c r="F1647" s="735">
        <v>548551.87</v>
      </c>
    </row>
    <row r="1648" spans="1:6" ht="12.75">
      <c r="A1648" s="88" t="s">
        <v>208</v>
      </c>
      <c r="B1648" s="735">
        <v>3802037</v>
      </c>
      <c r="C1648" s="735">
        <v>1850900</v>
      </c>
      <c r="D1648" s="735">
        <v>1647042.97</v>
      </c>
      <c r="E1648" s="736">
        <v>43.320014245</v>
      </c>
      <c r="F1648" s="735">
        <v>548551.87</v>
      </c>
    </row>
    <row r="1649" spans="1:6" ht="12.75">
      <c r="A1649" s="88" t="s">
        <v>231</v>
      </c>
      <c r="B1649" s="735">
        <v>14669702</v>
      </c>
      <c r="C1649" s="735">
        <v>4385678</v>
      </c>
      <c r="D1649" s="735">
        <v>4329125.07</v>
      </c>
      <c r="E1649" s="736">
        <v>29.510654477</v>
      </c>
      <c r="F1649" s="735">
        <v>1234181.44</v>
      </c>
    </row>
    <row r="1650" spans="1:6" ht="12.75">
      <c r="A1650" s="88" t="s">
        <v>243</v>
      </c>
      <c r="B1650" s="735">
        <v>4054833</v>
      </c>
      <c r="C1650" s="735">
        <v>2945570</v>
      </c>
      <c r="D1650" s="735">
        <v>2945541.54</v>
      </c>
      <c r="E1650" s="736">
        <v>72.642733745</v>
      </c>
      <c r="F1650" s="735">
        <v>783383.29</v>
      </c>
    </row>
    <row r="1651" spans="1:6" ht="25.5">
      <c r="A1651" s="88" t="s">
        <v>315</v>
      </c>
      <c r="B1651" s="735">
        <v>4054833</v>
      </c>
      <c r="C1651" s="735">
        <v>2945570</v>
      </c>
      <c r="D1651" s="735">
        <v>2945541.54</v>
      </c>
      <c r="E1651" s="736">
        <v>72.642733745</v>
      </c>
      <c r="F1651" s="735">
        <v>783383.29</v>
      </c>
    </row>
    <row r="1652" spans="1:6" ht="38.25">
      <c r="A1652" s="88" t="s">
        <v>325</v>
      </c>
      <c r="B1652" s="735">
        <v>4054833</v>
      </c>
      <c r="C1652" s="735">
        <v>2945570</v>
      </c>
      <c r="D1652" s="735">
        <v>2945541.54</v>
      </c>
      <c r="E1652" s="736">
        <v>72.642733745</v>
      </c>
      <c r="F1652" s="735">
        <v>783383.29</v>
      </c>
    </row>
    <row r="1653" spans="1:6" ht="38.25">
      <c r="A1653" s="88" t="s">
        <v>249</v>
      </c>
      <c r="B1653" s="735">
        <v>3797433</v>
      </c>
      <c r="C1653" s="735">
        <v>307603</v>
      </c>
      <c r="D1653" s="735">
        <v>307556.17</v>
      </c>
      <c r="E1653" s="736">
        <v>8.099054546</v>
      </c>
      <c r="F1653" s="735">
        <v>812.44</v>
      </c>
    </row>
    <row r="1654" spans="1:6" ht="12.75">
      <c r="A1654" s="88" t="s">
        <v>318</v>
      </c>
      <c r="B1654" s="735">
        <v>6817436</v>
      </c>
      <c r="C1654" s="735">
        <v>1132505</v>
      </c>
      <c r="D1654" s="735">
        <v>1076027.36</v>
      </c>
      <c r="E1654" s="736">
        <v>15.783461114</v>
      </c>
      <c r="F1654" s="735">
        <v>449985.71</v>
      </c>
    </row>
    <row r="1655" spans="1:6" ht="38.25">
      <c r="A1655" s="88" t="s">
        <v>320</v>
      </c>
      <c r="B1655" s="735">
        <v>6817436</v>
      </c>
      <c r="C1655" s="735">
        <v>1132505</v>
      </c>
      <c r="D1655" s="735">
        <v>1076027.36</v>
      </c>
      <c r="E1655" s="736">
        <v>15.783461114</v>
      </c>
      <c r="F1655" s="735">
        <v>449985.71</v>
      </c>
    </row>
    <row r="1656" spans="1:6" ht="12.75">
      <c r="A1656" s="88" t="s">
        <v>1097</v>
      </c>
      <c r="B1656" s="735">
        <v>0</v>
      </c>
      <c r="C1656" s="735">
        <v>0</v>
      </c>
      <c r="D1656" s="735">
        <v>521999.679999999</v>
      </c>
      <c r="E1656" s="737" t="s">
        <v>1093</v>
      </c>
      <c r="F1656" s="735">
        <v>-50567.8</v>
      </c>
    </row>
    <row r="1657" spans="1:6" ht="12.75">
      <c r="A1657" s="96" t="s">
        <v>52</v>
      </c>
      <c r="B1657" s="731"/>
      <c r="C1657" s="731"/>
      <c r="D1657" s="731"/>
      <c r="E1657" s="732"/>
      <c r="F1657" s="731"/>
    </row>
    <row r="1658" spans="1:6" ht="12.75">
      <c r="A1658" s="96" t="s">
        <v>161</v>
      </c>
      <c r="B1658" s="731">
        <v>464806</v>
      </c>
      <c r="C1658" s="731">
        <v>349915</v>
      </c>
      <c r="D1658" s="731">
        <v>349915</v>
      </c>
      <c r="E1658" s="732">
        <v>75.281945586</v>
      </c>
      <c r="F1658" s="731">
        <v>126554</v>
      </c>
    </row>
    <row r="1659" spans="1:6" ht="12.75">
      <c r="A1659" s="88" t="s">
        <v>170</v>
      </c>
      <c r="B1659" s="735">
        <v>464806</v>
      </c>
      <c r="C1659" s="735">
        <v>349915</v>
      </c>
      <c r="D1659" s="735">
        <v>349915</v>
      </c>
      <c r="E1659" s="736">
        <v>75.281945586</v>
      </c>
      <c r="F1659" s="735">
        <v>126554</v>
      </c>
    </row>
    <row r="1660" spans="1:6" ht="25.5">
      <c r="A1660" s="88" t="s">
        <v>173</v>
      </c>
      <c r="B1660" s="735">
        <v>464806</v>
      </c>
      <c r="C1660" s="735">
        <v>349915</v>
      </c>
      <c r="D1660" s="735">
        <v>349915</v>
      </c>
      <c r="E1660" s="736">
        <v>75.281945586</v>
      </c>
      <c r="F1660" s="735">
        <v>126554</v>
      </c>
    </row>
    <row r="1661" spans="1:6" ht="12.75">
      <c r="A1661" s="96" t="s">
        <v>247</v>
      </c>
      <c r="B1661" s="731">
        <v>464806</v>
      </c>
      <c r="C1661" s="731">
        <v>349915</v>
      </c>
      <c r="D1661" s="731">
        <v>345126.67</v>
      </c>
      <c r="E1661" s="732">
        <v>74.251767404</v>
      </c>
      <c r="F1661" s="731">
        <v>131990.52</v>
      </c>
    </row>
    <row r="1662" spans="1:6" ht="12.75">
      <c r="A1662" s="88" t="s">
        <v>178</v>
      </c>
      <c r="B1662" s="735">
        <v>464806</v>
      </c>
      <c r="C1662" s="735">
        <v>349915</v>
      </c>
      <c r="D1662" s="735">
        <v>345126.67</v>
      </c>
      <c r="E1662" s="736">
        <v>74.251767404</v>
      </c>
      <c r="F1662" s="735">
        <v>131990.52</v>
      </c>
    </row>
    <row r="1663" spans="1:6" ht="12.75">
      <c r="A1663" s="88" t="s">
        <v>180</v>
      </c>
      <c r="B1663" s="735">
        <v>464806</v>
      </c>
      <c r="C1663" s="735">
        <v>349915</v>
      </c>
      <c r="D1663" s="735">
        <v>345126.67</v>
      </c>
      <c r="E1663" s="736">
        <v>74.251767404</v>
      </c>
      <c r="F1663" s="735">
        <v>131990.52</v>
      </c>
    </row>
    <row r="1664" spans="1:6" ht="12.75">
      <c r="A1664" s="88" t="s">
        <v>181</v>
      </c>
      <c r="B1664" s="735">
        <v>11839</v>
      </c>
      <c r="C1664" s="735">
        <v>5562</v>
      </c>
      <c r="D1664" s="735">
        <v>5225.67</v>
      </c>
      <c r="E1664" s="736">
        <v>44.139454346</v>
      </c>
      <c r="F1664" s="735">
        <v>745.78</v>
      </c>
    </row>
    <row r="1665" spans="1:6" ht="12.75">
      <c r="A1665" s="88" t="s">
        <v>188</v>
      </c>
      <c r="B1665" s="735">
        <v>9540</v>
      </c>
      <c r="C1665" s="735">
        <v>4502</v>
      </c>
      <c r="D1665" s="735">
        <v>4211.2</v>
      </c>
      <c r="E1665" s="736">
        <v>44.142557652</v>
      </c>
      <c r="F1665" s="735">
        <v>601</v>
      </c>
    </row>
    <row r="1666" spans="1:6" ht="12.75">
      <c r="A1666" s="88" t="s">
        <v>186</v>
      </c>
      <c r="B1666" s="735">
        <v>452967</v>
      </c>
      <c r="C1666" s="735">
        <v>344353</v>
      </c>
      <c r="D1666" s="735">
        <v>339901</v>
      </c>
      <c r="E1666" s="736">
        <v>75.038799736</v>
      </c>
      <c r="F1666" s="735">
        <v>131244.74</v>
      </c>
    </row>
    <row r="1667" spans="1:6" ht="12.75">
      <c r="A1667" s="88" t="s">
        <v>1097</v>
      </c>
      <c r="B1667" s="735">
        <v>0</v>
      </c>
      <c r="C1667" s="735">
        <v>0</v>
      </c>
      <c r="D1667" s="735">
        <v>4788.33</v>
      </c>
      <c r="E1667" s="737" t="s">
        <v>1093</v>
      </c>
      <c r="F1667" s="735">
        <v>-5436.52</v>
      </c>
    </row>
    <row r="1668" spans="1:6" ht="12.75">
      <c r="A1668" s="96" t="s">
        <v>333</v>
      </c>
      <c r="B1668" s="731"/>
      <c r="C1668" s="731"/>
      <c r="D1668" s="731"/>
      <c r="E1668" s="732"/>
      <c r="F1668" s="731"/>
    </row>
    <row r="1669" spans="1:6" ht="12.75">
      <c r="A1669" s="96" t="s">
        <v>161</v>
      </c>
      <c r="B1669" s="731">
        <v>687188</v>
      </c>
      <c r="C1669" s="731">
        <v>347020</v>
      </c>
      <c r="D1669" s="731">
        <v>410952.57</v>
      </c>
      <c r="E1669" s="732">
        <v>59.802058534</v>
      </c>
      <c r="F1669" s="731">
        <v>115071.86</v>
      </c>
    </row>
    <row r="1670" spans="1:6" ht="12.75">
      <c r="A1670" s="88" t="s">
        <v>164</v>
      </c>
      <c r="B1670" s="735">
        <v>0</v>
      </c>
      <c r="C1670" s="735">
        <v>0</v>
      </c>
      <c r="D1670" s="735">
        <v>-0.38</v>
      </c>
      <c r="E1670" s="736">
        <v>0</v>
      </c>
      <c r="F1670" s="735">
        <v>-0.11</v>
      </c>
    </row>
    <row r="1671" spans="1:6" ht="12.75">
      <c r="A1671" s="88" t="s">
        <v>1143</v>
      </c>
      <c r="B1671" s="735">
        <v>398814</v>
      </c>
      <c r="C1671" s="735">
        <v>291889</v>
      </c>
      <c r="D1671" s="735">
        <v>355821.95</v>
      </c>
      <c r="E1671" s="736">
        <v>89.220024874</v>
      </c>
      <c r="F1671" s="735">
        <v>113958.97</v>
      </c>
    </row>
    <row r="1672" spans="1:6" ht="12.75">
      <c r="A1672" s="88" t="s">
        <v>166</v>
      </c>
      <c r="B1672" s="735">
        <v>398814</v>
      </c>
      <c r="C1672" s="735">
        <v>291889</v>
      </c>
      <c r="D1672" s="735">
        <v>355821.95</v>
      </c>
      <c r="E1672" s="736">
        <v>89.220024874</v>
      </c>
      <c r="F1672" s="735">
        <v>113958.97</v>
      </c>
    </row>
    <row r="1673" spans="1:6" ht="12.75">
      <c r="A1673" s="88" t="s">
        <v>300</v>
      </c>
      <c r="B1673" s="735">
        <v>398814</v>
      </c>
      <c r="C1673" s="735">
        <v>291889</v>
      </c>
      <c r="D1673" s="735">
        <v>355821.95</v>
      </c>
      <c r="E1673" s="736">
        <v>89.220024874</v>
      </c>
      <c r="F1673" s="735">
        <v>113958.97</v>
      </c>
    </row>
    <row r="1674" spans="1:6" ht="38.25">
      <c r="A1674" s="88" t="s">
        <v>302</v>
      </c>
      <c r="B1674" s="735">
        <v>398814</v>
      </c>
      <c r="C1674" s="735">
        <v>291889</v>
      </c>
      <c r="D1674" s="735">
        <v>355821.95</v>
      </c>
      <c r="E1674" s="736">
        <v>89.220024874</v>
      </c>
      <c r="F1674" s="735">
        <v>113958.97</v>
      </c>
    </row>
    <row r="1675" spans="1:6" ht="40.5" customHeight="1">
      <c r="A1675" s="88" t="s">
        <v>312</v>
      </c>
      <c r="B1675" s="735">
        <v>398814</v>
      </c>
      <c r="C1675" s="735">
        <v>291889</v>
      </c>
      <c r="D1675" s="735">
        <v>355821.95</v>
      </c>
      <c r="E1675" s="736">
        <v>89.220024874</v>
      </c>
      <c r="F1675" s="735">
        <v>113958.97</v>
      </c>
    </row>
    <row r="1676" spans="1:6" ht="12.75">
      <c r="A1676" s="88" t="s">
        <v>170</v>
      </c>
      <c r="B1676" s="735">
        <v>288374</v>
      </c>
      <c r="C1676" s="735">
        <v>55131</v>
      </c>
      <c r="D1676" s="735">
        <v>55131</v>
      </c>
      <c r="E1676" s="736">
        <v>19.11788164</v>
      </c>
      <c r="F1676" s="735">
        <v>1113</v>
      </c>
    </row>
    <row r="1677" spans="1:6" ht="25.5">
      <c r="A1677" s="88" t="s">
        <v>173</v>
      </c>
      <c r="B1677" s="735">
        <v>288374</v>
      </c>
      <c r="C1677" s="735">
        <v>55131</v>
      </c>
      <c r="D1677" s="735">
        <v>55131</v>
      </c>
      <c r="E1677" s="736">
        <v>19.11788164</v>
      </c>
      <c r="F1677" s="735">
        <v>1113</v>
      </c>
    </row>
    <row r="1678" spans="1:6" ht="12.75">
      <c r="A1678" s="96" t="s">
        <v>247</v>
      </c>
      <c r="B1678" s="731">
        <v>719317</v>
      </c>
      <c r="C1678" s="731">
        <v>347020</v>
      </c>
      <c r="D1678" s="731">
        <v>329459.09</v>
      </c>
      <c r="E1678" s="732">
        <v>45.801654903</v>
      </c>
      <c r="F1678" s="731">
        <v>128408.6</v>
      </c>
    </row>
    <row r="1679" spans="1:6" ht="12.75">
      <c r="A1679" s="88" t="s">
        <v>178</v>
      </c>
      <c r="B1679" s="735">
        <v>719317</v>
      </c>
      <c r="C1679" s="735">
        <v>347020</v>
      </c>
      <c r="D1679" s="735">
        <v>329459.09</v>
      </c>
      <c r="E1679" s="736">
        <v>45.801654903</v>
      </c>
      <c r="F1679" s="735">
        <v>128408.6</v>
      </c>
    </row>
    <row r="1680" spans="1:6" ht="12.75">
      <c r="A1680" s="88" t="s">
        <v>180</v>
      </c>
      <c r="B1680" s="735">
        <v>243563</v>
      </c>
      <c r="C1680" s="735">
        <v>25956</v>
      </c>
      <c r="D1680" s="735">
        <v>17663.46</v>
      </c>
      <c r="E1680" s="736">
        <v>7.252111363</v>
      </c>
      <c r="F1680" s="735">
        <v>5822.82</v>
      </c>
    </row>
    <row r="1681" spans="1:6" ht="12.75">
      <c r="A1681" s="88" t="s">
        <v>181</v>
      </c>
      <c r="B1681" s="735">
        <v>47694</v>
      </c>
      <c r="C1681" s="735">
        <v>20043</v>
      </c>
      <c r="D1681" s="735">
        <v>15571.75</v>
      </c>
      <c r="E1681" s="736">
        <v>32.649285025</v>
      </c>
      <c r="F1681" s="735">
        <v>5171.78</v>
      </c>
    </row>
    <row r="1682" spans="1:6" ht="12.75">
      <c r="A1682" s="88" t="s">
        <v>188</v>
      </c>
      <c r="B1682" s="735">
        <v>38057</v>
      </c>
      <c r="C1682" s="735">
        <v>16149</v>
      </c>
      <c r="D1682" s="735">
        <v>12939.4</v>
      </c>
      <c r="E1682" s="736">
        <v>34.000052553</v>
      </c>
      <c r="F1682" s="735">
        <v>4405.48</v>
      </c>
    </row>
    <row r="1683" spans="1:6" ht="12.75">
      <c r="A1683" s="88" t="s">
        <v>186</v>
      </c>
      <c r="B1683" s="735">
        <v>195869</v>
      </c>
      <c r="C1683" s="735">
        <v>5913</v>
      </c>
      <c r="D1683" s="735">
        <v>2091.71</v>
      </c>
      <c r="E1683" s="736">
        <v>1.067912738</v>
      </c>
      <c r="F1683" s="735">
        <v>651.04</v>
      </c>
    </row>
    <row r="1684" spans="1:6" ht="12.75">
      <c r="A1684" s="88" t="s">
        <v>206</v>
      </c>
      <c r="B1684" s="735">
        <v>475754</v>
      </c>
      <c r="C1684" s="735">
        <v>321064</v>
      </c>
      <c r="D1684" s="735">
        <v>311795.63</v>
      </c>
      <c r="E1684" s="736">
        <v>65.537153655</v>
      </c>
      <c r="F1684" s="735">
        <v>122585.78</v>
      </c>
    </row>
    <row r="1685" spans="1:6" ht="12.75">
      <c r="A1685" s="88" t="s">
        <v>208</v>
      </c>
      <c r="B1685" s="735">
        <v>167410</v>
      </c>
      <c r="C1685" s="735">
        <v>101142</v>
      </c>
      <c r="D1685" s="735">
        <v>96923.69</v>
      </c>
      <c r="E1685" s="736">
        <v>57.89599785</v>
      </c>
      <c r="F1685" s="735">
        <v>96923.69</v>
      </c>
    </row>
    <row r="1686" spans="1:6" ht="12.75">
      <c r="A1686" s="88" t="s">
        <v>230</v>
      </c>
      <c r="B1686" s="735">
        <v>308344</v>
      </c>
      <c r="C1686" s="735">
        <v>219922</v>
      </c>
      <c r="D1686" s="735">
        <v>214871.94</v>
      </c>
      <c r="E1686" s="736">
        <v>69.685786005</v>
      </c>
      <c r="F1686" s="735">
        <v>25662.09</v>
      </c>
    </row>
    <row r="1687" spans="1:6" ht="12.75">
      <c r="A1687" s="88" t="s">
        <v>1097</v>
      </c>
      <c r="B1687" s="735">
        <v>-32129</v>
      </c>
      <c r="C1687" s="735">
        <v>0</v>
      </c>
      <c r="D1687" s="735">
        <v>81493.48</v>
      </c>
      <c r="E1687" s="737" t="s">
        <v>1093</v>
      </c>
      <c r="F1687" s="735">
        <v>-13336.74</v>
      </c>
    </row>
    <row r="1688" spans="1:6" ht="12.75">
      <c r="A1688" s="88" t="s">
        <v>1098</v>
      </c>
      <c r="B1688" s="735">
        <v>32129</v>
      </c>
      <c r="C1688" s="735">
        <v>0</v>
      </c>
      <c r="D1688" s="738" t="s">
        <v>1093</v>
      </c>
      <c r="E1688" s="738" t="s">
        <v>1093</v>
      </c>
      <c r="F1688" s="738" t="s">
        <v>1093</v>
      </c>
    </row>
    <row r="1689" spans="1:6" ht="12.75">
      <c r="A1689" s="88" t="s">
        <v>1161</v>
      </c>
      <c r="B1689" s="735">
        <v>32129</v>
      </c>
      <c r="C1689" s="735">
        <v>0</v>
      </c>
      <c r="D1689" s="738" t="s">
        <v>1093</v>
      </c>
      <c r="E1689" s="738" t="s">
        <v>1093</v>
      </c>
      <c r="F1689" s="738" t="s">
        <v>1093</v>
      </c>
    </row>
    <row r="1690" spans="1:6" ht="25.5">
      <c r="A1690" s="88" t="s">
        <v>1163</v>
      </c>
      <c r="B1690" s="735">
        <v>32129</v>
      </c>
      <c r="C1690" s="735">
        <v>0</v>
      </c>
      <c r="D1690" s="738" t="s">
        <v>1093</v>
      </c>
      <c r="E1690" s="738" t="s">
        <v>1093</v>
      </c>
      <c r="F1690" s="738" t="s">
        <v>1093</v>
      </c>
    </row>
    <row r="1691" spans="1:6" ht="12.75">
      <c r="A1691" s="96" t="s">
        <v>339</v>
      </c>
      <c r="B1691" s="731"/>
      <c r="C1691" s="731"/>
      <c r="D1691" s="731"/>
      <c r="E1691" s="732"/>
      <c r="F1691" s="731"/>
    </row>
    <row r="1692" spans="1:6" ht="12.75">
      <c r="A1692" s="96" t="s">
        <v>161</v>
      </c>
      <c r="B1692" s="731">
        <v>684782</v>
      </c>
      <c r="C1692" s="731">
        <v>194943</v>
      </c>
      <c r="D1692" s="731">
        <v>194943</v>
      </c>
      <c r="E1692" s="732">
        <v>28.467891971</v>
      </c>
      <c r="F1692" s="731">
        <v>-90871</v>
      </c>
    </row>
    <row r="1693" spans="1:6" ht="12.75">
      <c r="A1693" s="88" t="s">
        <v>170</v>
      </c>
      <c r="B1693" s="735">
        <v>684782</v>
      </c>
      <c r="C1693" s="735">
        <v>194943</v>
      </c>
      <c r="D1693" s="735">
        <v>194943</v>
      </c>
      <c r="E1693" s="736">
        <v>28.467891971</v>
      </c>
      <c r="F1693" s="735">
        <v>-90871</v>
      </c>
    </row>
    <row r="1694" spans="1:6" ht="25.5">
      <c r="A1694" s="88" t="s">
        <v>173</v>
      </c>
      <c r="B1694" s="735">
        <v>684782</v>
      </c>
      <c r="C1694" s="735">
        <v>194943</v>
      </c>
      <c r="D1694" s="735">
        <v>194943</v>
      </c>
      <c r="E1694" s="736">
        <v>28.467891971</v>
      </c>
      <c r="F1694" s="735">
        <v>-90871</v>
      </c>
    </row>
    <row r="1695" spans="1:6" ht="12.75">
      <c r="A1695" s="96" t="s">
        <v>247</v>
      </c>
      <c r="B1695" s="731">
        <v>684782</v>
      </c>
      <c r="C1695" s="731">
        <v>194943</v>
      </c>
      <c r="D1695" s="731">
        <v>183311.25</v>
      </c>
      <c r="E1695" s="732">
        <v>26.7692857</v>
      </c>
      <c r="F1695" s="731">
        <v>4437.56</v>
      </c>
    </row>
    <row r="1696" spans="1:6" ht="12.75">
      <c r="A1696" s="88" t="s">
        <v>178</v>
      </c>
      <c r="B1696" s="735">
        <v>542439</v>
      </c>
      <c r="C1696" s="735">
        <v>150518</v>
      </c>
      <c r="D1696" s="735">
        <v>138886.45</v>
      </c>
      <c r="E1696" s="736">
        <v>25.60406792284478</v>
      </c>
      <c r="F1696" s="735">
        <v>4437.56</v>
      </c>
    </row>
    <row r="1697" spans="1:6" ht="12.75">
      <c r="A1697" s="88" t="s">
        <v>180</v>
      </c>
      <c r="B1697" s="735">
        <v>466814</v>
      </c>
      <c r="C1697" s="735">
        <v>74893</v>
      </c>
      <c r="D1697" s="735">
        <v>63261.45</v>
      </c>
      <c r="E1697" s="736">
        <v>13.551746520027248</v>
      </c>
      <c r="F1697" s="735">
        <v>4437.56</v>
      </c>
    </row>
    <row r="1698" spans="1:6" ht="12.75">
      <c r="A1698" s="88" t="s">
        <v>181</v>
      </c>
      <c r="B1698" s="735">
        <v>16791</v>
      </c>
      <c r="C1698" s="735">
        <v>13375</v>
      </c>
      <c r="D1698" s="735">
        <v>8826.76</v>
      </c>
      <c r="E1698" s="736">
        <v>52.56839973795486</v>
      </c>
      <c r="F1698" s="735">
        <v>2842.71</v>
      </c>
    </row>
    <row r="1699" spans="1:6" ht="12.75">
      <c r="A1699" s="88" t="s">
        <v>188</v>
      </c>
      <c r="B1699" s="735">
        <v>13528</v>
      </c>
      <c r="C1699" s="735">
        <v>10776</v>
      </c>
      <c r="D1699" s="735">
        <v>7225.18</v>
      </c>
      <c r="E1699" s="736">
        <v>53.40907746895328</v>
      </c>
      <c r="F1699" s="735">
        <v>2352.81</v>
      </c>
    </row>
    <row r="1700" spans="1:6" ht="12.75">
      <c r="A1700" s="88" t="s">
        <v>186</v>
      </c>
      <c r="B1700" s="735">
        <v>450023</v>
      </c>
      <c r="C1700" s="735">
        <v>61518</v>
      </c>
      <c r="D1700" s="735">
        <v>54434.69</v>
      </c>
      <c r="E1700" s="736">
        <v>12.095979538823572</v>
      </c>
      <c r="F1700" s="735">
        <v>1594.85</v>
      </c>
    </row>
    <row r="1701" spans="1:6" ht="12.75">
      <c r="A1701" s="88" t="s">
        <v>231</v>
      </c>
      <c r="B1701" s="735">
        <v>75625</v>
      </c>
      <c r="C1701" s="735">
        <v>75625</v>
      </c>
      <c r="D1701" s="735">
        <v>75625</v>
      </c>
      <c r="E1701" s="736">
        <v>100</v>
      </c>
      <c r="F1701" s="735">
        <v>0</v>
      </c>
    </row>
    <row r="1702" spans="1:6" ht="38.25">
      <c r="A1702" s="88" t="s">
        <v>249</v>
      </c>
      <c r="B1702" s="735">
        <v>75625</v>
      </c>
      <c r="C1702" s="735">
        <v>75625</v>
      </c>
      <c r="D1702" s="735">
        <v>75625</v>
      </c>
      <c r="E1702" s="736">
        <v>100</v>
      </c>
      <c r="F1702" s="735">
        <v>0</v>
      </c>
    </row>
    <row r="1703" spans="1:6" ht="12.75">
      <c r="A1703" s="88" t="s">
        <v>251</v>
      </c>
      <c r="B1703" s="735">
        <v>142343</v>
      </c>
      <c r="C1703" s="735">
        <v>44425</v>
      </c>
      <c r="D1703" s="735">
        <v>44424.8</v>
      </c>
      <c r="E1703" s="736">
        <v>31.20968365146161</v>
      </c>
      <c r="F1703" s="735">
        <v>0</v>
      </c>
    </row>
    <row r="1704" spans="1:6" ht="12.75">
      <c r="A1704" s="88" t="s">
        <v>253</v>
      </c>
      <c r="B1704" s="735">
        <v>142343</v>
      </c>
      <c r="C1704" s="735">
        <v>44425</v>
      </c>
      <c r="D1704" s="735">
        <v>44424.8</v>
      </c>
      <c r="E1704" s="736">
        <v>31.20968365146161</v>
      </c>
      <c r="F1704" s="735">
        <v>0</v>
      </c>
    </row>
    <row r="1705" spans="1:6" ht="12.75">
      <c r="A1705" s="88" t="s">
        <v>1097</v>
      </c>
      <c r="B1705" s="735">
        <v>0</v>
      </c>
      <c r="C1705" s="735">
        <v>0</v>
      </c>
      <c r="D1705" s="735">
        <v>11631.75</v>
      </c>
      <c r="E1705" s="737" t="s">
        <v>1093</v>
      </c>
      <c r="F1705" s="735">
        <v>-95308.56</v>
      </c>
    </row>
    <row r="1706" spans="1:6" ht="12.75">
      <c r="A1706" s="96" t="s">
        <v>347</v>
      </c>
      <c r="B1706" s="731"/>
      <c r="C1706" s="731"/>
      <c r="D1706" s="731"/>
      <c r="E1706" s="732"/>
      <c r="F1706" s="731"/>
    </row>
    <row r="1707" spans="1:6" ht="12.75">
      <c r="A1707" s="96" t="s">
        <v>161</v>
      </c>
      <c r="B1707" s="731">
        <v>20339</v>
      </c>
      <c r="C1707" s="731">
        <v>5967</v>
      </c>
      <c r="D1707" s="731">
        <v>5967</v>
      </c>
      <c r="E1707" s="732">
        <v>29.337725552</v>
      </c>
      <c r="F1707" s="731">
        <v>381</v>
      </c>
    </row>
    <row r="1708" spans="1:6" ht="12.75">
      <c r="A1708" s="88" t="s">
        <v>170</v>
      </c>
      <c r="B1708" s="735">
        <v>20339</v>
      </c>
      <c r="C1708" s="735">
        <v>5967</v>
      </c>
      <c r="D1708" s="735">
        <v>5967</v>
      </c>
      <c r="E1708" s="736">
        <v>29.337725552</v>
      </c>
      <c r="F1708" s="735">
        <v>381</v>
      </c>
    </row>
    <row r="1709" spans="1:6" ht="25.5">
      <c r="A1709" s="88" t="s">
        <v>173</v>
      </c>
      <c r="B1709" s="735">
        <v>20339</v>
      </c>
      <c r="C1709" s="735">
        <v>5967</v>
      </c>
      <c r="D1709" s="735">
        <v>5967</v>
      </c>
      <c r="E1709" s="736">
        <v>29.337725552</v>
      </c>
      <c r="F1709" s="735">
        <v>381</v>
      </c>
    </row>
    <row r="1710" spans="1:6" ht="12.75">
      <c r="A1710" s="96" t="s">
        <v>247</v>
      </c>
      <c r="B1710" s="731">
        <v>20339</v>
      </c>
      <c r="C1710" s="731">
        <v>5967</v>
      </c>
      <c r="D1710" s="731">
        <v>5963.84</v>
      </c>
      <c r="E1710" s="732">
        <v>29.322188898</v>
      </c>
      <c r="F1710" s="731">
        <v>379.94</v>
      </c>
    </row>
    <row r="1711" spans="1:6" ht="12.75">
      <c r="A1711" s="88" t="s">
        <v>178</v>
      </c>
      <c r="B1711" s="735">
        <v>20339</v>
      </c>
      <c r="C1711" s="735">
        <v>5967</v>
      </c>
      <c r="D1711" s="735">
        <v>5963.84</v>
      </c>
      <c r="E1711" s="736">
        <v>29.322188898</v>
      </c>
      <c r="F1711" s="735">
        <v>379.94</v>
      </c>
    </row>
    <row r="1712" spans="1:6" ht="12.75">
      <c r="A1712" s="88" t="s">
        <v>180</v>
      </c>
      <c r="B1712" s="735">
        <v>20339</v>
      </c>
      <c r="C1712" s="735">
        <v>5967</v>
      </c>
      <c r="D1712" s="735">
        <v>5963.84</v>
      </c>
      <c r="E1712" s="736">
        <v>29.322188898</v>
      </c>
      <c r="F1712" s="735">
        <v>379.94</v>
      </c>
    </row>
    <row r="1713" spans="1:6" ht="12.75">
      <c r="A1713" s="88" t="s">
        <v>181</v>
      </c>
      <c r="B1713" s="735">
        <v>12557</v>
      </c>
      <c r="C1713" s="735">
        <v>2668</v>
      </c>
      <c r="D1713" s="735">
        <v>2665.14</v>
      </c>
      <c r="E1713" s="736">
        <v>21.224337023</v>
      </c>
      <c r="F1713" s="735">
        <v>379.94</v>
      </c>
    </row>
    <row r="1714" spans="1:6" ht="12.75">
      <c r="A1714" s="88" t="s">
        <v>188</v>
      </c>
      <c r="B1714" s="735">
        <v>10119</v>
      </c>
      <c r="C1714" s="735">
        <v>2208</v>
      </c>
      <c r="D1714" s="735">
        <v>2207.2</v>
      </c>
      <c r="E1714" s="736">
        <v>21.812432059</v>
      </c>
      <c r="F1714" s="735">
        <v>300</v>
      </c>
    </row>
    <row r="1715" spans="1:6" ht="12.75">
      <c r="A1715" s="88" t="s">
        <v>186</v>
      </c>
      <c r="B1715" s="735">
        <v>7782</v>
      </c>
      <c r="C1715" s="735">
        <v>3299</v>
      </c>
      <c r="D1715" s="735">
        <v>3298.7</v>
      </c>
      <c r="E1715" s="736">
        <v>42.388846055</v>
      </c>
      <c r="F1715" s="735">
        <v>0</v>
      </c>
    </row>
    <row r="1716" spans="1:6" ht="12.75">
      <c r="A1716" s="88" t="s">
        <v>1097</v>
      </c>
      <c r="B1716" s="735">
        <v>0</v>
      </c>
      <c r="C1716" s="735">
        <v>0</v>
      </c>
      <c r="D1716" s="735">
        <v>3.16</v>
      </c>
      <c r="E1716" s="737" t="s">
        <v>1093</v>
      </c>
      <c r="F1716" s="735">
        <v>1.06</v>
      </c>
    </row>
    <row r="1717" spans="1:6" ht="12.75">
      <c r="A1717" s="96" t="s">
        <v>349</v>
      </c>
      <c r="B1717" s="731"/>
      <c r="C1717" s="731"/>
      <c r="D1717" s="731"/>
      <c r="E1717" s="732"/>
      <c r="F1717" s="731"/>
    </row>
    <row r="1718" spans="1:6" ht="12.75">
      <c r="A1718" s="96" t="s">
        <v>161</v>
      </c>
      <c r="B1718" s="731">
        <v>4149154</v>
      </c>
      <c r="C1718" s="731">
        <v>2040762</v>
      </c>
      <c r="D1718" s="731">
        <v>1783387.05</v>
      </c>
      <c r="E1718" s="732">
        <v>42.98194403</v>
      </c>
      <c r="F1718" s="731">
        <v>131503.32</v>
      </c>
    </row>
    <row r="1719" spans="1:6" ht="25.5">
      <c r="A1719" s="88" t="s">
        <v>1141</v>
      </c>
      <c r="B1719" s="735">
        <v>0</v>
      </c>
      <c r="C1719" s="735">
        <v>0</v>
      </c>
      <c r="D1719" s="735">
        <v>0</v>
      </c>
      <c r="E1719" s="736">
        <v>0</v>
      </c>
      <c r="F1719" s="735">
        <v>-607.28</v>
      </c>
    </row>
    <row r="1720" spans="1:6" ht="12.75">
      <c r="A1720" s="88" t="s">
        <v>164</v>
      </c>
      <c r="B1720" s="735">
        <v>0</v>
      </c>
      <c r="C1720" s="735">
        <v>0</v>
      </c>
      <c r="D1720" s="735">
        <v>593.16</v>
      </c>
      <c r="E1720" s="736">
        <v>0</v>
      </c>
      <c r="F1720" s="735">
        <v>209.6</v>
      </c>
    </row>
    <row r="1721" spans="1:6" ht="12.75">
      <c r="A1721" s="88" t="s">
        <v>1143</v>
      </c>
      <c r="B1721" s="735">
        <v>958164</v>
      </c>
      <c r="C1721" s="735">
        <v>958164</v>
      </c>
      <c r="D1721" s="735">
        <v>700195.89</v>
      </c>
      <c r="E1721" s="736">
        <v>73.076831315</v>
      </c>
      <c r="F1721" s="735">
        <v>0</v>
      </c>
    </row>
    <row r="1722" spans="1:6" ht="12.75">
      <c r="A1722" s="88" t="s">
        <v>166</v>
      </c>
      <c r="B1722" s="735">
        <v>958164</v>
      </c>
      <c r="C1722" s="735">
        <v>958164</v>
      </c>
      <c r="D1722" s="735">
        <v>700195.89</v>
      </c>
      <c r="E1722" s="736">
        <v>73.076831315</v>
      </c>
      <c r="F1722" s="735">
        <v>0</v>
      </c>
    </row>
    <row r="1723" spans="1:6" ht="12.75">
      <c r="A1723" s="88" t="s">
        <v>300</v>
      </c>
      <c r="B1723" s="735">
        <v>958164</v>
      </c>
      <c r="C1723" s="735">
        <v>958164</v>
      </c>
      <c r="D1723" s="735">
        <v>700195.89</v>
      </c>
      <c r="E1723" s="736">
        <v>73.076831315</v>
      </c>
      <c r="F1723" s="735">
        <v>0</v>
      </c>
    </row>
    <row r="1724" spans="1:6" ht="38.25">
      <c r="A1724" s="88" t="s">
        <v>302</v>
      </c>
      <c r="B1724" s="735">
        <v>958164</v>
      </c>
      <c r="C1724" s="735">
        <v>958164</v>
      </c>
      <c r="D1724" s="735">
        <v>700195.89</v>
      </c>
      <c r="E1724" s="736">
        <v>73.076831315</v>
      </c>
      <c r="F1724" s="735">
        <v>0</v>
      </c>
    </row>
    <row r="1725" spans="1:6" ht="38.25" customHeight="1">
      <c r="A1725" s="88" t="s">
        <v>312</v>
      </c>
      <c r="B1725" s="735">
        <v>958164</v>
      </c>
      <c r="C1725" s="735">
        <v>958164</v>
      </c>
      <c r="D1725" s="735">
        <v>700195.89</v>
      </c>
      <c r="E1725" s="736">
        <v>73.076831315</v>
      </c>
      <c r="F1725" s="735">
        <v>0</v>
      </c>
    </row>
    <row r="1726" spans="1:6" ht="12.75">
      <c r="A1726" s="88" t="s">
        <v>170</v>
      </c>
      <c r="B1726" s="735">
        <v>3190990</v>
      </c>
      <c r="C1726" s="735">
        <v>1082598</v>
      </c>
      <c r="D1726" s="735">
        <v>1082598</v>
      </c>
      <c r="E1726" s="736">
        <v>33.9267124</v>
      </c>
      <c r="F1726" s="735">
        <v>131901</v>
      </c>
    </row>
    <row r="1727" spans="1:6" ht="25.5">
      <c r="A1727" s="88" t="s">
        <v>173</v>
      </c>
      <c r="B1727" s="735">
        <v>3190990</v>
      </c>
      <c r="C1727" s="735">
        <v>1082598</v>
      </c>
      <c r="D1727" s="735">
        <v>1082598</v>
      </c>
      <c r="E1727" s="736">
        <v>33.9267124</v>
      </c>
      <c r="F1727" s="735">
        <v>131901</v>
      </c>
    </row>
    <row r="1728" spans="1:6" ht="12.75">
      <c r="A1728" s="96" t="s">
        <v>247</v>
      </c>
      <c r="B1728" s="731">
        <v>4504672</v>
      </c>
      <c r="C1728" s="731">
        <v>1902974</v>
      </c>
      <c r="D1728" s="731">
        <v>1418197.2</v>
      </c>
      <c r="E1728" s="732">
        <v>31.482807183</v>
      </c>
      <c r="F1728" s="731">
        <v>359076.86</v>
      </c>
    </row>
    <row r="1729" spans="1:6" ht="12.75">
      <c r="A1729" s="88" t="s">
        <v>178</v>
      </c>
      <c r="B1729" s="735">
        <v>3375174</v>
      </c>
      <c r="C1729" s="735">
        <v>1537336</v>
      </c>
      <c r="D1729" s="735">
        <v>1165129.2</v>
      </c>
      <c r="E1729" s="736">
        <v>34.52056694</v>
      </c>
      <c r="F1729" s="735">
        <v>134209.73</v>
      </c>
    </row>
    <row r="1730" spans="1:6" ht="12.75">
      <c r="A1730" s="88" t="s">
        <v>180</v>
      </c>
      <c r="B1730" s="735">
        <v>1883976</v>
      </c>
      <c r="C1730" s="735">
        <v>603371</v>
      </c>
      <c r="D1730" s="735">
        <v>449277.24</v>
      </c>
      <c r="E1730" s="736">
        <v>23.847291048</v>
      </c>
      <c r="F1730" s="735">
        <v>110296.4</v>
      </c>
    </row>
    <row r="1731" spans="1:6" ht="12.75">
      <c r="A1731" s="88" t="s">
        <v>181</v>
      </c>
      <c r="B1731" s="735">
        <v>428393</v>
      </c>
      <c r="C1731" s="735">
        <v>199481</v>
      </c>
      <c r="D1731" s="735">
        <v>187752.16</v>
      </c>
      <c r="E1731" s="736">
        <v>43.827084009</v>
      </c>
      <c r="F1731" s="735">
        <v>34292.38</v>
      </c>
    </row>
    <row r="1732" spans="1:6" ht="12.75">
      <c r="A1732" s="88" t="s">
        <v>188</v>
      </c>
      <c r="B1732" s="735">
        <v>345115</v>
      </c>
      <c r="C1732" s="735">
        <v>156174</v>
      </c>
      <c r="D1732" s="735">
        <v>146702.79</v>
      </c>
      <c r="E1732" s="736">
        <v>42.508378367</v>
      </c>
      <c r="F1732" s="735">
        <v>26407.4</v>
      </c>
    </row>
    <row r="1733" spans="1:6" ht="12.75">
      <c r="A1733" s="88" t="s">
        <v>186</v>
      </c>
      <c r="B1733" s="735">
        <v>1455583</v>
      </c>
      <c r="C1733" s="735">
        <v>403890</v>
      </c>
      <c r="D1733" s="735">
        <v>261525.08</v>
      </c>
      <c r="E1733" s="736">
        <v>17.967033141</v>
      </c>
      <c r="F1733" s="735">
        <v>76004.02</v>
      </c>
    </row>
    <row r="1734" spans="1:6" ht="12.75">
      <c r="A1734" s="88" t="s">
        <v>206</v>
      </c>
      <c r="B1734" s="735">
        <v>1459114</v>
      </c>
      <c r="C1734" s="735">
        <v>909819</v>
      </c>
      <c r="D1734" s="735">
        <v>692201.21</v>
      </c>
      <c r="E1734" s="736">
        <v>47.43983061</v>
      </c>
      <c r="F1734" s="735">
        <v>20232.29</v>
      </c>
    </row>
    <row r="1735" spans="1:6" ht="12.75">
      <c r="A1735" s="88" t="s">
        <v>208</v>
      </c>
      <c r="B1735" s="735">
        <v>1459114</v>
      </c>
      <c r="C1735" s="735">
        <v>909819</v>
      </c>
      <c r="D1735" s="735">
        <v>692201.21</v>
      </c>
      <c r="E1735" s="736">
        <v>47.43983061</v>
      </c>
      <c r="F1735" s="735">
        <v>20232.29</v>
      </c>
    </row>
    <row r="1736" spans="1:6" ht="12.75">
      <c r="A1736" s="88" t="s">
        <v>231</v>
      </c>
      <c r="B1736" s="735">
        <v>32084</v>
      </c>
      <c r="C1736" s="735">
        <v>24146</v>
      </c>
      <c r="D1736" s="735">
        <v>23650.75</v>
      </c>
      <c r="E1736" s="736">
        <v>73.715091634</v>
      </c>
      <c r="F1736" s="735">
        <v>3681.04</v>
      </c>
    </row>
    <row r="1737" spans="1:6" ht="38.25">
      <c r="A1737" s="88" t="s">
        <v>249</v>
      </c>
      <c r="B1737" s="735">
        <v>32084</v>
      </c>
      <c r="C1737" s="735">
        <v>24146</v>
      </c>
      <c r="D1737" s="735">
        <v>23650.75</v>
      </c>
      <c r="E1737" s="736">
        <v>73.715091634</v>
      </c>
      <c r="F1737" s="735">
        <v>3681.04</v>
      </c>
    </row>
    <row r="1738" spans="1:6" ht="12.75">
      <c r="A1738" s="88" t="s">
        <v>251</v>
      </c>
      <c r="B1738" s="735">
        <v>1129498</v>
      </c>
      <c r="C1738" s="735">
        <v>365638</v>
      </c>
      <c r="D1738" s="735">
        <v>253068</v>
      </c>
      <c r="E1738" s="736">
        <v>22.405351758</v>
      </c>
      <c r="F1738" s="735">
        <v>224867.13</v>
      </c>
    </row>
    <row r="1739" spans="1:6" ht="12.75">
      <c r="A1739" s="88" t="s">
        <v>253</v>
      </c>
      <c r="B1739" s="735">
        <v>1129498</v>
      </c>
      <c r="C1739" s="735">
        <v>365638</v>
      </c>
      <c r="D1739" s="735">
        <v>253068</v>
      </c>
      <c r="E1739" s="736">
        <v>22.405351758</v>
      </c>
      <c r="F1739" s="735">
        <v>224867.13</v>
      </c>
    </row>
    <row r="1740" spans="1:6" ht="12.75">
      <c r="A1740" s="88" t="s">
        <v>1097</v>
      </c>
      <c r="B1740" s="735">
        <v>-355518</v>
      </c>
      <c r="C1740" s="735">
        <v>137788</v>
      </c>
      <c r="D1740" s="735">
        <v>365189.85</v>
      </c>
      <c r="E1740" s="737" t="s">
        <v>1093</v>
      </c>
      <c r="F1740" s="735">
        <v>-227573.54</v>
      </c>
    </row>
    <row r="1741" spans="1:6" ht="12.75">
      <c r="A1741" s="88" t="s">
        <v>1098</v>
      </c>
      <c r="B1741" s="735">
        <v>355518</v>
      </c>
      <c r="C1741" s="735">
        <v>-137788</v>
      </c>
      <c r="D1741" s="738" t="s">
        <v>1093</v>
      </c>
      <c r="E1741" s="738" t="s">
        <v>1093</v>
      </c>
      <c r="F1741" s="738" t="s">
        <v>1093</v>
      </c>
    </row>
    <row r="1742" spans="1:6" ht="12.75">
      <c r="A1742" s="88" t="s">
        <v>1161</v>
      </c>
      <c r="B1742" s="735">
        <v>355518</v>
      </c>
      <c r="C1742" s="735">
        <v>-137788</v>
      </c>
      <c r="D1742" s="738" t="s">
        <v>1093</v>
      </c>
      <c r="E1742" s="738" t="s">
        <v>1093</v>
      </c>
      <c r="F1742" s="738" t="s">
        <v>1093</v>
      </c>
    </row>
    <row r="1743" spans="1:6" ht="25.5">
      <c r="A1743" s="88" t="s">
        <v>1163</v>
      </c>
      <c r="B1743" s="735">
        <v>355518</v>
      </c>
      <c r="C1743" s="735">
        <v>-137788</v>
      </c>
      <c r="D1743" s="738" t="s">
        <v>1093</v>
      </c>
      <c r="E1743" s="738" t="s">
        <v>1093</v>
      </c>
      <c r="F1743" s="738" t="s">
        <v>1093</v>
      </c>
    </row>
    <row r="1744" spans="1:6" ht="12.75">
      <c r="A1744" s="96" t="s">
        <v>351</v>
      </c>
      <c r="B1744" s="731"/>
      <c r="C1744" s="731"/>
      <c r="D1744" s="731"/>
      <c r="E1744" s="732"/>
      <c r="F1744" s="731"/>
    </row>
    <row r="1745" spans="1:6" ht="12.75">
      <c r="A1745" s="96" t="s">
        <v>161</v>
      </c>
      <c r="B1745" s="731">
        <v>1696554</v>
      </c>
      <c r="C1745" s="731">
        <v>830873</v>
      </c>
      <c r="D1745" s="731">
        <v>830872.32</v>
      </c>
      <c r="E1745" s="732">
        <v>48.974115766</v>
      </c>
      <c r="F1745" s="731">
        <v>684167.32</v>
      </c>
    </row>
    <row r="1746" spans="1:6" ht="12.75">
      <c r="A1746" s="88" t="s">
        <v>1143</v>
      </c>
      <c r="B1746" s="735">
        <v>1207192</v>
      </c>
      <c r="C1746" s="735">
        <v>669425</v>
      </c>
      <c r="D1746" s="735">
        <v>669424.32</v>
      </c>
      <c r="E1746" s="736">
        <v>55.453011617</v>
      </c>
      <c r="F1746" s="735">
        <v>669424.32</v>
      </c>
    </row>
    <row r="1747" spans="1:6" ht="12.75">
      <c r="A1747" s="88" t="s">
        <v>166</v>
      </c>
      <c r="B1747" s="735">
        <v>1207192</v>
      </c>
      <c r="C1747" s="735">
        <v>669425</v>
      </c>
      <c r="D1747" s="735">
        <v>669424.32</v>
      </c>
      <c r="E1747" s="736">
        <v>55.453011617</v>
      </c>
      <c r="F1747" s="735">
        <v>669424.32</v>
      </c>
    </row>
    <row r="1748" spans="1:6" ht="12.75">
      <c r="A1748" s="88" t="s">
        <v>300</v>
      </c>
      <c r="B1748" s="735">
        <v>1207192</v>
      </c>
      <c r="C1748" s="735">
        <v>669425</v>
      </c>
      <c r="D1748" s="735">
        <v>669424.32</v>
      </c>
      <c r="E1748" s="736">
        <v>55.453011617</v>
      </c>
      <c r="F1748" s="735">
        <v>669424.32</v>
      </c>
    </row>
    <row r="1749" spans="1:6" ht="38.25">
      <c r="A1749" s="88" t="s">
        <v>302</v>
      </c>
      <c r="B1749" s="735">
        <v>1207192</v>
      </c>
      <c r="C1749" s="735">
        <v>669425</v>
      </c>
      <c r="D1749" s="735">
        <v>669424.32</v>
      </c>
      <c r="E1749" s="736">
        <v>55.453011617</v>
      </c>
      <c r="F1749" s="735">
        <v>669424.32</v>
      </c>
    </row>
    <row r="1750" spans="1:6" ht="39" customHeight="1">
      <c r="A1750" s="88" t="s">
        <v>312</v>
      </c>
      <c r="B1750" s="735">
        <v>1207192</v>
      </c>
      <c r="C1750" s="735">
        <v>669425</v>
      </c>
      <c r="D1750" s="735">
        <v>669424.32</v>
      </c>
      <c r="E1750" s="736">
        <v>55.453011617</v>
      </c>
      <c r="F1750" s="735">
        <v>669424.32</v>
      </c>
    </row>
    <row r="1751" spans="1:6" ht="12.75">
      <c r="A1751" s="88" t="s">
        <v>170</v>
      </c>
      <c r="B1751" s="735">
        <v>489362</v>
      </c>
      <c r="C1751" s="735">
        <v>161448</v>
      </c>
      <c r="D1751" s="735">
        <v>161448</v>
      </c>
      <c r="E1751" s="736">
        <v>32.991527744</v>
      </c>
      <c r="F1751" s="735">
        <v>14743</v>
      </c>
    </row>
    <row r="1752" spans="1:6" ht="25.5">
      <c r="A1752" s="88" t="s">
        <v>173</v>
      </c>
      <c r="B1752" s="735">
        <v>489362</v>
      </c>
      <c r="C1752" s="735">
        <v>161448</v>
      </c>
      <c r="D1752" s="735">
        <v>161448</v>
      </c>
      <c r="E1752" s="736">
        <v>32.991527744</v>
      </c>
      <c r="F1752" s="735">
        <v>14743</v>
      </c>
    </row>
    <row r="1753" spans="1:6" ht="12.75">
      <c r="A1753" s="96" t="s">
        <v>247</v>
      </c>
      <c r="B1753" s="731">
        <v>1696554</v>
      </c>
      <c r="C1753" s="731">
        <v>830873</v>
      </c>
      <c r="D1753" s="731">
        <v>118644.87</v>
      </c>
      <c r="E1753" s="732">
        <v>6.993285802</v>
      </c>
      <c r="F1753" s="731">
        <v>9135.75</v>
      </c>
    </row>
    <row r="1754" spans="1:6" ht="12.75">
      <c r="A1754" s="88" t="s">
        <v>178</v>
      </c>
      <c r="B1754" s="735">
        <v>1696207</v>
      </c>
      <c r="C1754" s="735">
        <v>830526</v>
      </c>
      <c r="D1754" s="735">
        <v>118644.87</v>
      </c>
      <c r="E1754" s="736">
        <v>6.994716447</v>
      </c>
      <c r="F1754" s="735">
        <v>9135.75</v>
      </c>
    </row>
    <row r="1755" spans="1:6" ht="12.75">
      <c r="A1755" s="88" t="s">
        <v>180</v>
      </c>
      <c r="B1755" s="735">
        <v>275981</v>
      </c>
      <c r="C1755" s="735">
        <v>42966</v>
      </c>
      <c r="D1755" s="735">
        <v>33082.06</v>
      </c>
      <c r="E1755" s="736">
        <v>11.987078821</v>
      </c>
      <c r="F1755" s="735">
        <v>9135.75</v>
      </c>
    </row>
    <row r="1756" spans="1:6" ht="12.75">
      <c r="A1756" s="88" t="s">
        <v>181</v>
      </c>
      <c r="B1756" s="735">
        <v>58840</v>
      </c>
      <c r="C1756" s="735">
        <v>22597</v>
      </c>
      <c r="D1756" s="735">
        <v>17466.51</v>
      </c>
      <c r="E1756" s="736">
        <v>29.684755269</v>
      </c>
      <c r="F1756" s="735">
        <v>3135.13</v>
      </c>
    </row>
    <row r="1757" spans="1:6" ht="12.75">
      <c r="A1757" s="88" t="s">
        <v>188</v>
      </c>
      <c r="B1757" s="735">
        <v>47141</v>
      </c>
      <c r="C1757" s="735">
        <v>18151</v>
      </c>
      <c r="D1757" s="735">
        <v>13915.18</v>
      </c>
      <c r="E1757" s="736">
        <v>29.518211323</v>
      </c>
      <c r="F1757" s="735">
        <v>2273.52</v>
      </c>
    </row>
    <row r="1758" spans="1:6" ht="12.75">
      <c r="A1758" s="88" t="s">
        <v>186</v>
      </c>
      <c r="B1758" s="735">
        <v>217141</v>
      </c>
      <c r="C1758" s="735">
        <v>20369</v>
      </c>
      <c r="D1758" s="735">
        <v>15615.55</v>
      </c>
      <c r="E1758" s="736">
        <v>7.191433216</v>
      </c>
      <c r="F1758" s="735">
        <v>6000.62</v>
      </c>
    </row>
    <row r="1759" spans="1:6" ht="12.75">
      <c r="A1759" s="88" t="s">
        <v>206</v>
      </c>
      <c r="B1759" s="735">
        <v>1420226</v>
      </c>
      <c r="C1759" s="735">
        <v>787560</v>
      </c>
      <c r="D1759" s="735">
        <v>85562.81</v>
      </c>
      <c r="E1759" s="736">
        <v>6.024591157</v>
      </c>
      <c r="F1759" s="735">
        <v>0</v>
      </c>
    </row>
    <row r="1760" spans="1:6" ht="12.75">
      <c r="A1760" s="88" t="s">
        <v>208</v>
      </c>
      <c r="B1760" s="735">
        <v>1420226</v>
      </c>
      <c r="C1760" s="735">
        <v>787560</v>
      </c>
      <c r="D1760" s="735">
        <v>85562.81</v>
      </c>
      <c r="E1760" s="736">
        <v>6.024591157</v>
      </c>
      <c r="F1760" s="735">
        <v>0</v>
      </c>
    </row>
    <row r="1761" spans="1:6" ht="12.75">
      <c r="A1761" s="88" t="s">
        <v>251</v>
      </c>
      <c r="B1761" s="735">
        <v>347</v>
      </c>
      <c r="C1761" s="735">
        <v>347</v>
      </c>
      <c r="D1761" s="735">
        <v>0</v>
      </c>
      <c r="E1761" s="736">
        <v>0</v>
      </c>
      <c r="F1761" s="735">
        <v>0</v>
      </c>
    </row>
    <row r="1762" spans="1:6" ht="12.75">
      <c r="A1762" s="88" t="s">
        <v>253</v>
      </c>
      <c r="B1762" s="735">
        <v>347</v>
      </c>
      <c r="C1762" s="735">
        <v>347</v>
      </c>
      <c r="D1762" s="735">
        <v>0</v>
      </c>
      <c r="E1762" s="736">
        <v>0</v>
      </c>
      <c r="F1762" s="735">
        <v>0</v>
      </c>
    </row>
    <row r="1763" spans="1:6" ht="12.75">
      <c r="A1763" s="88" t="s">
        <v>1097</v>
      </c>
      <c r="B1763" s="735">
        <v>0</v>
      </c>
      <c r="C1763" s="735">
        <v>0</v>
      </c>
      <c r="D1763" s="735">
        <v>712227.45</v>
      </c>
      <c r="E1763" s="737" t="s">
        <v>1093</v>
      </c>
      <c r="F1763" s="735">
        <v>675031.57</v>
      </c>
    </row>
    <row r="1764" spans="1:6" ht="12.75">
      <c r="A1764" s="96" t="s">
        <v>354</v>
      </c>
      <c r="B1764" s="731"/>
      <c r="C1764" s="731"/>
      <c r="D1764" s="731"/>
      <c r="E1764" s="732"/>
      <c r="F1764" s="731"/>
    </row>
    <row r="1765" spans="1:6" ht="12.75">
      <c r="A1765" s="96" t="s">
        <v>161</v>
      </c>
      <c r="B1765" s="731">
        <v>470670</v>
      </c>
      <c r="C1765" s="731">
        <v>237149</v>
      </c>
      <c r="D1765" s="731">
        <v>237149</v>
      </c>
      <c r="E1765" s="732">
        <v>50.385408035</v>
      </c>
      <c r="F1765" s="731">
        <v>42005</v>
      </c>
    </row>
    <row r="1766" spans="1:6" ht="12.75">
      <c r="A1766" s="88" t="s">
        <v>170</v>
      </c>
      <c r="B1766" s="735">
        <v>470670</v>
      </c>
      <c r="C1766" s="735">
        <v>237149</v>
      </c>
      <c r="D1766" s="735">
        <v>237149</v>
      </c>
      <c r="E1766" s="736">
        <v>50.385408035</v>
      </c>
      <c r="F1766" s="735">
        <v>42005</v>
      </c>
    </row>
    <row r="1767" spans="1:6" ht="25.5">
      <c r="A1767" s="88" t="s">
        <v>173</v>
      </c>
      <c r="B1767" s="735">
        <v>470670</v>
      </c>
      <c r="C1767" s="735">
        <v>237149</v>
      </c>
      <c r="D1767" s="735">
        <v>237149</v>
      </c>
      <c r="E1767" s="736">
        <v>50.385408035</v>
      </c>
      <c r="F1767" s="735">
        <v>42005</v>
      </c>
    </row>
    <row r="1768" spans="1:6" ht="12.75">
      <c r="A1768" s="96" t="s">
        <v>247</v>
      </c>
      <c r="B1768" s="731">
        <v>470670</v>
      </c>
      <c r="C1768" s="731">
        <v>237149</v>
      </c>
      <c r="D1768" s="731">
        <v>160118.85</v>
      </c>
      <c r="E1768" s="732">
        <v>34.019344764</v>
      </c>
      <c r="F1768" s="731">
        <v>21466.91</v>
      </c>
    </row>
    <row r="1769" spans="1:6" ht="12.75">
      <c r="A1769" s="88" t="s">
        <v>178</v>
      </c>
      <c r="B1769" s="735">
        <v>303207</v>
      </c>
      <c r="C1769" s="735">
        <v>151198</v>
      </c>
      <c r="D1769" s="735">
        <v>126366.56</v>
      </c>
      <c r="E1769" s="736">
        <v>41.676663138</v>
      </c>
      <c r="F1769" s="735">
        <v>21466.91</v>
      </c>
    </row>
    <row r="1770" spans="1:6" ht="12.75">
      <c r="A1770" s="88" t="s">
        <v>180</v>
      </c>
      <c r="B1770" s="735">
        <v>169240</v>
      </c>
      <c r="C1770" s="735">
        <v>73963</v>
      </c>
      <c r="D1770" s="735">
        <v>49131.56</v>
      </c>
      <c r="E1770" s="736">
        <v>29.030701962</v>
      </c>
      <c r="F1770" s="735">
        <v>12012.91</v>
      </c>
    </row>
    <row r="1771" spans="1:6" ht="12.75">
      <c r="A1771" s="88" t="s">
        <v>181</v>
      </c>
      <c r="B1771" s="735">
        <v>103248</v>
      </c>
      <c r="C1771" s="735">
        <v>43472</v>
      </c>
      <c r="D1771" s="735">
        <v>30197.65</v>
      </c>
      <c r="E1771" s="736">
        <v>29.247685185</v>
      </c>
      <c r="F1771" s="735">
        <v>11610.71</v>
      </c>
    </row>
    <row r="1772" spans="1:6" ht="12.75">
      <c r="A1772" s="88" t="s">
        <v>188</v>
      </c>
      <c r="B1772" s="735">
        <v>83147</v>
      </c>
      <c r="C1772" s="735">
        <v>34967</v>
      </c>
      <c r="D1772" s="735">
        <v>24643.79</v>
      </c>
      <c r="E1772" s="736">
        <v>29.638820402</v>
      </c>
      <c r="F1772" s="735">
        <v>9288.03</v>
      </c>
    </row>
    <row r="1773" spans="1:6" ht="12.75">
      <c r="A1773" s="88" t="s">
        <v>186</v>
      </c>
      <c r="B1773" s="735">
        <v>65992</v>
      </c>
      <c r="C1773" s="735">
        <v>30491</v>
      </c>
      <c r="D1773" s="735">
        <v>18933.91</v>
      </c>
      <c r="E1773" s="736">
        <v>28.691220148</v>
      </c>
      <c r="F1773" s="735">
        <v>402.2</v>
      </c>
    </row>
    <row r="1774" spans="1:6" ht="12.75">
      <c r="A1774" s="88" t="s">
        <v>206</v>
      </c>
      <c r="B1774" s="735">
        <v>113456</v>
      </c>
      <c r="C1774" s="735">
        <v>56724</v>
      </c>
      <c r="D1774" s="735">
        <v>56724</v>
      </c>
      <c r="E1774" s="736">
        <v>49.996474404</v>
      </c>
      <c r="F1774" s="735">
        <v>9454</v>
      </c>
    </row>
    <row r="1775" spans="1:6" ht="12.75">
      <c r="A1775" s="88" t="s">
        <v>208</v>
      </c>
      <c r="B1775" s="735">
        <v>113456</v>
      </c>
      <c r="C1775" s="735">
        <v>56724</v>
      </c>
      <c r="D1775" s="735">
        <v>56724</v>
      </c>
      <c r="E1775" s="736">
        <v>49.996474404</v>
      </c>
      <c r="F1775" s="735">
        <v>9454</v>
      </c>
    </row>
    <row r="1776" spans="1:6" ht="12.75">
      <c r="A1776" s="88" t="s">
        <v>231</v>
      </c>
      <c r="B1776" s="735">
        <v>20511</v>
      </c>
      <c r="C1776" s="735">
        <v>20511</v>
      </c>
      <c r="D1776" s="735">
        <v>20511</v>
      </c>
      <c r="E1776" s="736">
        <v>100</v>
      </c>
      <c r="F1776" s="735">
        <v>0</v>
      </c>
    </row>
    <row r="1777" spans="1:6" ht="38.25">
      <c r="A1777" s="88" t="s">
        <v>249</v>
      </c>
      <c r="B1777" s="735">
        <v>20511</v>
      </c>
      <c r="C1777" s="735">
        <v>20511</v>
      </c>
      <c r="D1777" s="735">
        <v>20511</v>
      </c>
      <c r="E1777" s="736">
        <v>100</v>
      </c>
      <c r="F1777" s="735">
        <v>0</v>
      </c>
    </row>
    <row r="1778" spans="1:6" ht="12.75">
      <c r="A1778" s="88" t="s">
        <v>251</v>
      </c>
      <c r="B1778" s="735">
        <v>167463</v>
      </c>
      <c r="C1778" s="735">
        <v>85951</v>
      </c>
      <c r="D1778" s="735">
        <v>33752.29</v>
      </c>
      <c r="E1778" s="736">
        <v>20.155073061</v>
      </c>
      <c r="F1778" s="735">
        <v>0</v>
      </c>
    </row>
    <row r="1779" spans="1:6" ht="12.75">
      <c r="A1779" s="88" t="s">
        <v>253</v>
      </c>
      <c r="B1779" s="735">
        <v>167463</v>
      </c>
      <c r="C1779" s="735">
        <v>85951</v>
      </c>
      <c r="D1779" s="735">
        <v>33752.29</v>
      </c>
      <c r="E1779" s="736">
        <v>20.155073061</v>
      </c>
      <c r="F1779" s="735">
        <v>0</v>
      </c>
    </row>
    <row r="1780" spans="1:6" ht="12.75">
      <c r="A1780" s="88" t="s">
        <v>1097</v>
      </c>
      <c r="B1780" s="735">
        <v>0</v>
      </c>
      <c r="C1780" s="735">
        <v>0</v>
      </c>
      <c r="D1780" s="735">
        <v>77030.15</v>
      </c>
      <c r="E1780" s="737" t="s">
        <v>1093</v>
      </c>
      <c r="F1780" s="735">
        <v>20538.09</v>
      </c>
    </row>
    <row r="1781" spans="1:6" ht="12.75">
      <c r="A1781" s="96" t="s">
        <v>142</v>
      </c>
      <c r="B1781" s="731"/>
      <c r="C1781" s="731"/>
      <c r="D1781" s="731"/>
      <c r="E1781" s="732"/>
      <c r="F1781" s="731"/>
    </row>
    <row r="1782" spans="1:6" ht="12.75">
      <c r="A1782" s="96" t="s">
        <v>161</v>
      </c>
      <c r="B1782" s="731">
        <v>124618</v>
      </c>
      <c r="C1782" s="731">
        <v>118010</v>
      </c>
      <c r="D1782" s="731">
        <v>118010</v>
      </c>
      <c r="E1782" s="732">
        <v>94.69739524</v>
      </c>
      <c r="F1782" s="731">
        <v>944</v>
      </c>
    </row>
    <row r="1783" spans="1:6" ht="12.75">
      <c r="A1783" s="88" t="s">
        <v>170</v>
      </c>
      <c r="B1783" s="735">
        <v>124618</v>
      </c>
      <c r="C1783" s="735">
        <v>118010</v>
      </c>
      <c r="D1783" s="735">
        <v>118010</v>
      </c>
      <c r="E1783" s="736">
        <v>94.69739524</v>
      </c>
      <c r="F1783" s="735">
        <v>944</v>
      </c>
    </row>
    <row r="1784" spans="1:6" ht="25.5">
      <c r="A1784" s="88" t="s">
        <v>173</v>
      </c>
      <c r="B1784" s="735">
        <v>124618</v>
      </c>
      <c r="C1784" s="735">
        <v>118010</v>
      </c>
      <c r="D1784" s="735">
        <v>118010</v>
      </c>
      <c r="E1784" s="736">
        <v>94.69739524</v>
      </c>
      <c r="F1784" s="735">
        <v>944</v>
      </c>
    </row>
    <row r="1785" spans="1:6" ht="12.75">
      <c r="A1785" s="96" t="s">
        <v>247</v>
      </c>
      <c r="B1785" s="731">
        <v>124618</v>
      </c>
      <c r="C1785" s="731">
        <v>118010</v>
      </c>
      <c r="D1785" s="731">
        <v>117224.33</v>
      </c>
      <c r="E1785" s="732">
        <v>94.066932546</v>
      </c>
      <c r="F1785" s="731">
        <v>887.41</v>
      </c>
    </row>
    <row r="1786" spans="1:6" ht="12.75">
      <c r="A1786" s="88" t="s">
        <v>178</v>
      </c>
      <c r="B1786" s="735">
        <v>124618</v>
      </c>
      <c r="C1786" s="735">
        <v>118010</v>
      </c>
      <c r="D1786" s="735">
        <v>117224.33</v>
      </c>
      <c r="E1786" s="736">
        <v>94.066932546</v>
      </c>
      <c r="F1786" s="735">
        <v>887.41</v>
      </c>
    </row>
    <row r="1787" spans="1:6" ht="12.75">
      <c r="A1787" s="88" t="s">
        <v>180</v>
      </c>
      <c r="B1787" s="735">
        <v>11872</v>
      </c>
      <c r="C1787" s="735">
        <v>5264</v>
      </c>
      <c r="D1787" s="735">
        <v>4478.33</v>
      </c>
      <c r="E1787" s="736">
        <v>37.721782345</v>
      </c>
      <c r="F1787" s="735">
        <v>887.41</v>
      </c>
    </row>
    <row r="1788" spans="1:6" ht="12.75">
      <c r="A1788" s="88" t="s">
        <v>181</v>
      </c>
      <c r="B1788" s="735">
        <v>11872</v>
      </c>
      <c r="C1788" s="735">
        <v>5264</v>
      </c>
      <c r="D1788" s="735">
        <v>4478.33</v>
      </c>
      <c r="E1788" s="736">
        <v>37.721782345</v>
      </c>
      <c r="F1788" s="735">
        <v>887.41</v>
      </c>
    </row>
    <row r="1789" spans="1:6" ht="12.75">
      <c r="A1789" s="88" t="s">
        <v>188</v>
      </c>
      <c r="B1789" s="735">
        <v>9567</v>
      </c>
      <c r="C1789" s="735">
        <v>3870</v>
      </c>
      <c r="D1789" s="735">
        <v>3607.17</v>
      </c>
      <c r="E1789" s="736">
        <v>37.704296018</v>
      </c>
      <c r="F1789" s="735">
        <v>713.37</v>
      </c>
    </row>
    <row r="1790" spans="1:6" ht="12.75">
      <c r="A1790" s="88" t="s">
        <v>206</v>
      </c>
      <c r="B1790" s="735">
        <v>106211</v>
      </c>
      <c r="C1790" s="735">
        <v>106211</v>
      </c>
      <c r="D1790" s="735">
        <v>106211</v>
      </c>
      <c r="E1790" s="736">
        <v>100</v>
      </c>
      <c r="F1790" s="735">
        <v>0</v>
      </c>
    </row>
    <row r="1791" spans="1:6" ht="12.75">
      <c r="A1791" s="88" t="s">
        <v>208</v>
      </c>
      <c r="B1791" s="735">
        <v>106211</v>
      </c>
      <c r="C1791" s="735">
        <v>106211</v>
      </c>
      <c r="D1791" s="735">
        <v>106211</v>
      </c>
      <c r="E1791" s="736">
        <v>100</v>
      </c>
      <c r="F1791" s="735">
        <v>0</v>
      </c>
    </row>
    <row r="1792" spans="1:6" ht="12.75">
      <c r="A1792" s="88" t="s">
        <v>231</v>
      </c>
      <c r="B1792" s="735">
        <v>6535</v>
      </c>
      <c r="C1792" s="735">
        <v>6535</v>
      </c>
      <c r="D1792" s="735">
        <v>6535</v>
      </c>
      <c r="E1792" s="736">
        <v>100</v>
      </c>
      <c r="F1792" s="735">
        <v>0</v>
      </c>
    </row>
    <row r="1793" spans="1:6" ht="38.25">
      <c r="A1793" s="88" t="s">
        <v>249</v>
      </c>
      <c r="B1793" s="735">
        <v>6535</v>
      </c>
      <c r="C1793" s="735">
        <v>6535</v>
      </c>
      <c r="D1793" s="735">
        <v>6535</v>
      </c>
      <c r="E1793" s="736">
        <v>100</v>
      </c>
      <c r="F1793" s="735">
        <v>0</v>
      </c>
    </row>
    <row r="1794" spans="1:6" ht="12.75">
      <c r="A1794" s="88" t="s">
        <v>1097</v>
      </c>
      <c r="B1794" s="735">
        <v>0</v>
      </c>
      <c r="C1794" s="735">
        <v>0</v>
      </c>
      <c r="D1794" s="735">
        <v>785.67</v>
      </c>
      <c r="E1794" s="737" t="s">
        <v>1093</v>
      </c>
      <c r="F1794" s="735">
        <v>56.59</v>
      </c>
    </row>
    <row r="1795" spans="1:6" ht="12.75">
      <c r="A1795" s="96" t="s">
        <v>369</v>
      </c>
      <c r="B1795" s="731"/>
      <c r="C1795" s="731"/>
      <c r="D1795" s="731"/>
      <c r="E1795" s="732"/>
      <c r="F1795" s="731"/>
    </row>
    <row r="1796" spans="1:6" ht="12.75">
      <c r="A1796" s="96" t="s">
        <v>161</v>
      </c>
      <c r="B1796" s="731">
        <v>2887539</v>
      </c>
      <c r="C1796" s="731">
        <v>2037475</v>
      </c>
      <c r="D1796" s="731">
        <v>2037472.82</v>
      </c>
      <c r="E1796" s="732">
        <v>70.560876234</v>
      </c>
      <c r="F1796" s="731">
        <v>253069</v>
      </c>
    </row>
    <row r="1797" spans="1:6" ht="12.75">
      <c r="A1797" s="88" t="s">
        <v>1143</v>
      </c>
      <c r="B1797" s="735">
        <v>1045957</v>
      </c>
      <c r="C1797" s="735">
        <v>775396</v>
      </c>
      <c r="D1797" s="735">
        <v>775393.82</v>
      </c>
      <c r="E1797" s="736">
        <v>74.132475809</v>
      </c>
      <c r="F1797" s="735">
        <v>0</v>
      </c>
    </row>
    <row r="1798" spans="1:6" ht="12.75">
      <c r="A1798" s="88" t="s">
        <v>166</v>
      </c>
      <c r="B1798" s="735">
        <v>1045957</v>
      </c>
      <c r="C1798" s="735">
        <v>775396</v>
      </c>
      <c r="D1798" s="735">
        <v>775393.82</v>
      </c>
      <c r="E1798" s="736">
        <v>74.132475809</v>
      </c>
      <c r="F1798" s="735">
        <v>0</v>
      </c>
    </row>
    <row r="1799" spans="1:6" ht="12.75">
      <c r="A1799" s="88" t="s">
        <v>300</v>
      </c>
      <c r="B1799" s="735">
        <v>1045957</v>
      </c>
      <c r="C1799" s="735">
        <v>775396</v>
      </c>
      <c r="D1799" s="735">
        <v>775393.82</v>
      </c>
      <c r="E1799" s="736">
        <v>74.132475809</v>
      </c>
      <c r="F1799" s="735">
        <v>0</v>
      </c>
    </row>
    <row r="1800" spans="1:6" ht="38.25">
      <c r="A1800" s="88" t="s">
        <v>302</v>
      </c>
      <c r="B1800" s="735">
        <v>1045957</v>
      </c>
      <c r="C1800" s="735">
        <v>775396</v>
      </c>
      <c r="D1800" s="735">
        <v>775393.82</v>
      </c>
      <c r="E1800" s="736">
        <v>74.132475809</v>
      </c>
      <c r="F1800" s="735">
        <v>0</v>
      </c>
    </row>
    <row r="1801" spans="1:6" ht="41.25" customHeight="1">
      <c r="A1801" s="88" t="s">
        <v>312</v>
      </c>
      <c r="B1801" s="735">
        <v>1045957</v>
      </c>
      <c r="C1801" s="735">
        <v>775396</v>
      </c>
      <c r="D1801" s="735">
        <v>775393.82</v>
      </c>
      <c r="E1801" s="736">
        <v>74.132475809</v>
      </c>
      <c r="F1801" s="735">
        <v>0</v>
      </c>
    </row>
    <row r="1802" spans="1:6" ht="12.75">
      <c r="A1802" s="88" t="s">
        <v>170</v>
      </c>
      <c r="B1802" s="735">
        <v>1841582</v>
      </c>
      <c r="C1802" s="735">
        <v>1262079</v>
      </c>
      <c r="D1802" s="735">
        <v>1262079</v>
      </c>
      <c r="E1802" s="736">
        <v>68.532327097</v>
      </c>
      <c r="F1802" s="735">
        <v>253069</v>
      </c>
    </row>
    <row r="1803" spans="1:6" ht="25.5">
      <c r="A1803" s="88" t="s">
        <v>173</v>
      </c>
      <c r="B1803" s="735">
        <v>1841582</v>
      </c>
      <c r="C1803" s="735">
        <v>1262079</v>
      </c>
      <c r="D1803" s="735">
        <v>1262079</v>
      </c>
      <c r="E1803" s="736">
        <v>68.532327097</v>
      </c>
      <c r="F1803" s="735">
        <v>253069</v>
      </c>
    </row>
    <row r="1804" spans="1:6" ht="12.75">
      <c r="A1804" s="96" t="s">
        <v>247</v>
      </c>
      <c r="B1804" s="731">
        <v>2987027</v>
      </c>
      <c r="C1804" s="731">
        <v>1479046</v>
      </c>
      <c r="D1804" s="731">
        <v>1454435.72</v>
      </c>
      <c r="E1804" s="732">
        <v>48.691750024</v>
      </c>
      <c r="F1804" s="731">
        <v>279018.7</v>
      </c>
    </row>
    <row r="1805" spans="1:6" ht="12.75">
      <c r="A1805" s="88" t="s">
        <v>178</v>
      </c>
      <c r="B1805" s="735">
        <v>2987027</v>
      </c>
      <c r="C1805" s="735">
        <v>1479046</v>
      </c>
      <c r="D1805" s="735">
        <v>1454435.72</v>
      </c>
      <c r="E1805" s="736">
        <v>48.691750024</v>
      </c>
      <c r="F1805" s="735">
        <v>279018.7</v>
      </c>
    </row>
    <row r="1806" spans="1:6" ht="12.75">
      <c r="A1806" s="88" t="s">
        <v>180</v>
      </c>
      <c r="B1806" s="735">
        <v>110413</v>
      </c>
      <c r="C1806" s="735">
        <v>24169</v>
      </c>
      <c r="D1806" s="735">
        <v>22642.71</v>
      </c>
      <c r="E1806" s="736">
        <v>20.50728628</v>
      </c>
      <c r="F1806" s="735">
        <v>4461.58</v>
      </c>
    </row>
    <row r="1807" spans="1:6" ht="12.75">
      <c r="A1807" s="88" t="s">
        <v>181</v>
      </c>
      <c r="B1807" s="735">
        <v>45309</v>
      </c>
      <c r="C1807" s="735">
        <v>22613</v>
      </c>
      <c r="D1807" s="735">
        <v>22001.02</v>
      </c>
      <c r="E1807" s="736">
        <v>48.557725838</v>
      </c>
      <c r="F1807" s="735">
        <v>3819.89</v>
      </c>
    </row>
    <row r="1808" spans="1:6" ht="12.75">
      <c r="A1808" s="88" t="s">
        <v>188</v>
      </c>
      <c r="B1808" s="735">
        <v>34005</v>
      </c>
      <c r="C1808" s="735">
        <v>17624</v>
      </c>
      <c r="D1808" s="735">
        <v>17490.74</v>
      </c>
      <c r="E1808" s="736">
        <v>51.435788855</v>
      </c>
      <c r="F1808" s="735">
        <v>3080.95</v>
      </c>
    </row>
    <row r="1809" spans="1:6" ht="12.75">
      <c r="A1809" s="88" t="s">
        <v>186</v>
      </c>
      <c r="B1809" s="735">
        <v>65104</v>
      </c>
      <c r="C1809" s="735">
        <v>1556</v>
      </c>
      <c r="D1809" s="735">
        <v>641.69</v>
      </c>
      <c r="E1809" s="736">
        <v>0.985638363</v>
      </c>
      <c r="F1809" s="735">
        <v>641.69</v>
      </c>
    </row>
    <row r="1810" spans="1:6" ht="12.75">
      <c r="A1810" s="88" t="s">
        <v>206</v>
      </c>
      <c r="B1810" s="735">
        <v>334626</v>
      </c>
      <c r="C1810" s="735">
        <v>178388</v>
      </c>
      <c r="D1810" s="735">
        <v>158304.73</v>
      </c>
      <c r="E1810" s="736">
        <v>47.307958736</v>
      </c>
      <c r="F1810" s="735">
        <v>25666.12</v>
      </c>
    </row>
    <row r="1811" spans="1:6" ht="12.75">
      <c r="A1811" s="88" t="s">
        <v>208</v>
      </c>
      <c r="B1811" s="735">
        <v>334626</v>
      </c>
      <c r="C1811" s="735">
        <v>178388</v>
      </c>
      <c r="D1811" s="735">
        <v>158304.73</v>
      </c>
      <c r="E1811" s="736">
        <v>47.307958736</v>
      </c>
      <c r="F1811" s="735">
        <v>25666.12</v>
      </c>
    </row>
    <row r="1812" spans="1:6" ht="12.75">
      <c r="A1812" s="88" t="s">
        <v>231</v>
      </c>
      <c r="B1812" s="735">
        <v>2541988</v>
      </c>
      <c r="C1812" s="735">
        <v>1276489</v>
      </c>
      <c r="D1812" s="735">
        <v>1273488.28</v>
      </c>
      <c r="E1812" s="736">
        <v>50.098123201</v>
      </c>
      <c r="F1812" s="735">
        <v>248891</v>
      </c>
    </row>
    <row r="1813" spans="1:6" ht="38.25">
      <c r="A1813" s="88" t="s">
        <v>249</v>
      </c>
      <c r="B1813" s="735">
        <v>2541988</v>
      </c>
      <c r="C1813" s="735">
        <v>1276489</v>
      </c>
      <c r="D1813" s="735">
        <v>1273488.28</v>
      </c>
      <c r="E1813" s="736">
        <v>50.098123201</v>
      </c>
      <c r="F1813" s="735">
        <v>248891</v>
      </c>
    </row>
    <row r="1814" spans="1:6" ht="12.75">
      <c r="A1814" s="88" t="s">
        <v>1097</v>
      </c>
      <c r="B1814" s="735">
        <v>-99488</v>
      </c>
      <c r="C1814" s="735">
        <v>558429</v>
      </c>
      <c r="D1814" s="735">
        <v>583037.1</v>
      </c>
      <c r="E1814" s="737" t="s">
        <v>1093</v>
      </c>
      <c r="F1814" s="735">
        <v>-25949.7</v>
      </c>
    </row>
    <row r="1815" spans="1:6" ht="12.75">
      <c r="A1815" s="88" t="s">
        <v>1098</v>
      </c>
      <c r="B1815" s="735">
        <v>99488</v>
      </c>
      <c r="C1815" s="735">
        <v>-558429</v>
      </c>
      <c r="D1815" s="738" t="s">
        <v>1093</v>
      </c>
      <c r="E1815" s="738" t="s">
        <v>1093</v>
      </c>
      <c r="F1815" s="738" t="s">
        <v>1093</v>
      </c>
    </row>
    <row r="1816" spans="1:6" ht="12.75">
      <c r="A1816" s="88" t="s">
        <v>1161</v>
      </c>
      <c r="B1816" s="735">
        <v>99488</v>
      </c>
      <c r="C1816" s="735">
        <v>-558429</v>
      </c>
      <c r="D1816" s="738" t="s">
        <v>1093</v>
      </c>
      <c r="E1816" s="738" t="s">
        <v>1093</v>
      </c>
      <c r="F1816" s="738" t="s">
        <v>1093</v>
      </c>
    </row>
    <row r="1817" spans="1:6" ht="25.5">
      <c r="A1817" s="88" t="s">
        <v>1163</v>
      </c>
      <c r="B1817" s="735">
        <v>99488</v>
      </c>
      <c r="C1817" s="735">
        <v>-558429</v>
      </c>
      <c r="D1817" s="738" t="s">
        <v>1093</v>
      </c>
      <c r="E1817" s="738" t="s">
        <v>1093</v>
      </c>
      <c r="F1817" s="738" t="s">
        <v>1093</v>
      </c>
    </row>
    <row r="1818" spans="1:6" ht="25.5">
      <c r="A1818" s="96" t="s">
        <v>980</v>
      </c>
      <c r="B1818" s="731"/>
      <c r="C1818" s="731"/>
      <c r="D1818" s="731"/>
      <c r="E1818" s="732"/>
      <c r="F1818" s="731"/>
    </row>
    <row r="1819" spans="1:6" ht="12.75">
      <c r="A1819" s="96" t="s">
        <v>161</v>
      </c>
      <c r="B1819" s="731">
        <v>4273614</v>
      </c>
      <c r="C1819" s="731">
        <v>151872</v>
      </c>
      <c r="D1819" s="731">
        <v>152676.05</v>
      </c>
      <c r="E1819" s="732">
        <v>3.572527841775134</v>
      </c>
      <c r="F1819" s="731">
        <v>-185643</v>
      </c>
    </row>
    <row r="1820" spans="1:6" ht="12.75">
      <c r="A1820" s="88" t="s">
        <v>164</v>
      </c>
      <c r="B1820" s="735">
        <v>425466</v>
      </c>
      <c r="C1820" s="735">
        <v>0</v>
      </c>
      <c r="D1820" s="735">
        <v>804.05</v>
      </c>
      <c r="E1820" s="736">
        <v>0.18898102316048754</v>
      </c>
      <c r="F1820" s="735">
        <v>0</v>
      </c>
    </row>
    <row r="1821" spans="1:6" ht="12.75">
      <c r="A1821" s="88" t="s">
        <v>1143</v>
      </c>
      <c r="B1821" s="735">
        <v>954309</v>
      </c>
      <c r="C1821" s="735">
        <v>0</v>
      </c>
      <c r="D1821" s="735">
        <v>0</v>
      </c>
      <c r="E1821" s="736">
        <v>0</v>
      </c>
      <c r="F1821" s="735">
        <v>0</v>
      </c>
    </row>
    <row r="1822" spans="1:6" ht="12.75">
      <c r="A1822" s="88" t="s">
        <v>955</v>
      </c>
      <c r="B1822" s="735">
        <v>954309</v>
      </c>
      <c r="C1822" s="735">
        <v>0</v>
      </c>
      <c r="D1822" s="735">
        <v>0</v>
      </c>
      <c r="E1822" s="736">
        <v>0</v>
      </c>
      <c r="F1822" s="735">
        <v>0</v>
      </c>
    </row>
    <row r="1823" spans="1:6" ht="12.75">
      <c r="A1823" s="88" t="s">
        <v>172</v>
      </c>
      <c r="B1823" s="735">
        <v>954309</v>
      </c>
      <c r="C1823" s="735">
        <v>0</v>
      </c>
      <c r="D1823" s="735">
        <v>0</v>
      </c>
      <c r="E1823" s="736">
        <v>0</v>
      </c>
      <c r="F1823" s="735">
        <v>0</v>
      </c>
    </row>
    <row r="1824" spans="1:6" ht="25.5">
      <c r="A1824" s="88" t="s">
        <v>175</v>
      </c>
      <c r="B1824" s="735">
        <v>954309</v>
      </c>
      <c r="C1824" s="735">
        <v>0</v>
      </c>
      <c r="D1824" s="735">
        <v>0</v>
      </c>
      <c r="E1824" s="736">
        <v>0</v>
      </c>
      <c r="F1824" s="735">
        <v>0</v>
      </c>
    </row>
    <row r="1825" spans="1:6" ht="12.75">
      <c r="A1825" s="88" t="s">
        <v>170</v>
      </c>
      <c r="B1825" s="735">
        <v>2893839</v>
      </c>
      <c r="C1825" s="735">
        <v>151872</v>
      </c>
      <c r="D1825" s="735">
        <v>151872</v>
      </c>
      <c r="E1825" s="736">
        <v>5.248115047174359</v>
      </c>
      <c r="F1825" s="735">
        <v>-185643</v>
      </c>
    </row>
    <row r="1826" spans="1:6" ht="25.5">
      <c r="A1826" s="88" t="s">
        <v>173</v>
      </c>
      <c r="B1826" s="735">
        <v>2893839</v>
      </c>
      <c r="C1826" s="735">
        <v>151872</v>
      </c>
      <c r="D1826" s="735">
        <v>151872</v>
      </c>
      <c r="E1826" s="736">
        <v>5.248115047174359</v>
      </c>
      <c r="F1826" s="735">
        <v>-185643</v>
      </c>
    </row>
    <row r="1827" spans="1:6" ht="12.75">
      <c r="A1827" s="96" t="s">
        <v>247</v>
      </c>
      <c r="B1827" s="731">
        <v>4273614</v>
      </c>
      <c r="C1827" s="731">
        <v>151872</v>
      </c>
      <c r="D1827" s="731">
        <v>55591.8</v>
      </c>
      <c r="E1827" s="732">
        <v>1.3008147202812421</v>
      </c>
      <c r="F1827" s="731">
        <v>15652.22</v>
      </c>
    </row>
    <row r="1828" spans="1:6" ht="12.75">
      <c r="A1828" s="88" t="s">
        <v>178</v>
      </c>
      <c r="B1828" s="735">
        <v>1639122</v>
      </c>
      <c r="C1828" s="735">
        <v>151872</v>
      </c>
      <c r="D1828" s="735">
        <v>55591.8</v>
      </c>
      <c r="E1828" s="736">
        <v>3.391559627654318</v>
      </c>
      <c r="F1828" s="735">
        <v>15652.22</v>
      </c>
    </row>
    <row r="1829" spans="1:6" ht="12.75">
      <c r="A1829" s="88" t="s">
        <v>180</v>
      </c>
      <c r="B1829" s="735">
        <v>880291</v>
      </c>
      <c r="C1829" s="735">
        <v>151872</v>
      </c>
      <c r="D1829" s="735">
        <v>55591.8</v>
      </c>
      <c r="E1829" s="736">
        <v>6.3151616908499575</v>
      </c>
      <c r="F1829" s="735">
        <v>15652.22</v>
      </c>
    </row>
    <row r="1830" spans="1:6" ht="12.75">
      <c r="A1830" s="88" t="s">
        <v>181</v>
      </c>
      <c r="B1830" s="735">
        <v>72019</v>
      </c>
      <c r="C1830" s="735">
        <v>30694</v>
      </c>
      <c r="D1830" s="735">
        <v>30449.31</v>
      </c>
      <c r="E1830" s="736">
        <v>42.27955122953665</v>
      </c>
      <c r="F1830" s="735">
        <v>11426.62</v>
      </c>
    </row>
    <row r="1831" spans="1:6" ht="12.75">
      <c r="A1831" s="88" t="s">
        <v>188</v>
      </c>
      <c r="B1831" s="735">
        <v>57884</v>
      </c>
      <c r="C1831" s="735">
        <v>24545</v>
      </c>
      <c r="D1831" s="735">
        <v>24347.96</v>
      </c>
      <c r="E1831" s="736">
        <v>42.06336811554143</v>
      </c>
      <c r="F1831" s="735">
        <v>9230.25</v>
      </c>
    </row>
    <row r="1832" spans="1:6" ht="12.75">
      <c r="A1832" s="88" t="s">
        <v>186</v>
      </c>
      <c r="B1832" s="735">
        <v>808272</v>
      </c>
      <c r="C1832" s="735">
        <v>121178</v>
      </c>
      <c r="D1832" s="735">
        <v>25142.49</v>
      </c>
      <c r="E1832" s="736">
        <v>3.110647158382327</v>
      </c>
      <c r="F1832" s="735">
        <v>4225.6</v>
      </c>
    </row>
    <row r="1833" spans="1:6" ht="12.75">
      <c r="A1833" s="88" t="s">
        <v>206</v>
      </c>
      <c r="B1833" s="735">
        <v>758831</v>
      </c>
      <c r="C1833" s="735">
        <v>0</v>
      </c>
      <c r="D1833" s="735">
        <v>0</v>
      </c>
      <c r="E1833" s="736">
        <v>0</v>
      </c>
      <c r="F1833" s="735">
        <v>0</v>
      </c>
    </row>
    <row r="1834" spans="1:6" ht="12.75">
      <c r="A1834" s="88" t="s">
        <v>208</v>
      </c>
      <c r="B1834" s="735">
        <v>758831</v>
      </c>
      <c r="C1834" s="735">
        <v>0</v>
      </c>
      <c r="D1834" s="735">
        <v>0</v>
      </c>
      <c r="E1834" s="736">
        <v>0</v>
      </c>
      <c r="F1834" s="735">
        <v>0</v>
      </c>
    </row>
    <row r="1835" spans="1:6" ht="12.75">
      <c r="A1835" s="88" t="s">
        <v>251</v>
      </c>
      <c r="B1835" s="735">
        <v>2634492</v>
      </c>
      <c r="C1835" s="735">
        <v>0</v>
      </c>
      <c r="D1835" s="735">
        <v>0</v>
      </c>
      <c r="E1835" s="736">
        <v>0</v>
      </c>
      <c r="F1835" s="735">
        <v>0</v>
      </c>
    </row>
    <row r="1836" spans="1:6" ht="12.75">
      <c r="A1836" s="88" t="s">
        <v>253</v>
      </c>
      <c r="B1836" s="735">
        <v>2634492</v>
      </c>
      <c r="C1836" s="735">
        <v>0</v>
      </c>
      <c r="D1836" s="735">
        <v>0</v>
      </c>
      <c r="E1836" s="736">
        <v>0</v>
      </c>
      <c r="F1836" s="735">
        <v>0</v>
      </c>
    </row>
    <row r="1837" spans="1:6" ht="12.75">
      <c r="A1837" s="88" t="s">
        <v>1097</v>
      </c>
      <c r="B1837" s="735">
        <v>0</v>
      </c>
      <c r="C1837" s="735">
        <v>0</v>
      </c>
      <c r="D1837" s="735">
        <v>97084.25</v>
      </c>
      <c r="E1837" s="737" t="s">
        <v>1093</v>
      </c>
      <c r="F1837" s="735">
        <v>-201295.22</v>
      </c>
    </row>
    <row r="1838" spans="1:6" ht="12.75">
      <c r="A1838" s="96" t="s">
        <v>321</v>
      </c>
      <c r="B1838" s="731"/>
      <c r="C1838" s="731"/>
      <c r="D1838" s="731"/>
      <c r="E1838" s="732"/>
      <c r="F1838" s="731"/>
    </row>
    <row r="1839" spans="1:6" ht="12.75">
      <c r="A1839" s="96" t="s">
        <v>161</v>
      </c>
      <c r="B1839" s="731">
        <v>7731572</v>
      </c>
      <c r="C1839" s="731">
        <v>87043</v>
      </c>
      <c r="D1839" s="731">
        <v>79252.52</v>
      </c>
      <c r="E1839" s="732">
        <v>1.025050533</v>
      </c>
      <c r="F1839" s="731">
        <v>1525</v>
      </c>
    </row>
    <row r="1840" spans="1:6" ht="12.75">
      <c r="A1840" s="88" t="s">
        <v>164</v>
      </c>
      <c r="B1840" s="735">
        <v>7660852</v>
      </c>
      <c r="C1840" s="735">
        <v>79277</v>
      </c>
      <c r="D1840" s="735">
        <v>71486.52</v>
      </c>
      <c r="E1840" s="736">
        <v>0.933140596</v>
      </c>
      <c r="F1840" s="735">
        <v>0</v>
      </c>
    </row>
    <row r="1841" spans="1:6" ht="12.75">
      <c r="A1841" s="739" t="s">
        <v>311</v>
      </c>
      <c r="B1841" s="735">
        <v>7235386</v>
      </c>
      <c r="C1841" s="735">
        <v>79277</v>
      </c>
      <c r="D1841" s="735">
        <v>70682.47</v>
      </c>
      <c r="E1841" s="736">
        <v>0.976899781</v>
      </c>
      <c r="F1841" s="735">
        <v>0</v>
      </c>
    </row>
    <row r="1842" spans="1:6" ht="12.75">
      <c r="A1842" s="88" t="s">
        <v>170</v>
      </c>
      <c r="B1842" s="735">
        <v>70720</v>
      </c>
      <c r="C1842" s="735">
        <v>7766</v>
      </c>
      <c r="D1842" s="735">
        <v>7766</v>
      </c>
      <c r="E1842" s="736">
        <v>10.981334842</v>
      </c>
      <c r="F1842" s="735">
        <v>1525</v>
      </c>
    </row>
    <row r="1843" spans="1:6" ht="25.5">
      <c r="A1843" s="88" t="s">
        <v>173</v>
      </c>
      <c r="B1843" s="735">
        <v>70720</v>
      </c>
      <c r="C1843" s="735">
        <v>7766</v>
      </c>
      <c r="D1843" s="735">
        <v>7766</v>
      </c>
      <c r="E1843" s="736">
        <v>10.981334842</v>
      </c>
      <c r="F1843" s="735">
        <v>1525</v>
      </c>
    </row>
    <row r="1844" spans="1:6" ht="12.75">
      <c r="A1844" s="96" t="s">
        <v>247</v>
      </c>
      <c r="B1844" s="731">
        <v>7731572</v>
      </c>
      <c r="C1844" s="731">
        <v>87043</v>
      </c>
      <c r="D1844" s="731">
        <v>71690.19</v>
      </c>
      <c r="E1844" s="732">
        <v>0.927239506</v>
      </c>
      <c r="F1844" s="731">
        <v>0</v>
      </c>
    </row>
    <row r="1845" spans="1:6" ht="12.75">
      <c r="A1845" s="88" t="s">
        <v>178</v>
      </c>
      <c r="B1845" s="735">
        <v>7731572</v>
      </c>
      <c r="C1845" s="735">
        <v>87043</v>
      </c>
      <c r="D1845" s="735">
        <v>71690.19</v>
      </c>
      <c r="E1845" s="736">
        <v>0.927239506</v>
      </c>
      <c r="F1845" s="735">
        <v>0</v>
      </c>
    </row>
    <row r="1846" spans="1:6" ht="12.75">
      <c r="A1846" s="88" t="s">
        <v>180</v>
      </c>
      <c r="B1846" s="735">
        <v>70720</v>
      </c>
      <c r="C1846" s="735">
        <v>7766</v>
      </c>
      <c r="D1846" s="735">
        <v>203.67</v>
      </c>
      <c r="E1846" s="736">
        <v>0.28799491</v>
      </c>
      <c r="F1846" s="735">
        <v>0</v>
      </c>
    </row>
    <row r="1847" spans="1:6" ht="12.75">
      <c r="A1847" s="88" t="s">
        <v>186</v>
      </c>
      <c r="B1847" s="735">
        <v>70720</v>
      </c>
      <c r="C1847" s="735">
        <v>7766</v>
      </c>
      <c r="D1847" s="735">
        <v>203.67</v>
      </c>
      <c r="E1847" s="736">
        <v>0.28799491</v>
      </c>
      <c r="F1847" s="735">
        <v>0</v>
      </c>
    </row>
    <row r="1848" spans="1:6" ht="12.75">
      <c r="A1848" s="88" t="s">
        <v>206</v>
      </c>
      <c r="B1848" s="735">
        <v>425466</v>
      </c>
      <c r="C1848" s="735">
        <v>0</v>
      </c>
      <c r="D1848" s="735">
        <v>0</v>
      </c>
      <c r="E1848" s="736">
        <v>0</v>
      </c>
      <c r="F1848" s="735">
        <v>0</v>
      </c>
    </row>
    <row r="1849" spans="1:6" ht="12.75">
      <c r="A1849" s="88" t="s">
        <v>208</v>
      </c>
      <c r="B1849" s="735">
        <v>425466</v>
      </c>
      <c r="C1849" s="735">
        <v>0</v>
      </c>
      <c r="D1849" s="735">
        <v>0</v>
      </c>
      <c r="E1849" s="736">
        <v>0</v>
      </c>
      <c r="F1849" s="735">
        <v>0</v>
      </c>
    </row>
    <row r="1850" spans="1:6" ht="12.75">
      <c r="A1850" s="88" t="s">
        <v>231</v>
      </c>
      <c r="B1850" s="735">
        <v>7235386</v>
      </c>
      <c r="C1850" s="735">
        <v>79277</v>
      </c>
      <c r="D1850" s="735">
        <v>71486.52</v>
      </c>
      <c r="E1850" s="736">
        <v>0.988012526</v>
      </c>
      <c r="F1850" s="735">
        <v>0</v>
      </c>
    </row>
    <row r="1851" spans="1:6" ht="12.75">
      <c r="A1851" s="88" t="s">
        <v>318</v>
      </c>
      <c r="B1851" s="735">
        <v>7235386</v>
      </c>
      <c r="C1851" s="735">
        <v>79277</v>
      </c>
      <c r="D1851" s="735">
        <v>71486.52</v>
      </c>
      <c r="E1851" s="736">
        <v>0.988012526</v>
      </c>
      <c r="F1851" s="735">
        <v>0</v>
      </c>
    </row>
    <row r="1852" spans="1:6" ht="38.25">
      <c r="A1852" s="88" t="s">
        <v>320</v>
      </c>
      <c r="B1852" s="735">
        <v>7235386</v>
      </c>
      <c r="C1852" s="735">
        <v>79277</v>
      </c>
      <c r="D1852" s="735">
        <v>71486.52</v>
      </c>
      <c r="E1852" s="736">
        <v>0.988012526</v>
      </c>
      <c r="F1852" s="735">
        <v>0</v>
      </c>
    </row>
    <row r="1853" spans="1:6" ht="12.75">
      <c r="A1853" s="88" t="s">
        <v>1097</v>
      </c>
      <c r="B1853" s="735">
        <v>0</v>
      </c>
      <c r="C1853" s="735">
        <v>0</v>
      </c>
      <c r="D1853" s="735">
        <v>7562.33</v>
      </c>
      <c r="E1853" s="737" t="s">
        <v>1093</v>
      </c>
      <c r="F1853" s="735">
        <v>1525</v>
      </c>
    </row>
    <row r="1854" spans="1:6" ht="12.75">
      <c r="A1854" s="96" t="s">
        <v>333</v>
      </c>
      <c r="B1854" s="731"/>
      <c r="C1854" s="731"/>
      <c r="D1854" s="731"/>
      <c r="E1854" s="732"/>
      <c r="F1854" s="731"/>
    </row>
    <row r="1855" spans="1:6" ht="12.75">
      <c r="A1855" s="96" t="s">
        <v>161</v>
      </c>
      <c r="B1855" s="731">
        <v>17859</v>
      </c>
      <c r="C1855" s="731">
        <v>2043</v>
      </c>
      <c r="D1855" s="731">
        <v>2043</v>
      </c>
      <c r="E1855" s="732">
        <v>11.439610281</v>
      </c>
      <c r="F1855" s="731">
        <v>-1529</v>
      </c>
    </row>
    <row r="1856" spans="1:6" ht="12.75">
      <c r="A1856" s="88" t="s">
        <v>170</v>
      </c>
      <c r="B1856" s="735">
        <v>17859</v>
      </c>
      <c r="C1856" s="735">
        <v>2043</v>
      </c>
      <c r="D1856" s="735">
        <v>2043</v>
      </c>
      <c r="E1856" s="736">
        <v>11.439610281</v>
      </c>
      <c r="F1856" s="735">
        <v>-1529</v>
      </c>
    </row>
    <row r="1857" spans="1:6" ht="25.5">
      <c r="A1857" s="88" t="s">
        <v>173</v>
      </c>
      <c r="B1857" s="735">
        <v>17859</v>
      </c>
      <c r="C1857" s="735">
        <v>2043</v>
      </c>
      <c r="D1857" s="735">
        <v>2043</v>
      </c>
      <c r="E1857" s="736">
        <v>11.439610281</v>
      </c>
      <c r="F1857" s="735">
        <v>-1529</v>
      </c>
    </row>
    <row r="1858" spans="1:6" ht="12.75">
      <c r="A1858" s="96" t="s">
        <v>247</v>
      </c>
      <c r="B1858" s="731">
        <v>17859</v>
      </c>
      <c r="C1858" s="731">
        <v>2043</v>
      </c>
      <c r="D1858" s="731">
        <v>2042.48</v>
      </c>
      <c r="E1858" s="732">
        <v>11.436698583</v>
      </c>
      <c r="F1858" s="731">
        <v>0</v>
      </c>
    </row>
    <row r="1859" spans="1:6" ht="12.75">
      <c r="A1859" s="88" t="s">
        <v>178</v>
      </c>
      <c r="B1859" s="735">
        <v>17859</v>
      </c>
      <c r="C1859" s="735">
        <v>2043</v>
      </c>
      <c r="D1859" s="735">
        <v>2042.48</v>
      </c>
      <c r="E1859" s="736">
        <v>11.436698583</v>
      </c>
      <c r="F1859" s="735">
        <v>0</v>
      </c>
    </row>
    <row r="1860" spans="1:6" ht="12.75">
      <c r="A1860" s="88" t="s">
        <v>180</v>
      </c>
      <c r="B1860" s="735">
        <v>17859</v>
      </c>
      <c r="C1860" s="735">
        <v>2043</v>
      </c>
      <c r="D1860" s="735">
        <v>2042.48</v>
      </c>
      <c r="E1860" s="736">
        <v>11.436698583</v>
      </c>
      <c r="F1860" s="735">
        <v>0</v>
      </c>
    </row>
    <row r="1861" spans="1:6" ht="12.75">
      <c r="A1861" s="88" t="s">
        <v>186</v>
      </c>
      <c r="B1861" s="735">
        <v>17859</v>
      </c>
      <c r="C1861" s="735">
        <v>2043</v>
      </c>
      <c r="D1861" s="735">
        <v>2042.48</v>
      </c>
      <c r="E1861" s="736">
        <v>11.436698583</v>
      </c>
      <c r="F1861" s="735">
        <v>0</v>
      </c>
    </row>
    <row r="1862" spans="1:6" ht="12.75">
      <c r="A1862" s="88" t="s">
        <v>1097</v>
      </c>
      <c r="B1862" s="735">
        <v>0</v>
      </c>
      <c r="C1862" s="735">
        <v>0</v>
      </c>
      <c r="D1862" s="735">
        <v>0.52</v>
      </c>
      <c r="E1862" s="737" t="s">
        <v>1093</v>
      </c>
      <c r="F1862" s="735">
        <v>-1529</v>
      </c>
    </row>
    <row r="1863" spans="1:6" ht="12.75">
      <c r="A1863" s="96" t="s">
        <v>349</v>
      </c>
      <c r="B1863" s="731"/>
      <c r="C1863" s="731"/>
      <c r="D1863" s="731"/>
      <c r="E1863" s="732"/>
      <c r="F1863" s="731"/>
    </row>
    <row r="1864" spans="1:6" ht="12.75">
      <c r="A1864" s="96" t="s">
        <v>161</v>
      </c>
      <c r="B1864" s="731">
        <v>2772335</v>
      </c>
      <c r="C1864" s="731">
        <v>129712</v>
      </c>
      <c r="D1864" s="731">
        <v>129712</v>
      </c>
      <c r="E1864" s="732">
        <v>4.67879964</v>
      </c>
      <c r="F1864" s="731">
        <v>-187717</v>
      </c>
    </row>
    <row r="1865" spans="1:6" ht="12.75">
      <c r="A1865" s="88" t="s">
        <v>170</v>
      </c>
      <c r="B1865" s="735">
        <v>2772335</v>
      </c>
      <c r="C1865" s="735">
        <v>129712</v>
      </c>
      <c r="D1865" s="735">
        <v>129712</v>
      </c>
      <c r="E1865" s="736">
        <v>4.67879964</v>
      </c>
      <c r="F1865" s="735">
        <v>-187717</v>
      </c>
    </row>
    <row r="1866" spans="1:6" ht="25.5">
      <c r="A1866" s="88" t="s">
        <v>173</v>
      </c>
      <c r="B1866" s="735">
        <v>2772335</v>
      </c>
      <c r="C1866" s="735">
        <v>129712</v>
      </c>
      <c r="D1866" s="735">
        <v>129712</v>
      </c>
      <c r="E1866" s="736">
        <v>4.67879964</v>
      </c>
      <c r="F1866" s="735">
        <v>-187717</v>
      </c>
    </row>
    <row r="1867" spans="1:6" ht="12.75">
      <c r="A1867" s="96" t="s">
        <v>247</v>
      </c>
      <c r="B1867" s="731">
        <v>2772335</v>
      </c>
      <c r="C1867" s="731">
        <v>129712</v>
      </c>
      <c r="D1867" s="731">
        <v>41234.75</v>
      </c>
      <c r="E1867" s="732">
        <v>1.487365344</v>
      </c>
      <c r="F1867" s="731">
        <v>13254</v>
      </c>
    </row>
    <row r="1868" spans="1:6" ht="12.75">
      <c r="A1868" s="88" t="s">
        <v>178</v>
      </c>
      <c r="B1868" s="735">
        <v>1092152</v>
      </c>
      <c r="C1868" s="735">
        <v>129712</v>
      </c>
      <c r="D1868" s="735">
        <v>41234.75</v>
      </c>
      <c r="E1868" s="736">
        <v>3.775550473</v>
      </c>
      <c r="F1868" s="735">
        <v>13254</v>
      </c>
    </row>
    <row r="1869" spans="1:6" ht="12.75">
      <c r="A1869" s="88" t="s">
        <v>180</v>
      </c>
      <c r="B1869" s="735">
        <v>758787</v>
      </c>
      <c r="C1869" s="735">
        <v>129712</v>
      </c>
      <c r="D1869" s="735">
        <v>41234.75</v>
      </c>
      <c r="E1869" s="736">
        <v>5.434298426</v>
      </c>
      <c r="F1869" s="735">
        <v>13254</v>
      </c>
    </row>
    <row r="1870" spans="1:6" ht="12.75">
      <c r="A1870" s="88" t="s">
        <v>181</v>
      </c>
      <c r="B1870" s="735">
        <v>55735</v>
      </c>
      <c r="C1870" s="735">
        <v>22552</v>
      </c>
      <c r="D1870" s="735">
        <v>22531.18</v>
      </c>
      <c r="E1870" s="736">
        <v>40.425549475</v>
      </c>
      <c r="F1870" s="735">
        <v>9741.3</v>
      </c>
    </row>
    <row r="1871" spans="1:6" ht="12.75">
      <c r="A1871" s="88" t="s">
        <v>188</v>
      </c>
      <c r="B1871" s="735">
        <v>44915</v>
      </c>
      <c r="C1871" s="735">
        <v>18176</v>
      </c>
      <c r="D1871" s="735">
        <v>18157.1</v>
      </c>
      <c r="E1871" s="736">
        <v>40.425470333</v>
      </c>
      <c r="F1871" s="735">
        <v>7850.18</v>
      </c>
    </row>
    <row r="1872" spans="1:6" ht="12.75">
      <c r="A1872" s="88" t="s">
        <v>186</v>
      </c>
      <c r="B1872" s="735">
        <v>703052</v>
      </c>
      <c r="C1872" s="735">
        <v>107160</v>
      </c>
      <c r="D1872" s="735">
        <v>18703.57</v>
      </c>
      <c r="E1872" s="736">
        <v>2.660339491</v>
      </c>
      <c r="F1872" s="735">
        <v>3512.7</v>
      </c>
    </row>
    <row r="1873" spans="1:6" ht="12.75">
      <c r="A1873" s="88" t="s">
        <v>206</v>
      </c>
      <c r="B1873" s="735">
        <v>333365</v>
      </c>
      <c r="C1873" s="735">
        <v>0</v>
      </c>
      <c r="D1873" s="735">
        <v>0</v>
      </c>
      <c r="E1873" s="736">
        <v>0</v>
      </c>
      <c r="F1873" s="735">
        <v>0</v>
      </c>
    </row>
    <row r="1874" spans="1:6" ht="12.75">
      <c r="A1874" s="88" t="s">
        <v>208</v>
      </c>
      <c r="B1874" s="735">
        <v>333365</v>
      </c>
      <c r="C1874" s="735">
        <v>0</v>
      </c>
      <c r="D1874" s="735">
        <v>0</v>
      </c>
      <c r="E1874" s="736">
        <v>0</v>
      </c>
      <c r="F1874" s="735">
        <v>0</v>
      </c>
    </row>
    <row r="1875" spans="1:6" ht="12.75">
      <c r="A1875" s="88" t="s">
        <v>251</v>
      </c>
      <c r="B1875" s="735">
        <v>1680183</v>
      </c>
      <c r="C1875" s="735">
        <v>0</v>
      </c>
      <c r="D1875" s="735">
        <v>0</v>
      </c>
      <c r="E1875" s="736">
        <v>0</v>
      </c>
      <c r="F1875" s="735">
        <v>0</v>
      </c>
    </row>
    <row r="1876" spans="1:6" ht="12.75">
      <c r="A1876" s="88" t="s">
        <v>253</v>
      </c>
      <c r="B1876" s="735">
        <v>1680183</v>
      </c>
      <c r="C1876" s="735">
        <v>0</v>
      </c>
      <c r="D1876" s="735">
        <v>0</v>
      </c>
      <c r="E1876" s="736">
        <v>0</v>
      </c>
      <c r="F1876" s="735">
        <v>0</v>
      </c>
    </row>
    <row r="1877" spans="1:6" ht="12.75">
      <c r="A1877" s="88" t="s">
        <v>1097</v>
      </c>
      <c r="B1877" s="735">
        <v>0</v>
      </c>
      <c r="C1877" s="735">
        <v>0</v>
      </c>
      <c r="D1877" s="735">
        <v>88477.25</v>
      </c>
      <c r="E1877" s="737" t="s">
        <v>1093</v>
      </c>
      <c r="F1877" s="735">
        <v>-200971</v>
      </c>
    </row>
    <row r="1878" spans="1:6" ht="12.75">
      <c r="A1878" s="96" t="s">
        <v>369</v>
      </c>
      <c r="B1878" s="731"/>
      <c r="C1878" s="731"/>
      <c r="D1878" s="731"/>
      <c r="E1878" s="732"/>
      <c r="F1878" s="731"/>
    </row>
    <row r="1879" spans="1:6" ht="12.75">
      <c r="A1879" s="96" t="s">
        <v>161</v>
      </c>
      <c r="B1879" s="731">
        <v>987234</v>
      </c>
      <c r="C1879" s="731">
        <v>12351</v>
      </c>
      <c r="D1879" s="731">
        <v>12351</v>
      </c>
      <c r="E1879" s="732">
        <v>1.2510711746151368</v>
      </c>
      <c r="F1879" s="731">
        <v>2078</v>
      </c>
    </row>
    <row r="1880" spans="1:6" ht="12.75">
      <c r="A1880" s="88" t="s">
        <v>1143</v>
      </c>
      <c r="B1880" s="735">
        <v>954309</v>
      </c>
      <c r="C1880" s="735">
        <v>0</v>
      </c>
      <c r="D1880" s="735">
        <v>0</v>
      </c>
      <c r="E1880" s="736">
        <v>0</v>
      </c>
      <c r="F1880" s="735">
        <v>0</v>
      </c>
    </row>
    <row r="1881" spans="1:6" ht="12.75">
      <c r="A1881" s="88" t="s">
        <v>955</v>
      </c>
      <c r="B1881" s="735">
        <v>954309</v>
      </c>
      <c r="C1881" s="735">
        <v>0</v>
      </c>
      <c r="D1881" s="735">
        <v>0</v>
      </c>
      <c r="E1881" s="736">
        <v>0</v>
      </c>
      <c r="F1881" s="735">
        <v>0</v>
      </c>
    </row>
    <row r="1882" spans="1:6" ht="12.75">
      <c r="A1882" s="88" t="s">
        <v>172</v>
      </c>
      <c r="B1882" s="735">
        <v>954309</v>
      </c>
      <c r="C1882" s="735">
        <v>0</v>
      </c>
      <c r="D1882" s="735">
        <v>0</v>
      </c>
      <c r="E1882" s="736">
        <v>0</v>
      </c>
      <c r="F1882" s="735">
        <v>0</v>
      </c>
    </row>
    <row r="1883" spans="1:6" ht="25.5">
      <c r="A1883" s="88" t="s">
        <v>175</v>
      </c>
      <c r="B1883" s="735">
        <v>954309</v>
      </c>
      <c r="C1883" s="735">
        <v>0</v>
      </c>
      <c r="D1883" s="735">
        <v>0</v>
      </c>
      <c r="E1883" s="736">
        <v>0</v>
      </c>
      <c r="F1883" s="735">
        <v>0</v>
      </c>
    </row>
    <row r="1884" spans="1:6" ht="12.75">
      <c r="A1884" s="88" t="s">
        <v>170</v>
      </c>
      <c r="B1884" s="735">
        <v>32925</v>
      </c>
      <c r="C1884" s="735">
        <v>12351</v>
      </c>
      <c r="D1884" s="735">
        <v>12351</v>
      </c>
      <c r="E1884" s="736">
        <v>37.5125284738041</v>
      </c>
      <c r="F1884" s="735">
        <v>2078</v>
      </c>
    </row>
    <row r="1885" spans="1:6" ht="25.5">
      <c r="A1885" s="88" t="s">
        <v>173</v>
      </c>
      <c r="B1885" s="735">
        <v>32925</v>
      </c>
      <c r="C1885" s="735">
        <v>12351</v>
      </c>
      <c r="D1885" s="735">
        <v>12351</v>
      </c>
      <c r="E1885" s="736">
        <v>37.5125284738041</v>
      </c>
      <c r="F1885" s="735">
        <v>2078</v>
      </c>
    </row>
    <row r="1886" spans="1:6" ht="12.75">
      <c r="A1886" s="96" t="s">
        <v>247</v>
      </c>
      <c r="B1886" s="731">
        <v>987234</v>
      </c>
      <c r="C1886" s="731">
        <v>12351</v>
      </c>
      <c r="D1886" s="731">
        <v>12110.9</v>
      </c>
      <c r="E1886" s="732">
        <v>1.2267506994289095</v>
      </c>
      <c r="F1886" s="731">
        <v>2398.22</v>
      </c>
    </row>
    <row r="1887" spans="1:6" ht="12.75">
      <c r="A1887" s="88" t="s">
        <v>178</v>
      </c>
      <c r="B1887" s="735">
        <v>32925</v>
      </c>
      <c r="C1887" s="735">
        <v>12351</v>
      </c>
      <c r="D1887" s="735">
        <v>12110.9</v>
      </c>
      <c r="E1887" s="736">
        <v>36.7832953682612</v>
      </c>
      <c r="F1887" s="735">
        <v>2398.22</v>
      </c>
    </row>
    <row r="1888" spans="1:6" ht="12.75">
      <c r="A1888" s="88" t="s">
        <v>180</v>
      </c>
      <c r="B1888" s="735">
        <v>32925</v>
      </c>
      <c r="C1888" s="735">
        <v>12351</v>
      </c>
      <c r="D1888" s="735">
        <v>12110.9</v>
      </c>
      <c r="E1888" s="736">
        <v>36.7832953682612</v>
      </c>
      <c r="F1888" s="735">
        <v>2398.22</v>
      </c>
    </row>
    <row r="1889" spans="1:6" ht="12.75">
      <c r="A1889" s="88" t="s">
        <v>181</v>
      </c>
      <c r="B1889" s="735">
        <v>16284</v>
      </c>
      <c r="C1889" s="735">
        <v>8142</v>
      </c>
      <c r="D1889" s="735">
        <v>7918.13</v>
      </c>
      <c r="E1889" s="736">
        <v>48.62521493490543</v>
      </c>
      <c r="F1889" s="735">
        <v>1685.32</v>
      </c>
    </row>
    <row r="1890" spans="1:6" ht="12.75">
      <c r="A1890" s="88" t="s">
        <v>188</v>
      </c>
      <c r="B1890" s="735">
        <v>12969</v>
      </c>
      <c r="C1890" s="735">
        <v>6369</v>
      </c>
      <c r="D1890" s="735">
        <v>6190.86</v>
      </c>
      <c r="E1890" s="736">
        <v>47.73583159842701</v>
      </c>
      <c r="F1890" s="735">
        <v>1380.07</v>
      </c>
    </row>
    <row r="1891" spans="1:6" ht="12.75">
      <c r="A1891" s="88" t="s">
        <v>186</v>
      </c>
      <c r="B1891" s="735">
        <v>16641</v>
      </c>
      <c r="C1891" s="735">
        <v>4209</v>
      </c>
      <c r="D1891" s="735">
        <v>4192.77</v>
      </c>
      <c r="E1891" s="736">
        <v>25.19542094826032</v>
      </c>
      <c r="F1891" s="735">
        <v>712.9</v>
      </c>
    </row>
    <row r="1892" spans="1:6" ht="12.75">
      <c r="A1892" s="88" t="s">
        <v>251</v>
      </c>
      <c r="B1892" s="735">
        <v>954309</v>
      </c>
      <c r="C1892" s="735">
        <v>0</v>
      </c>
      <c r="D1892" s="735">
        <v>0</v>
      </c>
      <c r="E1892" s="736">
        <v>0</v>
      </c>
      <c r="F1892" s="735">
        <v>0</v>
      </c>
    </row>
    <row r="1893" spans="1:6" ht="12.75">
      <c r="A1893" s="88" t="s">
        <v>253</v>
      </c>
      <c r="B1893" s="735">
        <v>954309</v>
      </c>
      <c r="C1893" s="735">
        <v>0</v>
      </c>
      <c r="D1893" s="735">
        <v>0</v>
      </c>
      <c r="E1893" s="736">
        <v>0</v>
      </c>
      <c r="F1893" s="735">
        <v>0</v>
      </c>
    </row>
    <row r="1894" spans="1:6" ht="12.75">
      <c r="A1894" s="88" t="s">
        <v>1097</v>
      </c>
      <c r="B1894" s="735">
        <v>0</v>
      </c>
      <c r="C1894" s="735">
        <v>0</v>
      </c>
      <c r="D1894" s="735">
        <v>240.1</v>
      </c>
      <c r="E1894" s="737" t="s">
        <v>1093</v>
      </c>
      <c r="F1894" s="735">
        <v>-320.22</v>
      </c>
    </row>
    <row r="1895" spans="1:6" ht="12.75">
      <c r="A1895" s="96" t="s">
        <v>981</v>
      </c>
      <c r="B1895" s="731"/>
      <c r="C1895" s="731"/>
      <c r="D1895" s="731"/>
      <c r="E1895" s="732"/>
      <c r="F1895" s="731"/>
    </row>
    <row r="1896" spans="1:6" ht="12.75">
      <c r="A1896" s="96" t="s">
        <v>161</v>
      </c>
      <c r="B1896" s="731">
        <v>13235574</v>
      </c>
      <c r="C1896" s="731">
        <v>4465690</v>
      </c>
      <c r="D1896" s="731">
        <v>6837441.44</v>
      </c>
      <c r="E1896" s="732">
        <v>51.659576229939105</v>
      </c>
      <c r="F1896" s="731">
        <v>2733109.31</v>
      </c>
    </row>
    <row r="1897" spans="1:6" ht="25.5">
      <c r="A1897" s="88" t="s">
        <v>1141</v>
      </c>
      <c r="B1897" s="735">
        <v>2859</v>
      </c>
      <c r="C1897" s="735">
        <v>2859</v>
      </c>
      <c r="D1897" s="735">
        <v>2859</v>
      </c>
      <c r="E1897" s="736">
        <v>100</v>
      </c>
      <c r="F1897" s="735">
        <v>0</v>
      </c>
    </row>
    <row r="1898" spans="1:6" ht="12.75">
      <c r="A1898" s="88" t="s">
        <v>164</v>
      </c>
      <c r="B1898" s="735">
        <v>6624761</v>
      </c>
      <c r="C1898" s="735">
        <v>3380066</v>
      </c>
      <c r="D1898" s="735">
        <v>5751817.44</v>
      </c>
      <c r="E1898" s="736">
        <v>86.82301806812353</v>
      </c>
      <c r="F1898" s="735">
        <v>2788512.31</v>
      </c>
    </row>
    <row r="1899" spans="1:6" ht="12.75">
      <c r="A1899" s="88" t="s">
        <v>170</v>
      </c>
      <c r="B1899" s="735">
        <v>6607954</v>
      </c>
      <c r="C1899" s="735">
        <v>1082765</v>
      </c>
      <c r="D1899" s="735">
        <v>1082765</v>
      </c>
      <c r="E1899" s="736">
        <v>16.3857829518789</v>
      </c>
      <c r="F1899" s="735">
        <v>-55403</v>
      </c>
    </row>
    <row r="1900" spans="1:6" ht="25.5">
      <c r="A1900" s="88" t="s">
        <v>173</v>
      </c>
      <c r="B1900" s="735">
        <v>6607954</v>
      </c>
      <c r="C1900" s="735">
        <v>1082765</v>
      </c>
      <c r="D1900" s="735">
        <v>1082765</v>
      </c>
      <c r="E1900" s="736">
        <v>16.3857829518789</v>
      </c>
      <c r="F1900" s="735">
        <v>-55403</v>
      </c>
    </row>
    <row r="1901" spans="1:6" ht="12.75">
      <c r="A1901" s="96" t="s">
        <v>247</v>
      </c>
      <c r="B1901" s="731">
        <v>14090955</v>
      </c>
      <c r="C1901" s="731">
        <v>4640816</v>
      </c>
      <c r="D1901" s="731">
        <v>3701320.82</v>
      </c>
      <c r="E1901" s="732">
        <v>26.26735249669025</v>
      </c>
      <c r="F1901" s="731">
        <v>163946.69</v>
      </c>
    </row>
    <row r="1902" spans="1:6" ht="12.75">
      <c r="A1902" s="88" t="s">
        <v>178</v>
      </c>
      <c r="B1902" s="735">
        <v>1253814</v>
      </c>
      <c r="C1902" s="735">
        <v>345310</v>
      </c>
      <c r="D1902" s="735">
        <v>181114.34</v>
      </c>
      <c r="E1902" s="736">
        <v>14.445072395108047</v>
      </c>
      <c r="F1902" s="735">
        <v>58135.15</v>
      </c>
    </row>
    <row r="1903" spans="1:6" ht="12.75">
      <c r="A1903" s="88" t="s">
        <v>180</v>
      </c>
      <c r="B1903" s="735">
        <v>899569</v>
      </c>
      <c r="C1903" s="735">
        <v>345310</v>
      </c>
      <c r="D1903" s="735">
        <v>181114.34</v>
      </c>
      <c r="E1903" s="736">
        <v>20.133457244524877</v>
      </c>
      <c r="F1903" s="735">
        <v>58135.15</v>
      </c>
    </row>
    <row r="1904" spans="1:6" ht="12.75">
      <c r="A1904" s="88" t="s">
        <v>181</v>
      </c>
      <c r="B1904" s="735">
        <v>256182</v>
      </c>
      <c r="C1904" s="735">
        <v>70568</v>
      </c>
      <c r="D1904" s="735">
        <v>42539.89</v>
      </c>
      <c r="E1904" s="736">
        <v>16.605339172931743</v>
      </c>
      <c r="F1904" s="735">
        <v>14135.97</v>
      </c>
    </row>
    <row r="1905" spans="1:6" ht="12.75">
      <c r="A1905" s="88" t="s">
        <v>188</v>
      </c>
      <c r="B1905" s="735">
        <v>202914</v>
      </c>
      <c r="C1905" s="735">
        <v>55647</v>
      </c>
      <c r="D1905" s="735">
        <v>33570.17</v>
      </c>
      <c r="E1905" s="736">
        <v>16.544038361079078</v>
      </c>
      <c r="F1905" s="735">
        <v>11722.57</v>
      </c>
    </row>
    <row r="1906" spans="1:6" ht="12.75">
      <c r="A1906" s="88" t="s">
        <v>186</v>
      </c>
      <c r="B1906" s="735">
        <v>643387</v>
      </c>
      <c r="C1906" s="735">
        <v>274742</v>
      </c>
      <c r="D1906" s="735">
        <v>138574.45</v>
      </c>
      <c r="E1906" s="736">
        <v>21.53827323212934</v>
      </c>
      <c r="F1906" s="735">
        <v>43999.18</v>
      </c>
    </row>
    <row r="1907" spans="1:6" ht="12.75">
      <c r="A1907" s="88" t="s">
        <v>206</v>
      </c>
      <c r="B1907" s="735">
        <v>33245</v>
      </c>
      <c r="C1907" s="735">
        <v>0</v>
      </c>
      <c r="D1907" s="735">
        <v>0</v>
      </c>
      <c r="E1907" s="736">
        <v>0</v>
      </c>
      <c r="F1907" s="735">
        <v>0</v>
      </c>
    </row>
    <row r="1908" spans="1:6" ht="12.75">
      <c r="A1908" s="88" t="s">
        <v>208</v>
      </c>
      <c r="B1908" s="735">
        <v>33245</v>
      </c>
      <c r="C1908" s="735">
        <v>0</v>
      </c>
      <c r="D1908" s="735">
        <v>0</v>
      </c>
      <c r="E1908" s="736">
        <v>0</v>
      </c>
      <c r="F1908" s="735">
        <v>0</v>
      </c>
    </row>
    <row r="1909" spans="1:6" ht="25.5">
      <c r="A1909" s="88" t="s">
        <v>224</v>
      </c>
      <c r="B1909" s="735">
        <v>121000</v>
      </c>
      <c r="C1909" s="735">
        <v>0</v>
      </c>
      <c r="D1909" s="735">
        <v>0</v>
      </c>
      <c r="E1909" s="736">
        <v>0</v>
      </c>
      <c r="F1909" s="735">
        <v>0</v>
      </c>
    </row>
    <row r="1910" spans="1:6" ht="12.75">
      <c r="A1910" s="88" t="s">
        <v>228</v>
      </c>
      <c r="B1910" s="735">
        <v>121000</v>
      </c>
      <c r="C1910" s="735">
        <v>0</v>
      </c>
      <c r="D1910" s="735">
        <v>0</v>
      </c>
      <c r="E1910" s="736">
        <v>0</v>
      </c>
      <c r="F1910" s="735">
        <v>0</v>
      </c>
    </row>
    <row r="1911" spans="1:6" ht="12.75">
      <c r="A1911" s="88" t="s">
        <v>231</v>
      </c>
      <c r="B1911" s="735">
        <v>200000</v>
      </c>
      <c r="C1911" s="735">
        <v>0</v>
      </c>
      <c r="D1911" s="735">
        <v>0</v>
      </c>
      <c r="E1911" s="736">
        <v>0</v>
      </c>
      <c r="F1911" s="735">
        <v>0</v>
      </c>
    </row>
    <row r="1912" spans="1:6" ht="38.25">
      <c r="A1912" s="88" t="s">
        <v>249</v>
      </c>
      <c r="B1912" s="735">
        <v>200000</v>
      </c>
      <c r="C1912" s="735">
        <v>0</v>
      </c>
      <c r="D1912" s="735">
        <v>0</v>
      </c>
      <c r="E1912" s="736">
        <v>0</v>
      </c>
      <c r="F1912" s="735">
        <v>0</v>
      </c>
    </row>
    <row r="1913" spans="1:6" ht="12.75">
      <c r="A1913" s="88" t="s">
        <v>251</v>
      </c>
      <c r="B1913" s="735">
        <v>12837141</v>
      </c>
      <c r="C1913" s="735">
        <v>4295506</v>
      </c>
      <c r="D1913" s="735">
        <v>3520206.48</v>
      </c>
      <c r="E1913" s="736">
        <v>27.422044208</v>
      </c>
      <c r="F1913" s="735">
        <v>105811.54</v>
      </c>
    </row>
    <row r="1914" spans="1:6" ht="12.75">
      <c r="A1914" s="88" t="s">
        <v>253</v>
      </c>
      <c r="B1914" s="735">
        <v>12837141</v>
      </c>
      <c r="C1914" s="735">
        <v>4295506</v>
      </c>
      <c r="D1914" s="735">
        <v>3520206.48</v>
      </c>
      <c r="E1914" s="736">
        <v>27.422044208</v>
      </c>
      <c r="F1914" s="735">
        <v>105811.54</v>
      </c>
    </row>
    <row r="1915" spans="1:6" ht="12.75">
      <c r="A1915" s="88" t="s">
        <v>1097</v>
      </c>
      <c r="B1915" s="735">
        <v>-855381</v>
      </c>
      <c r="C1915" s="735">
        <v>-175126</v>
      </c>
      <c r="D1915" s="735">
        <v>3136120.62</v>
      </c>
      <c r="E1915" s="737" t="s">
        <v>1093</v>
      </c>
      <c r="F1915" s="735">
        <v>2569162.62</v>
      </c>
    </row>
    <row r="1916" spans="1:6" ht="12.75">
      <c r="A1916" s="88" t="s">
        <v>1098</v>
      </c>
      <c r="B1916" s="735">
        <v>855381</v>
      </c>
      <c r="C1916" s="735">
        <v>175126</v>
      </c>
      <c r="D1916" s="738" t="s">
        <v>1093</v>
      </c>
      <c r="E1916" s="738" t="s">
        <v>1093</v>
      </c>
      <c r="F1916" s="738" t="s">
        <v>1093</v>
      </c>
    </row>
    <row r="1917" spans="1:6" ht="12.75">
      <c r="A1917" s="88" t="s">
        <v>1161</v>
      </c>
      <c r="B1917" s="735">
        <v>855381</v>
      </c>
      <c r="C1917" s="735">
        <v>175126</v>
      </c>
      <c r="D1917" s="738" t="s">
        <v>1093</v>
      </c>
      <c r="E1917" s="738" t="s">
        <v>1093</v>
      </c>
      <c r="F1917" s="738" t="s">
        <v>1093</v>
      </c>
    </row>
    <row r="1918" spans="1:6" ht="25.5">
      <c r="A1918" s="88" t="s">
        <v>1163</v>
      </c>
      <c r="B1918" s="735">
        <v>855381</v>
      </c>
      <c r="C1918" s="735">
        <v>175126</v>
      </c>
      <c r="D1918" s="738" t="s">
        <v>1093</v>
      </c>
      <c r="E1918" s="738" t="s">
        <v>1093</v>
      </c>
      <c r="F1918" s="738" t="s">
        <v>1093</v>
      </c>
    </row>
    <row r="1919" spans="1:6" ht="12.75">
      <c r="A1919" s="96" t="s">
        <v>305</v>
      </c>
      <c r="B1919" s="731"/>
      <c r="C1919" s="731"/>
      <c r="D1919" s="731"/>
      <c r="E1919" s="732"/>
      <c r="F1919" s="731"/>
    </row>
    <row r="1920" spans="1:6" ht="12.75">
      <c r="A1920" s="96" t="s">
        <v>161</v>
      </c>
      <c r="B1920" s="731">
        <v>12255646</v>
      </c>
      <c r="C1920" s="731">
        <v>4264587</v>
      </c>
      <c r="D1920" s="731">
        <v>6634412.31</v>
      </c>
      <c r="E1920" s="732">
        <v>54.133517809</v>
      </c>
      <c r="F1920" s="731">
        <v>2825318</v>
      </c>
    </row>
    <row r="1921" spans="1:6" ht="12.75">
      <c r="A1921" s="88" t="s">
        <v>164</v>
      </c>
      <c r="B1921" s="735">
        <v>6204554</v>
      </c>
      <c r="C1921" s="735">
        <v>3328454</v>
      </c>
      <c r="D1921" s="735">
        <v>5698279.31</v>
      </c>
      <c r="E1921" s="736">
        <v>91.840272645</v>
      </c>
      <c r="F1921" s="735">
        <v>2770305</v>
      </c>
    </row>
    <row r="1922" spans="1:6" ht="12.75">
      <c r="A1922" s="88" t="s">
        <v>170</v>
      </c>
      <c r="B1922" s="735">
        <v>6051092</v>
      </c>
      <c r="C1922" s="735">
        <v>936133</v>
      </c>
      <c r="D1922" s="735">
        <v>936133</v>
      </c>
      <c r="E1922" s="736">
        <v>15.470480369</v>
      </c>
      <c r="F1922" s="735">
        <v>55013</v>
      </c>
    </row>
    <row r="1923" spans="1:6" ht="25.5">
      <c r="A1923" s="88" t="s">
        <v>173</v>
      </c>
      <c r="B1923" s="735">
        <v>6051092</v>
      </c>
      <c r="C1923" s="735">
        <v>936133</v>
      </c>
      <c r="D1923" s="735">
        <v>936133</v>
      </c>
      <c r="E1923" s="736">
        <v>15.470480369</v>
      </c>
      <c r="F1923" s="735">
        <v>55013</v>
      </c>
    </row>
    <row r="1924" spans="1:6" ht="12.75">
      <c r="A1924" s="96" t="s">
        <v>247</v>
      </c>
      <c r="B1924" s="731">
        <v>12612032</v>
      </c>
      <c r="C1924" s="731">
        <v>4264587</v>
      </c>
      <c r="D1924" s="731">
        <v>3489287.59</v>
      </c>
      <c r="E1924" s="732">
        <v>27.666339492</v>
      </c>
      <c r="F1924" s="731">
        <v>105811.54</v>
      </c>
    </row>
    <row r="1925" spans="1:6" ht="12.75">
      <c r="A1925" s="88" t="s">
        <v>251</v>
      </c>
      <c r="B1925" s="735">
        <v>12612032</v>
      </c>
      <c r="C1925" s="735">
        <v>4264587</v>
      </c>
      <c r="D1925" s="735">
        <v>3489287.59</v>
      </c>
      <c r="E1925" s="736">
        <v>27.666339492</v>
      </c>
      <c r="F1925" s="735">
        <v>105811.54</v>
      </c>
    </row>
    <row r="1926" spans="1:6" ht="12.75">
      <c r="A1926" s="88" t="s">
        <v>253</v>
      </c>
      <c r="B1926" s="735">
        <v>12612032</v>
      </c>
      <c r="C1926" s="735">
        <v>4264587</v>
      </c>
      <c r="D1926" s="735">
        <v>3489287.59</v>
      </c>
      <c r="E1926" s="736">
        <v>27.666339492</v>
      </c>
      <c r="F1926" s="735">
        <v>105811.54</v>
      </c>
    </row>
    <row r="1927" spans="1:6" ht="12.75">
      <c r="A1927" s="88" t="s">
        <v>1097</v>
      </c>
      <c r="B1927" s="735">
        <v>-356386</v>
      </c>
      <c r="C1927" s="735">
        <v>0</v>
      </c>
      <c r="D1927" s="735">
        <v>3145124.72</v>
      </c>
      <c r="E1927" s="737" t="s">
        <v>1093</v>
      </c>
      <c r="F1927" s="735">
        <v>2719506.46</v>
      </c>
    </row>
    <row r="1928" spans="1:6" ht="12.75">
      <c r="A1928" s="88" t="s">
        <v>1098</v>
      </c>
      <c r="B1928" s="735">
        <v>356386</v>
      </c>
      <c r="C1928" s="735">
        <v>0</v>
      </c>
      <c r="D1928" s="738" t="s">
        <v>1093</v>
      </c>
      <c r="E1928" s="738" t="s">
        <v>1093</v>
      </c>
      <c r="F1928" s="738" t="s">
        <v>1093</v>
      </c>
    </row>
    <row r="1929" spans="1:6" ht="12.75">
      <c r="A1929" s="88" t="s">
        <v>1161</v>
      </c>
      <c r="B1929" s="735">
        <v>356386</v>
      </c>
      <c r="C1929" s="735">
        <v>0</v>
      </c>
      <c r="D1929" s="738" t="s">
        <v>1093</v>
      </c>
      <c r="E1929" s="738" t="s">
        <v>1093</v>
      </c>
      <c r="F1929" s="738" t="s">
        <v>1093</v>
      </c>
    </row>
    <row r="1930" spans="1:6" ht="25.5">
      <c r="A1930" s="88" t="s">
        <v>1163</v>
      </c>
      <c r="B1930" s="735">
        <v>356386</v>
      </c>
      <c r="C1930" s="735">
        <v>0</v>
      </c>
      <c r="D1930" s="738" t="s">
        <v>1093</v>
      </c>
      <c r="E1930" s="738" t="s">
        <v>1093</v>
      </c>
      <c r="F1930" s="738" t="s">
        <v>1093</v>
      </c>
    </row>
    <row r="1931" spans="1:6" ht="12.75">
      <c r="A1931" s="96" t="s">
        <v>321</v>
      </c>
      <c r="B1931" s="731"/>
      <c r="C1931" s="731"/>
      <c r="D1931" s="731"/>
      <c r="E1931" s="732"/>
      <c r="F1931" s="731"/>
    </row>
    <row r="1932" spans="1:6" ht="12.75">
      <c r="A1932" s="96" t="s">
        <v>161</v>
      </c>
      <c r="B1932" s="731">
        <v>280078</v>
      </c>
      <c r="C1932" s="731">
        <v>64063</v>
      </c>
      <c r="D1932" s="731">
        <v>64063.02</v>
      </c>
      <c r="E1932" s="732">
        <v>22.873278158</v>
      </c>
      <c r="F1932" s="731">
        <v>7210.01</v>
      </c>
    </row>
    <row r="1933" spans="1:6" ht="12.75">
      <c r="A1933" s="88" t="s">
        <v>164</v>
      </c>
      <c r="B1933" s="735">
        <v>140561</v>
      </c>
      <c r="C1933" s="735">
        <v>0</v>
      </c>
      <c r="D1933" s="735">
        <v>0.02</v>
      </c>
      <c r="E1933" s="736">
        <v>1.4229E-05</v>
      </c>
      <c r="F1933" s="735">
        <v>0.01</v>
      </c>
    </row>
    <row r="1934" spans="1:6" ht="12.75">
      <c r="A1934" s="88" t="s">
        <v>170</v>
      </c>
      <c r="B1934" s="735">
        <v>139517</v>
      </c>
      <c r="C1934" s="735">
        <v>64063</v>
      </c>
      <c r="D1934" s="735">
        <v>64063</v>
      </c>
      <c r="E1934" s="736">
        <v>45.917701785</v>
      </c>
      <c r="F1934" s="735">
        <v>7210</v>
      </c>
    </row>
    <row r="1935" spans="1:6" ht="25.5">
      <c r="A1935" s="88" t="s">
        <v>173</v>
      </c>
      <c r="B1935" s="735">
        <v>139517</v>
      </c>
      <c r="C1935" s="735">
        <v>64063</v>
      </c>
      <c r="D1935" s="735">
        <v>64063</v>
      </c>
      <c r="E1935" s="736">
        <v>45.917701785</v>
      </c>
      <c r="F1935" s="735">
        <v>7210</v>
      </c>
    </row>
    <row r="1936" spans="1:6" ht="12.75">
      <c r="A1936" s="96" t="s">
        <v>247</v>
      </c>
      <c r="B1936" s="731">
        <v>606095</v>
      </c>
      <c r="C1936" s="731">
        <v>136817</v>
      </c>
      <c r="D1936" s="731">
        <v>118104.56</v>
      </c>
      <c r="E1936" s="732">
        <v>19.486146561</v>
      </c>
      <c r="F1936" s="731">
        <v>35765.49</v>
      </c>
    </row>
    <row r="1937" spans="1:6" ht="12.75">
      <c r="A1937" s="88" t="s">
        <v>178</v>
      </c>
      <c r="B1937" s="735">
        <v>380986</v>
      </c>
      <c r="C1937" s="735">
        <v>105898</v>
      </c>
      <c r="D1937" s="735">
        <v>87185.67</v>
      </c>
      <c r="E1937" s="736">
        <v>22.884218843</v>
      </c>
      <c r="F1937" s="735">
        <v>35765.49</v>
      </c>
    </row>
    <row r="1938" spans="1:6" ht="12.75">
      <c r="A1938" s="88" t="s">
        <v>180</v>
      </c>
      <c r="B1938" s="735">
        <v>380986</v>
      </c>
      <c r="C1938" s="735">
        <v>105898</v>
      </c>
      <c r="D1938" s="735">
        <v>87185.67</v>
      </c>
      <c r="E1938" s="736">
        <v>22.884218843</v>
      </c>
      <c r="F1938" s="735">
        <v>35765.49</v>
      </c>
    </row>
    <row r="1939" spans="1:6" ht="12.75">
      <c r="A1939" s="88" t="s">
        <v>181</v>
      </c>
      <c r="B1939" s="735">
        <v>52239</v>
      </c>
      <c r="C1939" s="735">
        <v>16224</v>
      </c>
      <c r="D1939" s="735">
        <v>12223.41</v>
      </c>
      <c r="E1939" s="736">
        <v>23.399012232</v>
      </c>
      <c r="F1939" s="735">
        <v>2697.78</v>
      </c>
    </row>
    <row r="1940" spans="1:6" ht="12.75">
      <c r="A1940" s="88" t="s">
        <v>188</v>
      </c>
      <c r="B1940" s="735">
        <v>38256</v>
      </c>
      <c r="C1940" s="735">
        <v>13074</v>
      </c>
      <c r="D1940" s="735">
        <v>10029.22</v>
      </c>
      <c r="E1940" s="736">
        <v>26.216070682</v>
      </c>
      <c r="F1940" s="735">
        <v>2308.17</v>
      </c>
    </row>
    <row r="1941" spans="1:6" ht="12.75">
      <c r="A1941" s="88" t="s">
        <v>186</v>
      </c>
      <c r="B1941" s="735">
        <v>328747</v>
      </c>
      <c r="C1941" s="735">
        <v>89674</v>
      </c>
      <c r="D1941" s="735">
        <v>74962.26</v>
      </c>
      <c r="E1941" s="736">
        <v>22.802416448</v>
      </c>
      <c r="F1941" s="735">
        <v>33067.71</v>
      </c>
    </row>
    <row r="1942" spans="1:6" ht="12.75">
      <c r="A1942" s="88" t="s">
        <v>251</v>
      </c>
      <c r="B1942" s="735">
        <v>225109</v>
      </c>
      <c r="C1942" s="735">
        <v>30919</v>
      </c>
      <c r="D1942" s="735">
        <v>30918.89</v>
      </c>
      <c r="E1942" s="736">
        <v>13.735075008</v>
      </c>
      <c r="F1942" s="735">
        <v>0</v>
      </c>
    </row>
    <row r="1943" spans="1:6" ht="12.75">
      <c r="A1943" s="88" t="s">
        <v>253</v>
      </c>
      <c r="B1943" s="735">
        <v>225109</v>
      </c>
      <c r="C1943" s="735">
        <v>30919</v>
      </c>
      <c r="D1943" s="735">
        <v>30918.89</v>
      </c>
      <c r="E1943" s="736">
        <v>13.735075008</v>
      </c>
      <c r="F1943" s="735">
        <v>0</v>
      </c>
    </row>
    <row r="1944" spans="1:6" ht="12.75">
      <c r="A1944" s="88" t="s">
        <v>1097</v>
      </c>
      <c r="B1944" s="735">
        <v>-326017</v>
      </c>
      <c r="C1944" s="735">
        <v>-72754</v>
      </c>
      <c r="D1944" s="735">
        <v>-54041.54</v>
      </c>
      <c r="E1944" s="737" t="s">
        <v>1093</v>
      </c>
      <c r="F1944" s="735">
        <v>-28555.48</v>
      </c>
    </row>
    <row r="1945" spans="1:6" ht="12.75">
      <c r="A1945" s="88" t="s">
        <v>1098</v>
      </c>
      <c r="B1945" s="735">
        <v>326017</v>
      </c>
      <c r="C1945" s="735">
        <v>72754</v>
      </c>
      <c r="D1945" s="738" t="s">
        <v>1093</v>
      </c>
      <c r="E1945" s="738" t="s">
        <v>1093</v>
      </c>
      <c r="F1945" s="738" t="s">
        <v>1093</v>
      </c>
    </row>
    <row r="1946" spans="1:6" ht="12.75">
      <c r="A1946" s="88" t="s">
        <v>1161</v>
      </c>
      <c r="B1946" s="735">
        <v>326017</v>
      </c>
      <c r="C1946" s="735">
        <v>72754</v>
      </c>
      <c r="D1946" s="738" t="s">
        <v>1093</v>
      </c>
      <c r="E1946" s="738" t="s">
        <v>1093</v>
      </c>
      <c r="F1946" s="738" t="s">
        <v>1093</v>
      </c>
    </row>
    <row r="1947" spans="1:6" ht="25.5">
      <c r="A1947" s="88" t="s">
        <v>1163</v>
      </c>
      <c r="B1947" s="735">
        <v>326017</v>
      </c>
      <c r="C1947" s="735">
        <v>72754</v>
      </c>
      <c r="D1947" s="738" t="s">
        <v>1093</v>
      </c>
      <c r="E1947" s="738" t="s">
        <v>1093</v>
      </c>
      <c r="F1947" s="738" t="s">
        <v>1093</v>
      </c>
    </row>
    <row r="1948" spans="1:6" ht="12.75">
      <c r="A1948" s="96" t="s">
        <v>333</v>
      </c>
      <c r="B1948" s="731"/>
      <c r="C1948" s="731"/>
      <c r="D1948" s="731"/>
      <c r="E1948" s="732"/>
      <c r="F1948" s="731"/>
    </row>
    <row r="1949" spans="1:6" ht="12.75">
      <c r="A1949" s="96" t="s">
        <v>161</v>
      </c>
      <c r="B1949" s="731">
        <v>321000</v>
      </c>
      <c r="C1949" s="731">
        <v>0</v>
      </c>
      <c r="D1949" s="731">
        <v>0</v>
      </c>
      <c r="E1949" s="732">
        <v>0</v>
      </c>
      <c r="F1949" s="731">
        <v>-121000</v>
      </c>
    </row>
    <row r="1950" spans="1:6" ht="12.75">
      <c r="A1950" s="88" t="s">
        <v>170</v>
      </c>
      <c r="B1950" s="735">
        <v>321000</v>
      </c>
      <c r="C1950" s="735">
        <v>0</v>
      </c>
      <c r="D1950" s="735">
        <v>0</v>
      </c>
      <c r="E1950" s="736">
        <v>0</v>
      </c>
      <c r="F1950" s="735">
        <v>-121000</v>
      </c>
    </row>
    <row r="1951" spans="1:6" ht="25.5">
      <c r="A1951" s="88" t="s">
        <v>173</v>
      </c>
      <c r="B1951" s="735">
        <v>321000</v>
      </c>
      <c r="C1951" s="735">
        <v>0</v>
      </c>
      <c r="D1951" s="735">
        <v>0</v>
      </c>
      <c r="E1951" s="736">
        <v>0</v>
      </c>
      <c r="F1951" s="735">
        <v>-121000</v>
      </c>
    </row>
    <row r="1952" spans="1:6" ht="12.75">
      <c r="A1952" s="96" t="s">
        <v>247</v>
      </c>
      <c r="B1952" s="731">
        <v>321000</v>
      </c>
      <c r="C1952" s="731">
        <v>0</v>
      </c>
      <c r="D1952" s="731">
        <v>0</v>
      </c>
      <c r="E1952" s="732">
        <v>0</v>
      </c>
      <c r="F1952" s="731">
        <v>0</v>
      </c>
    </row>
    <row r="1953" spans="1:6" ht="12.75">
      <c r="A1953" s="88" t="s">
        <v>178</v>
      </c>
      <c r="B1953" s="735">
        <v>321000</v>
      </c>
      <c r="C1953" s="735">
        <v>0</v>
      </c>
      <c r="D1953" s="735">
        <v>0</v>
      </c>
      <c r="E1953" s="736">
        <v>0</v>
      </c>
      <c r="F1953" s="735">
        <v>0</v>
      </c>
    </row>
    <row r="1954" spans="1:6" ht="25.5">
      <c r="A1954" s="88" t="s">
        <v>224</v>
      </c>
      <c r="B1954" s="735">
        <v>121000</v>
      </c>
      <c r="C1954" s="735">
        <v>0</v>
      </c>
      <c r="D1954" s="735">
        <v>0</v>
      </c>
      <c r="E1954" s="736">
        <v>0</v>
      </c>
      <c r="F1954" s="735">
        <v>0</v>
      </c>
    </row>
    <row r="1955" spans="1:6" ht="12.75">
      <c r="A1955" s="88" t="s">
        <v>228</v>
      </c>
      <c r="B1955" s="735">
        <v>121000</v>
      </c>
      <c r="C1955" s="735">
        <v>0</v>
      </c>
      <c r="D1955" s="735">
        <v>0</v>
      </c>
      <c r="E1955" s="736">
        <v>0</v>
      </c>
      <c r="F1955" s="735">
        <v>0</v>
      </c>
    </row>
    <row r="1956" spans="1:6" ht="12.75">
      <c r="A1956" s="88" t="s">
        <v>231</v>
      </c>
      <c r="B1956" s="735">
        <v>200000</v>
      </c>
      <c r="C1956" s="735">
        <v>0</v>
      </c>
      <c r="D1956" s="735">
        <v>0</v>
      </c>
      <c r="E1956" s="736">
        <v>0</v>
      </c>
      <c r="F1956" s="735">
        <v>0</v>
      </c>
    </row>
    <row r="1957" spans="1:6" ht="38.25">
      <c r="A1957" s="88" t="s">
        <v>249</v>
      </c>
      <c r="B1957" s="735">
        <v>200000</v>
      </c>
      <c r="C1957" s="735">
        <v>0</v>
      </c>
      <c r="D1957" s="735">
        <v>0</v>
      </c>
      <c r="E1957" s="736">
        <v>0</v>
      </c>
      <c r="F1957" s="735">
        <v>0</v>
      </c>
    </row>
    <row r="1958" spans="1:6" ht="12.75">
      <c r="A1958" s="88" t="s">
        <v>1097</v>
      </c>
      <c r="B1958" s="735">
        <v>0</v>
      </c>
      <c r="C1958" s="735">
        <v>0</v>
      </c>
      <c r="D1958" s="735">
        <v>0</v>
      </c>
      <c r="E1958" s="737" t="s">
        <v>1093</v>
      </c>
      <c r="F1958" s="735">
        <v>-121000</v>
      </c>
    </row>
    <row r="1959" spans="1:6" ht="12.75">
      <c r="A1959" s="96" t="s">
        <v>347</v>
      </c>
      <c r="B1959" s="731"/>
      <c r="C1959" s="731"/>
      <c r="D1959" s="731"/>
      <c r="E1959" s="732"/>
      <c r="F1959" s="731"/>
    </row>
    <row r="1960" spans="1:6" ht="12.75">
      <c r="A1960" s="96" t="s">
        <v>161</v>
      </c>
      <c r="B1960" s="731">
        <v>47087</v>
      </c>
      <c r="C1960" s="731">
        <v>22701</v>
      </c>
      <c r="D1960" s="731">
        <v>36011</v>
      </c>
      <c r="E1960" s="732">
        <v>76.477584047</v>
      </c>
      <c r="F1960" s="731">
        <v>1874</v>
      </c>
    </row>
    <row r="1961" spans="1:6" ht="12.75">
      <c r="A1961" s="88" t="s">
        <v>164</v>
      </c>
      <c r="B1961" s="735">
        <v>27472</v>
      </c>
      <c r="C1961" s="735">
        <v>14162</v>
      </c>
      <c r="D1961" s="735">
        <v>27472</v>
      </c>
      <c r="E1961" s="736">
        <v>100</v>
      </c>
      <c r="F1961" s="735">
        <v>0</v>
      </c>
    </row>
    <row r="1962" spans="1:6" ht="12.75">
      <c r="A1962" s="88" t="s">
        <v>170</v>
      </c>
      <c r="B1962" s="735">
        <v>19615</v>
      </c>
      <c r="C1962" s="735">
        <v>8539</v>
      </c>
      <c r="D1962" s="735">
        <v>8539</v>
      </c>
      <c r="E1962" s="736">
        <v>43.533010451</v>
      </c>
      <c r="F1962" s="735">
        <v>1874</v>
      </c>
    </row>
    <row r="1963" spans="1:6" ht="25.5">
      <c r="A1963" s="88" t="s">
        <v>173</v>
      </c>
      <c r="B1963" s="735">
        <v>19615</v>
      </c>
      <c r="C1963" s="735">
        <v>8539</v>
      </c>
      <c r="D1963" s="735">
        <v>8539</v>
      </c>
      <c r="E1963" s="736">
        <v>43.533010451</v>
      </c>
      <c r="F1963" s="735">
        <v>1874</v>
      </c>
    </row>
    <row r="1964" spans="1:6" ht="12.75">
      <c r="A1964" s="96" t="s">
        <v>247</v>
      </c>
      <c r="B1964" s="731">
        <v>49559</v>
      </c>
      <c r="C1964" s="731">
        <v>23905</v>
      </c>
      <c r="D1964" s="731">
        <v>17659.99</v>
      </c>
      <c r="E1964" s="732">
        <v>35.634274299</v>
      </c>
      <c r="F1964" s="731">
        <v>5847.09</v>
      </c>
    </row>
    <row r="1965" spans="1:6" ht="12.75">
      <c r="A1965" s="88" t="s">
        <v>178</v>
      </c>
      <c r="B1965" s="735">
        <v>49559</v>
      </c>
      <c r="C1965" s="735">
        <v>23905</v>
      </c>
      <c r="D1965" s="735">
        <v>17659.99</v>
      </c>
      <c r="E1965" s="736">
        <v>35.634274299</v>
      </c>
      <c r="F1965" s="735">
        <v>5847.09</v>
      </c>
    </row>
    <row r="1966" spans="1:6" ht="12.75">
      <c r="A1966" s="88" t="s">
        <v>180</v>
      </c>
      <c r="B1966" s="735">
        <v>49559</v>
      </c>
      <c r="C1966" s="735">
        <v>23905</v>
      </c>
      <c r="D1966" s="735">
        <v>17659.99</v>
      </c>
      <c r="E1966" s="736">
        <v>35.634274299</v>
      </c>
      <c r="F1966" s="735">
        <v>5847.09</v>
      </c>
    </row>
    <row r="1967" spans="1:6" ht="12.75">
      <c r="A1967" s="88" t="s">
        <v>181</v>
      </c>
      <c r="B1967" s="735">
        <v>15325</v>
      </c>
      <c r="C1967" s="735">
        <v>7662</v>
      </c>
      <c r="D1967" s="735">
        <v>6405.77</v>
      </c>
      <c r="E1967" s="736">
        <v>41.799477977</v>
      </c>
      <c r="F1967" s="735">
        <v>1880.16</v>
      </c>
    </row>
    <row r="1968" spans="1:6" ht="12.75">
      <c r="A1968" s="88" t="s">
        <v>188</v>
      </c>
      <c r="B1968" s="735">
        <v>12350</v>
      </c>
      <c r="C1968" s="735">
        <v>6174</v>
      </c>
      <c r="D1968" s="735">
        <v>5286.3</v>
      </c>
      <c r="E1968" s="736">
        <v>42.804048583</v>
      </c>
      <c r="F1968" s="735">
        <v>1639.26</v>
      </c>
    </row>
    <row r="1969" spans="1:6" ht="12.75">
      <c r="A1969" s="88" t="s">
        <v>186</v>
      </c>
      <c r="B1969" s="735">
        <v>34234</v>
      </c>
      <c r="C1969" s="735">
        <v>16243</v>
      </c>
      <c r="D1969" s="735">
        <v>11254.22</v>
      </c>
      <c r="E1969" s="736">
        <v>32.874393877</v>
      </c>
      <c r="F1969" s="735">
        <v>3966.93</v>
      </c>
    </row>
    <row r="1970" spans="1:6" ht="12.75">
      <c r="A1970" s="88" t="s">
        <v>1097</v>
      </c>
      <c r="B1970" s="735">
        <v>-2472</v>
      </c>
      <c r="C1970" s="735">
        <v>-1204</v>
      </c>
      <c r="D1970" s="735">
        <v>18351.01</v>
      </c>
      <c r="E1970" s="737" t="s">
        <v>1093</v>
      </c>
      <c r="F1970" s="735">
        <v>-3973.09</v>
      </c>
    </row>
    <row r="1971" spans="1:6" ht="12.75">
      <c r="A1971" s="88" t="s">
        <v>1098</v>
      </c>
      <c r="B1971" s="735">
        <v>2472</v>
      </c>
      <c r="C1971" s="735">
        <v>1204</v>
      </c>
      <c r="D1971" s="738" t="s">
        <v>1093</v>
      </c>
      <c r="E1971" s="738" t="s">
        <v>1093</v>
      </c>
      <c r="F1971" s="738" t="s">
        <v>1093</v>
      </c>
    </row>
    <row r="1972" spans="1:6" ht="12.75">
      <c r="A1972" s="88" t="s">
        <v>1161</v>
      </c>
      <c r="B1972" s="735">
        <v>2472</v>
      </c>
      <c r="C1972" s="735">
        <v>1204</v>
      </c>
      <c r="D1972" s="738" t="s">
        <v>1093</v>
      </c>
      <c r="E1972" s="738" t="s">
        <v>1093</v>
      </c>
      <c r="F1972" s="738" t="s">
        <v>1093</v>
      </c>
    </row>
    <row r="1973" spans="1:6" ht="25.5">
      <c r="A1973" s="88" t="s">
        <v>1163</v>
      </c>
      <c r="B1973" s="735">
        <v>2472</v>
      </c>
      <c r="C1973" s="735">
        <v>1204</v>
      </c>
      <c r="D1973" s="738" t="s">
        <v>1093</v>
      </c>
      <c r="E1973" s="738" t="s">
        <v>1093</v>
      </c>
      <c r="F1973" s="738" t="s">
        <v>1093</v>
      </c>
    </row>
    <row r="1974" spans="1:6" ht="12.75">
      <c r="A1974" s="96" t="s">
        <v>349</v>
      </c>
      <c r="B1974" s="731"/>
      <c r="C1974" s="731"/>
      <c r="D1974" s="731"/>
      <c r="E1974" s="732"/>
      <c r="F1974" s="731"/>
    </row>
    <row r="1975" spans="1:6" ht="12.75">
      <c r="A1975" s="96" t="s">
        <v>161</v>
      </c>
      <c r="B1975" s="731">
        <v>141963</v>
      </c>
      <c r="C1975" s="731">
        <v>79626</v>
      </c>
      <c r="D1975" s="731">
        <v>79626</v>
      </c>
      <c r="E1975" s="732">
        <v>56.089262695</v>
      </c>
      <c r="F1975" s="731">
        <v>637.2</v>
      </c>
    </row>
    <row r="1976" spans="1:6" ht="25.5">
      <c r="A1976" s="88" t="s">
        <v>1141</v>
      </c>
      <c r="B1976" s="735">
        <v>2859</v>
      </c>
      <c r="C1976" s="735">
        <v>2859</v>
      </c>
      <c r="D1976" s="735">
        <v>2859</v>
      </c>
      <c r="E1976" s="736">
        <v>100</v>
      </c>
      <c r="F1976" s="735">
        <v>0</v>
      </c>
    </row>
    <row r="1977" spans="1:6" ht="12.75">
      <c r="A1977" s="88" t="s">
        <v>164</v>
      </c>
      <c r="B1977" s="735">
        <v>70833</v>
      </c>
      <c r="C1977" s="735">
        <v>8496</v>
      </c>
      <c r="D1977" s="735">
        <v>8496</v>
      </c>
      <c r="E1977" s="736">
        <v>11.994409385</v>
      </c>
      <c r="F1977" s="735">
        <v>637.2</v>
      </c>
    </row>
    <row r="1978" spans="1:6" ht="12.75">
      <c r="A1978" s="739" t="s">
        <v>311</v>
      </c>
      <c r="B1978" s="735">
        <v>14092</v>
      </c>
      <c r="C1978" s="735">
        <v>0</v>
      </c>
      <c r="D1978" s="735">
        <v>0</v>
      </c>
      <c r="E1978" s="736">
        <v>0</v>
      </c>
      <c r="F1978" s="735">
        <v>0</v>
      </c>
    </row>
    <row r="1979" spans="1:6" ht="12.75">
      <c r="A1979" s="88" t="s">
        <v>170</v>
      </c>
      <c r="B1979" s="735">
        <v>68271</v>
      </c>
      <c r="C1979" s="735">
        <v>68271</v>
      </c>
      <c r="D1979" s="735">
        <v>68271</v>
      </c>
      <c r="E1979" s="736">
        <v>100</v>
      </c>
      <c r="F1979" s="735">
        <v>0</v>
      </c>
    </row>
    <row r="1980" spans="1:6" ht="25.5">
      <c r="A1980" s="88" t="s">
        <v>173</v>
      </c>
      <c r="B1980" s="735">
        <v>68271</v>
      </c>
      <c r="C1980" s="735">
        <v>68271</v>
      </c>
      <c r="D1980" s="735">
        <v>68271</v>
      </c>
      <c r="E1980" s="736">
        <v>100</v>
      </c>
      <c r="F1980" s="735">
        <v>0</v>
      </c>
    </row>
    <row r="1981" spans="1:6" ht="12.75">
      <c r="A1981" s="96" t="s">
        <v>247</v>
      </c>
      <c r="B1981" s="731">
        <v>208076</v>
      </c>
      <c r="C1981" s="731">
        <v>145739</v>
      </c>
      <c r="D1981" s="731">
        <v>39401.23</v>
      </c>
      <c r="E1981" s="732">
        <v>18.935980123</v>
      </c>
      <c r="F1981" s="731">
        <v>0</v>
      </c>
    </row>
    <row r="1982" spans="1:6" ht="12.75">
      <c r="A1982" s="88" t="s">
        <v>178</v>
      </c>
      <c r="B1982" s="735">
        <v>208076</v>
      </c>
      <c r="C1982" s="735">
        <v>145739</v>
      </c>
      <c r="D1982" s="735">
        <v>39401.23</v>
      </c>
      <c r="E1982" s="736">
        <v>18.935980123</v>
      </c>
      <c r="F1982" s="735">
        <v>0</v>
      </c>
    </row>
    <row r="1983" spans="1:6" ht="12.75">
      <c r="A1983" s="88" t="s">
        <v>180</v>
      </c>
      <c r="B1983" s="735">
        <v>160739</v>
      </c>
      <c r="C1983" s="735">
        <v>145739</v>
      </c>
      <c r="D1983" s="735">
        <v>39401.23</v>
      </c>
      <c r="E1983" s="736">
        <v>24.512551403</v>
      </c>
      <c r="F1983" s="735">
        <v>0</v>
      </c>
    </row>
    <row r="1984" spans="1:6" ht="12.75">
      <c r="A1984" s="88" t="s">
        <v>181</v>
      </c>
      <c r="B1984" s="735">
        <v>8735</v>
      </c>
      <c r="C1984" s="735">
        <v>8735</v>
      </c>
      <c r="D1984" s="735">
        <v>2199.36</v>
      </c>
      <c r="E1984" s="736">
        <v>25.178706354</v>
      </c>
      <c r="F1984" s="735">
        <v>0</v>
      </c>
    </row>
    <row r="1985" spans="1:6" ht="12.75">
      <c r="A1985" s="88" t="s">
        <v>188</v>
      </c>
      <c r="B1985" s="735">
        <v>7039</v>
      </c>
      <c r="C1985" s="735">
        <v>7039</v>
      </c>
      <c r="D1985" s="735">
        <v>1772.4</v>
      </c>
      <c r="E1985" s="736">
        <v>25.179713027</v>
      </c>
      <c r="F1985" s="735">
        <v>0</v>
      </c>
    </row>
    <row r="1986" spans="1:6" ht="12.75">
      <c r="A1986" s="88" t="s">
        <v>186</v>
      </c>
      <c r="B1986" s="735">
        <v>152004</v>
      </c>
      <c r="C1986" s="735">
        <v>137004</v>
      </c>
      <c r="D1986" s="735">
        <v>37201.87</v>
      </c>
      <c r="E1986" s="736">
        <v>24.474270414</v>
      </c>
      <c r="F1986" s="735">
        <v>0</v>
      </c>
    </row>
    <row r="1987" spans="1:6" ht="12.75">
      <c r="A1987" s="88" t="s">
        <v>206</v>
      </c>
      <c r="B1987" s="735">
        <v>33245</v>
      </c>
      <c r="C1987" s="735">
        <v>0</v>
      </c>
      <c r="D1987" s="735">
        <v>0</v>
      </c>
      <c r="E1987" s="736">
        <v>0</v>
      </c>
      <c r="F1987" s="735">
        <v>0</v>
      </c>
    </row>
    <row r="1988" spans="1:6" ht="12.75">
      <c r="A1988" s="88" t="s">
        <v>208</v>
      </c>
      <c r="B1988" s="735">
        <v>33245</v>
      </c>
      <c r="C1988" s="735">
        <v>0</v>
      </c>
      <c r="D1988" s="735">
        <v>0</v>
      </c>
      <c r="E1988" s="736">
        <v>0</v>
      </c>
      <c r="F1988" s="735">
        <v>0</v>
      </c>
    </row>
    <row r="1989" spans="1:6" ht="12.75">
      <c r="A1989" s="88" t="s">
        <v>231</v>
      </c>
      <c r="B1989" s="735">
        <v>14092</v>
      </c>
      <c r="C1989" s="735">
        <v>0</v>
      </c>
      <c r="D1989" s="735">
        <v>0</v>
      </c>
      <c r="E1989" s="736">
        <v>0</v>
      </c>
      <c r="F1989" s="735">
        <v>0</v>
      </c>
    </row>
    <row r="1990" spans="1:6" ht="12.75">
      <c r="A1990" s="88" t="s">
        <v>318</v>
      </c>
      <c r="B1990" s="735">
        <v>14092</v>
      </c>
      <c r="C1990" s="735">
        <v>0</v>
      </c>
      <c r="D1990" s="735">
        <v>0</v>
      </c>
      <c r="E1990" s="736">
        <v>0</v>
      </c>
      <c r="F1990" s="735">
        <v>0</v>
      </c>
    </row>
    <row r="1991" spans="1:6" ht="38.25">
      <c r="A1991" s="88" t="s">
        <v>320</v>
      </c>
      <c r="B1991" s="735">
        <v>14092</v>
      </c>
      <c r="C1991" s="735">
        <v>0</v>
      </c>
      <c r="D1991" s="735">
        <v>0</v>
      </c>
      <c r="E1991" s="736">
        <v>0</v>
      </c>
      <c r="F1991" s="735">
        <v>0</v>
      </c>
    </row>
    <row r="1992" spans="1:6" ht="12.75">
      <c r="A1992" s="88" t="s">
        <v>1097</v>
      </c>
      <c r="B1992" s="735">
        <v>-66113</v>
      </c>
      <c r="C1992" s="735">
        <v>-66113</v>
      </c>
      <c r="D1992" s="735">
        <v>40224.77</v>
      </c>
      <c r="E1992" s="737" t="s">
        <v>1093</v>
      </c>
      <c r="F1992" s="735">
        <v>637.2</v>
      </c>
    </row>
    <row r="1993" spans="1:6" ht="12.75">
      <c r="A1993" s="88" t="s">
        <v>1098</v>
      </c>
      <c r="B1993" s="735">
        <v>66113</v>
      </c>
      <c r="C1993" s="735">
        <v>66113</v>
      </c>
      <c r="D1993" s="738" t="s">
        <v>1093</v>
      </c>
      <c r="E1993" s="738" t="s">
        <v>1093</v>
      </c>
      <c r="F1993" s="738" t="s">
        <v>1093</v>
      </c>
    </row>
    <row r="1994" spans="1:6" ht="12.75">
      <c r="A1994" s="88" t="s">
        <v>1161</v>
      </c>
      <c r="B1994" s="735">
        <v>66113</v>
      </c>
      <c r="C1994" s="735">
        <v>66113</v>
      </c>
      <c r="D1994" s="738" t="s">
        <v>1093</v>
      </c>
      <c r="E1994" s="738" t="s">
        <v>1093</v>
      </c>
      <c r="F1994" s="738" t="s">
        <v>1093</v>
      </c>
    </row>
    <row r="1995" spans="1:6" ht="25.5">
      <c r="A1995" s="88" t="s">
        <v>1163</v>
      </c>
      <c r="B1995" s="735">
        <v>66113</v>
      </c>
      <c r="C1995" s="735">
        <v>66113</v>
      </c>
      <c r="D1995" s="738" t="s">
        <v>1093</v>
      </c>
      <c r="E1995" s="738" t="s">
        <v>1093</v>
      </c>
      <c r="F1995" s="738" t="s">
        <v>1093</v>
      </c>
    </row>
    <row r="1996" spans="1:6" ht="12.75">
      <c r="A1996" s="96" t="s">
        <v>354</v>
      </c>
      <c r="B1996" s="731"/>
      <c r="C1996" s="731"/>
      <c r="D1996" s="731"/>
      <c r="E1996" s="732"/>
      <c r="F1996" s="731"/>
    </row>
    <row r="1997" spans="1:6" ht="12.75">
      <c r="A1997" s="96" t="s">
        <v>161</v>
      </c>
      <c r="B1997" s="731">
        <v>76332</v>
      </c>
      <c r="C1997" s="731">
        <v>28806</v>
      </c>
      <c r="D1997" s="731">
        <v>5759.01</v>
      </c>
      <c r="E1997" s="732">
        <v>7.544686370067599</v>
      </c>
      <c r="F1997" s="731">
        <v>1500</v>
      </c>
    </row>
    <row r="1998" spans="1:6" ht="12.75">
      <c r="A1998" s="88" t="s">
        <v>164</v>
      </c>
      <c r="B1998" s="735">
        <v>67873</v>
      </c>
      <c r="C1998" s="735">
        <v>23047</v>
      </c>
      <c r="D1998" s="735">
        <v>0.01</v>
      </c>
      <c r="E1998" s="736">
        <v>1.473339914251617E-05</v>
      </c>
      <c r="F1998" s="735">
        <v>0</v>
      </c>
    </row>
    <row r="1999" spans="1:6" ht="12.75">
      <c r="A1999" s="88" t="s">
        <v>170</v>
      </c>
      <c r="B1999" s="735">
        <v>8459</v>
      </c>
      <c r="C1999" s="735">
        <v>5759</v>
      </c>
      <c r="D1999" s="735">
        <v>5759</v>
      </c>
      <c r="E1999" s="736">
        <v>68.08133349095638</v>
      </c>
      <c r="F1999" s="735">
        <v>1500</v>
      </c>
    </row>
    <row r="2000" spans="1:6" ht="25.5">
      <c r="A2000" s="88" t="s">
        <v>173</v>
      </c>
      <c r="B2000" s="735">
        <v>8459</v>
      </c>
      <c r="C2000" s="735">
        <v>5759</v>
      </c>
      <c r="D2000" s="735">
        <v>5759</v>
      </c>
      <c r="E2000" s="736">
        <v>68.08133349095638</v>
      </c>
      <c r="F2000" s="735">
        <v>1500</v>
      </c>
    </row>
    <row r="2001" spans="1:6" ht="12.75">
      <c r="A2001" s="96" t="s">
        <v>247</v>
      </c>
      <c r="B2001" s="731">
        <v>109515</v>
      </c>
      <c r="C2001" s="731">
        <v>42628</v>
      </c>
      <c r="D2001" s="731">
        <v>12077.06</v>
      </c>
      <c r="E2001" s="732">
        <v>11.027767885677761</v>
      </c>
      <c r="F2001" s="731">
        <v>4636.33</v>
      </c>
    </row>
    <row r="2002" spans="1:6" ht="12.75">
      <c r="A2002" s="88" t="s">
        <v>178</v>
      </c>
      <c r="B2002" s="735">
        <v>109515</v>
      </c>
      <c r="C2002" s="735">
        <v>42628</v>
      </c>
      <c r="D2002" s="735">
        <v>12077.06</v>
      </c>
      <c r="E2002" s="736">
        <v>11.027767885677761</v>
      </c>
      <c r="F2002" s="735">
        <v>4636.33</v>
      </c>
    </row>
    <row r="2003" spans="1:6" ht="12.75">
      <c r="A2003" s="88" t="s">
        <v>180</v>
      </c>
      <c r="B2003" s="735">
        <v>109515</v>
      </c>
      <c r="C2003" s="735">
        <v>42628</v>
      </c>
      <c r="D2003" s="735">
        <v>12077.06</v>
      </c>
      <c r="E2003" s="736">
        <v>11.027767885677761</v>
      </c>
      <c r="F2003" s="735">
        <v>4636.33</v>
      </c>
    </row>
    <row r="2004" spans="1:6" ht="12.75">
      <c r="A2004" s="88" t="s">
        <v>181</v>
      </c>
      <c r="B2004" s="735">
        <v>64185</v>
      </c>
      <c r="C2004" s="735">
        <v>24142</v>
      </c>
      <c r="D2004" s="735">
        <v>8904.32</v>
      </c>
      <c r="E2004" s="736">
        <v>13.872898652333099</v>
      </c>
      <c r="F2004" s="735">
        <v>3364</v>
      </c>
    </row>
    <row r="2005" spans="1:6" ht="12.75">
      <c r="A2005" s="88" t="s">
        <v>188</v>
      </c>
      <c r="B2005" s="735">
        <v>51724</v>
      </c>
      <c r="C2005" s="735">
        <v>19460</v>
      </c>
      <c r="D2005" s="735">
        <v>7221.39</v>
      </c>
      <c r="E2005" s="736">
        <v>13.961391230376616</v>
      </c>
      <c r="F2005" s="735">
        <v>2783.58</v>
      </c>
    </row>
    <row r="2006" spans="1:6" ht="12.75">
      <c r="A2006" s="88" t="s">
        <v>186</v>
      </c>
      <c r="B2006" s="735">
        <v>45330</v>
      </c>
      <c r="C2006" s="735">
        <v>18486</v>
      </c>
      <c r="D2006" s="735">
        <v>3172.74</v>
      </c>
      <c r="E2006" s="736">
        <v>6.999205823957643</v>
      </c>
      <c r="F2006" s="735">
        <v>1272.33</v>
      </c>
    </row>
    <row r="2007" spans="1:6" ht="12.75">
      <c r="A2007" s="88" t="s">
        <v>1097</v>
      </c>
      <c r="B2007" s="735">
        <v>-33183</v>
      </c>
      <c r="C2007" s="735">
        <v>-13822</v>
      </c>
      <c r="D2007" s="735">
        <v>-6318.05</v>
      </c>
      <c r="E2007" s="737" t="s">
        <v>1093</v>
      </c>
      <c r="F2007" s="735">
        <v>-3136.33</v>
      </c>
    </row>
    <row r="2008" spans="1:6" ht="12.75">
      <c r="A2008" s="88" t="s">
        <v>1098</v>
      </c>
      <c r="B2008" s="735">
        <v>33183</v>
      </c>
      <c r="C2008" s="735">
        <v>13822</v>
      </c>
      <c r="D2008" s="738" t="s">
        <v>1093</v>
      </c>
      <c r="E2008" s="738" t="s">
        <v>1093</v>
      </c>
      <c r="F2008" s="738" t="s">
        <v>1093</v>
      </c>
    </row>
    <row r="2009" spans="1:6" ht="12.75">
      <c r="A2009" s="88" t="s">
        <v>1161</v>
      </c>
      <c r="B2009" s="735">
        <v>33183</v>
      </c>
      <c r="C2009" s="735">
        <v>13822</v>
      </c>
      <c r="D2009" s="738" t="s">
        <v>1093</v>
      </c>
      <c r="E2009" s="738" t="s">
        <v>1093</v>
      </c>
      <c r="F2009" s="738" t="s">
        <v>1093</v>
      </c>
    </row>
    <row r="2010" spans="1:6" ht="25.5">
      <c r="A2010" s="88" t="s">
        <v>1163</v>
      </c>
      <c r="B2010" s="735">
        <v>33183</v>
      </c>
      <c r="C2010" s="735">
        <v>13822</v>
      </c>
      <c r="D2010" s="738" t="s">
        <v>1093</v>
      </c>
      <c r="E2010" s="738" t="s">
        <v>1093</v>
      </c>
      <c r="F2010" s="738" t="s">
        <v>1093</v>
      </c>
    </row>
    <row r="2011" spans="1:6" ht="12.75">
      <c r="A2011" s="96" t="s">
        <v>369</v>
      </c>
      <c r="B2011" s="731"/>
      <c r="C2011" s="731"/>
      <c r="D2011" s="731"/>
      <c r="E2011" s="732"/>
      <c r="F2011" s="731"/>
    </row>
    <row r="2012" spans="1:6" ht="12.75">
      <c r="A2012" s="96" t="s">
        <v>161</v>
      </c>
      <c r="B2012" s="731">
        <v>127560</v>
      </c>
      <c r="C2012" s="731">
        <v>5907</v>
      </c>
      <c r="D2012" s="731">
        <v>17570.1</v>
      </c>
      <c r="E2012" s="732">
        <v>13.773988711</v>
      </c>
      <c r="F2012" s="731">
        <v>17570.1</v>
      </c>
    </row>
    <row r="2013" spans="1:6" ht="12.75">
      <c r="A2013" s="88" t="s">
        <v>164</v>
      </c>
      <c r="B2013" s="735">
        <v>127560</v>
      </c>
      <c r="C2013" s="735">
        <v>5907</v>
      </c>
      <c r="D2013" s="735">
        <v>17570.1</v>
      </c>
      <c r="E2013" s="736">
        <v>13.773988711</v>
      </c>
      <c r="F2013" s="735">
        <v>17570.1</v>
      </c>
    </row>
    <row r="2014" spans="1:6" ht="12.75">
      <c r="A2014" s="96" t="s">
        <v>247</v>
      </c>
      <c r="B2014" s="731">
        <v>198770</v>
      </c>
      <c r="C2014" s="731">
        <v>27140</v>
      </c>
      <c r="D2014" s="731">
        <v>24790.39</v>
      </c>
      <c r="E2014" s="732">
        <v>12.471897168</v>
      </c>
      <c r="F2014" s="731">
        <v>11886.24</v>
      </c>
    </row>
    <row r="2015" spans="1:6" ht="12.75">
      <c r="A2015" s="88" t="s">
        <v>178</v>
      </c>
      <c r="B2015" s="735">
        <v>198770</v>
      </c>
      <c r="C2015" s="735">
        <v>27140</v>
      </c>
      <c r="D2015" s="735">
        <v>24790.39</v>
      </c>
      <c r="E2015" s="736">
        <v>12.471897168</v>
      </c>
      <c r="F2015" s="735">
        <v>11886.24</v>
      </c>
    </row>
    <row r="2016" spans="1:6" ht="12.75">
      <c r="A2016" s="88" t="s">
        <v>180</v>
      </c>
      <c r="B2016" s="735">
        <v>198770</v>
      </c>
      <c r="C2016" s="735">
        <v>27140</v>
      </c>
      <c r="D2016" s="735">
        <v>24790.39</v>
      </c>
      <c r="E2016" s="736">
        <v>12.471897168</v>
      </c>
      <c r="F2016" s="735">
        <v>11886.24</v>
      </c>
    </row>
    <row r="2017" spans="1:6" ht="12.75">
      <c r="A2017" s="88" t="s">
        <v>181</v>
      </c>
      <c r="B2017" s="735">
        <v>115698</v>
      </c>
      <c r="C2017" s="735">
        <v>13805</v>
      </c>
      <c r="D2017" s="735">
        <v>12807.03</v>
      </c>
      <c r="E2017" s="736">
        <v>11.069361614</v>
      </c>
      <c r="F2017" s="735">
        <v>6194.03</v>
      </c>
    </row>
    <row r="2018" spans="1:6" ht="12.75">
      <c r="A2018" s="88" t="s">
        <v>188</v>
      </c>
      <c r="B2018" s="735">
        <v>93545</v>
      </c>
      <c r="C2018" s="735">
        <v>9900</v>
      </c>
      <c r="D2018" s="735">
        <v>9260.86</v>
      </c>
      <c r="E2018" s="736">
        <v>9.899898445</v>
      </c>
      <c r="F2018" s="735">
        <v>4991.56</v>
      </c>
    </row>
    <row r="2019" spans="1:6" ht="12.75">
      <c r="A2019" s="88" t="s">
        <v>186</v>
      </c>
      <c r="B2019" s="735">
        <v>83072</v>
      </c>
      <c r="C2019" s="735">
        <v>13335</v>
      </c>
      <c r="D2019" s="735">
        <v>11983.36</v>
      </c>
      <c r="E2019" s="736">
        <v>14.425269646</v>
      </c>
      <c r="F2019" s="735">
        <v>5692.21</v>
      </c>
    </row>
    <row r="2020" spans="1:6" ht="12.75">
      <c r="A2020" s="88" t="s">
        <v>1097</v>
      </c>
      <c r="B2020" s="735">
        <v>-71210</v>
      </c>
      <c r="C2020" s="735">
        <v>-21233</v>
      </c>
      <c r="D2020" s="735">
        <v>-7220.29</v>
      </c>
      <c r="E2020" s="737" t="s">
        <v>1093</v>
      </c>
      <c r="F2020" s="735">
        <v>5683.86</v>
      </c>
    </row>
    <row r="2021" spans="1:6" ht="12.75">
      <c r="A2021" s="88" t="s">
        <v>1098</v>
      </c>
      <c r="B2021" s="735">
        <v>71210</v>
      </c>
      <c r="C2021" s="735">
        <v>21233</v>
      </c>
      <c r="D2021" s="738" t="s">
        <v>1093</v>
      </c>
      <c r="E2021" s="738" t="s">
        <v>1093</v>
      </c>
      <c r="F2021" s="738" t="s">
        <v>1093</v>
      </c>
    </row>
    <row r="2022" spans="1:6" ht="12.75">
      <c r="A2022" s="88" t="s">
        <v>1161</v>
      </c>
      <c r="B2022" s="735">
        <v>71210</v>
      </c>
      <c r="C2022" s="735">
        <v>21233</v>
      </c>
      <c r="D2022" s="738" t="s">
        <v>1093</v>
      </c>
      <c r="E2022" s="738" t="s">
        <v>1093</v>
      </c>
      <c r="F2022" s="738" t="s">
        <v>1093</v>
      </c>
    </row>
    <row r="2023" spans="1:6" ht="25.5">
      <c r="A2023" s="88" t="s">
        <v>1163</v>
      </c>
      <c r="B2023" s="735">
        <v>71210</v>
      </c>
      <c r="C2023" s="735">
        <v>21233</v>
      </c>
      <c r="D2023" s="738" t="s">
        <v>1093</v>
      </c>
      <c r="E2023" s="738" t="s">
        <v>1093</v>
      </c>
      <c r="F2023" s="738" t="s">
        <v>1093</v>
      </c>
    </row>
    <row r="2024" spans="1:6" ht="12.75">
      <c r="A2024" s="88"/>
      <c r="B2024" s="735"/>
      <c r="C2024" s="735"/>
      <c r="D2024" s="738"/>
      <c r="E2024" s="738"/>
      <c r="F2024" s="738"/>
    </row>
    <row r="2025" spans="1:6" ht="25.5">
      <c r="A2025" s="96" t="s">
        <v>982</v>
      </c>
      <c r="B2025" s="731"/>
      <c r="C2025" s="731"/>
      <c r="D2025" s="731"/>
      <c r="E2025" s="732"/>
      <c r="F2025" s="731"/>
    </row>
    <row r="2026" spans="1:6" ht="12.75">
      <c r="A2026" s="96" t="s">
        <v>161</v>
      </c>
      <c r="B2026" s="731">
        <v>85854659</v>
      </c>
      <c r="C2026" s="731">
        <v>0</v>
      </c>
      <c r="D2026" s="731">
        <v>0</v>
      </c>
      <c r="E2026" s="732">
        <v>0</v>
      </c>
      <c r="F2026" s="731">
        <v>0</v>
      </c>
    </row>
    <row r="2027" spans="1:6" ht="12.75">
      <c r="A2027" s="88" t="s">
        <v>170</v>
      </c>
      <c r="B2027" s="735">
        <v>85854659</v>
      </c>
      <c r="C2027" s="735">
        <v>0</v>
      </c>
      <c r="D2027" s="735">
        <v>0</v>
      </c>
      <c r="E2027" s="736">
        <v>0</v>
      </c>
      <c r="F2027" s="735">
        <v>0</v>
      </c>
    </row>
    <row r="2028" spans="1:6" ht="25.5">
      <c r="A2028" s="88" t="s">
        <v>173</v>
      </c>
      <c r="B2028" s="735">
        <v>85854659</v>
      </c>
      <c r="C2028" s="735">
        <v>0</v>
      </c>
      <c r="D2028" s="735">
        <v>0</v>
      </c>
      <c r="E2028" s="736">
        <v>0</v>
      </c>
      <c r="F2028" s="735">
        <v>0</v>
      </c>
    </row>
    <row r="2029" spans="1:6" ht="12.75">
      <c r="A2029" s="96" t="s">
        <v>247</v>
      </c>
      <c r="B2029" s="731">
        <v>85854659</v>
      </c>
      <c r="C2029" s="731">
        <v>0</v>
      </c>
      <c r="D2029" s="731">
        <v>0</v>
      </c>
      <c r="E2029" s="732">
        <v>0</v>
      </c>
      <c r="F2029" s="731">
        <v>0</v>
      </c>
    </row>
    <row r="2030" spans="1:6" ht="12.75">
      <c r="A2030" s="88" t="s">
        <v>178</v>
      </c>
      <c r="B2030" s="735">
        <v>85854659</v>
      </c>
      <c r="C2030" s="735">
        <v>0</v>
      </c>
      <c r="D2030" s="735">
        <v>0</v>
      </c>
      <c r="E2030" s="736">
        <v>0</v>
      </c>
      <c r="F2030" s="735">
        <v>0</v>
      </c>
    </row>
    <row r="2031" spans="1:6" ht="12.75">
      <c r="A2031" s="88" t="s">
        <v>206</v>
      </c>
      <c r="B2031" s="735">
        <v>85854659</v>
      </c>
      <c r="C2031" s="735">
        <v>0</v>
      </c>
      <c r="D2031" s="735">
        <v>0</v>
      </c>
      <c r="E2031" s="736">
        <v>0</v>
      </c>
      <c r="F2031" s="735">
        <v>0</v>
      </c>
    </row>
    <row r="2032" spans="1:6" ht="12.75">
      <c r="A2032" s="88" t="s">
        <v>208</v>
      </c>
      <c r="B2032" s="735">
        <v>85854659</v>
      </c>
      <c r="C2032" s="735">
        <v>0</v>
      </c>
      <c r="D2032" s="735">
        <v>0</v>
      </c>
      <c r="E2032" s="736">
        <v>0</v>
      </c>
      <c r="F2032" s="735">
        <v>0</v>
      </c>
    </row>
    <row r="2033" spans="1:6" ht="25.5">
      <c r="A2033" s="96" t="s">
        <v>375</v>
      </c>
      <c r="B2033" s="731"/>
      <c r="C2033" s="731"/>
      <c r="D2033" s="731"/>
      <c r="E2033" s="732"/>
      <c r="F2033" s="731"/>
    </row>
    <row r="2034" spans="1:6" ht="12.75">
      <c r="A2034" s="96" t="s">
        <v>161</v>
      </c>
      <c r="B2034" s="731">
        <v>85854659</v>
      </c>
      <c r="C2034" s="731">
        <v>0</v>
      </c>
      <c r="D2034" s="731">
        <v>0</v>
      </c>
      <c r="E2034" s="732">
        <v>0</v>
      </c>
      <c r="F2034" s="731">
        <v>0</v>
      </c>
    </row>
    <row r="2035" spans="1:6" ht="12.75">
      <c r="A2035" s="88" t="s">
        <v>170</v>
      </c>
      <c r="B2035" s="735">
        <v>85854659</v>
      </c>
      <c r="C2035" s="735">
        <v>0</v>
      </c>
      <c r="D2035" s="735">
        <v>0</v>
      </c>
      <c r="E2035" s="736">
        <v>0</v>
      </c>
      <c r="F2035" s="735">
        <v>0</v>
      </c>
    </row>
    <row r="2036" spans="1:6" ht="25.5">
      <c r="A2036" s="88" t="s">
        <v>173</v>
      </c>
      <c r="B2036" s="735">
        <v>85854659</v>
      </c>
      <c r="C2036" s="735">
        <v>0</v>
      </c>
      <c r="D2036" s="735">
        <v>0</v>
      </c>
      <c r="E2036" s="736">
        <v>0</v>
      </c>
      <c r="F2036" s="735">
        <v>0</v>
      </c>
    </row>
    <row r="2037" spans="1:6" ht="12.75">
      <c r="A2037" s="96" t="s">
        <v>247</v>
      </c>
      <c r="B2037" s="731">
        <v>85854659</v>
      </c>
      <c r="C2037" s="731">
        <v>0</v>
      </c>
      <c r="D2037" s="731">
        <v>0</v>
      </c>
      <c r="E2037" s="732">
        <v>0</v>
      </c>
      <c r="F2037" s="731">
        <v>0</v>
      </c>
    </row>
    <row r="2038" spans="1:6" ht="12.75">
      <c r="A2038" s="88" t="s">
        <v>178</v>
      </c>
      <c r="B2038" s="735">
        <v>85854659</v>
      </c>
      <c r="C2038" s="735">
        <v>0</v>
      </c>
      <c r="D2038" s="735">
        <v>0</v>
      </c>
      <c r="E2038" s="736">
        <v>0</v>
      </c>
      <c r="F2038" s="735">
        <v>0</v>
      </c>
    </row>
    <row r="2039" spans="1:6" ht="12.75">
      <c r="A2039" s="88" t="s">
        <v>206</v>
      </c>
      <c r="B2039" s="735">
        <v>85854659</v>
      </c>
      <c r="C2039" s="735">
        <v>0</v>
      </c>
      <c r="D2039" s="735">
        <v>0</v>
      </c>
      <c r="E2039" s="736">
        <v>0</v>
      </c>
      <c r="F2039" s="735">
        <v>0</v>
      </c>
    </row>
    <row r="2040" spans="1:6" ht="12.75">
      <c r="A2040" s="88" t="s">
        <v>208</v>
      </c>
      <c r="B2040" s="735">
        <v>85854659</v>
      </c>
      <c r="C2040" s="735">
        <v>0</v>
      </c>
      <c r="D2040" s="735">
        <v>0</v>
      </c>
      <c r="E2040" s="736">
        <v>0</v>
      </c>
      <c r="F2040" s="735">
        <v>0</v>
      </c>
    </row>
    <row r="2041" spans="1:6" ht="12.75">
      <c r="A2041" s="88"/>
      <c r="B2041" s="735"/>
      <c r="C2041" s="735"/>
      <c r="D2041" s="735"/>
      <c r="E2041" s="736"/>
      <c r="F2041" s="735"/>
    </row>
    <row r="2042" spans="1:6" ht="12.75">
      <c r="A2042" s="96" t="s">
        <v>983</v>
      </c>
      <c r="B2042" s="731"/>
      <c r="C2042" s="731"/>
      <c r="D2042" s="731"/>
      <c r="E2042" s="732"/>
      <c r="F2042" s="731"/>
    </row>
    <row r="2043" spans="1:6" ht="12.75">
      <c r="A2043" s="96" t="s">
        <v>161</v>
      </c>
      <c r="B2043" s="731">
        <v>18851705</v>
      </c>
      <c r="C2043" s="731">
        <v>9115439</v>
      </c>
      <c r="D2043" s="731">
        <v>9115439</v>
      </c>
      <c r="E2043" s="732">
        <v>48.353392969</v>
      </c>
      <c r="F2043" s="731">
        <v>426857</v>
      </c>
    </row>
    <row r="2044" spans="1:6" ht="12.75">
      <c r="A2044" s="88" t="s">
        <v>170</v>
      </c>
      <c r="B2044" s="735">
        <v>18851705</v>
      </c>
      <c r="C2044" s="735">
        <v>9115439</v>
      </c>
      <c r="D2044" s="735">
        <v>9115439</v>
      </c>
      <c r="E2044" s="736">
        <v>48.353392969</v>
      </c>
      <c r="F2044" s="735">
        <v>426857</v>
      </c>
    </row>
    <row r="2045" spans="1:6" ht="25.5">
      <c r="A2045" s="88" t="s">
        <v>173</v>
      </c>
      <c r="B2045" s="735">
        <v>18851705</v>
      </c>
      <c r="C2045" s="735">
        <v>9115439</v>
      </c>
      <c r="D2045" s="735">
        <v>9115439</v>
      </c>
      <c r="E2045" s="736">
        <v>48.353392969</v>
      </c>
      <c r="F2045" s="735">
        <v>426857</v>
      </c>
    </row>
    <row r="2046" spans="1:6" ht="12.75">
      <c r="A2046" s="96" t="s">
        <v>247</v>
      </c>
      <c r="B2046" s="731">
        <v>18851705</v>
      </c>
      <c r="C2046" s="731">
        <v>9115439</v>
      </c>
      <c r="D2046" s="731">
        <v>9105274.82</v>
      </c>
      <c r="E2046" s="732">
        <v>48.299476466</v>
      </c>
      <c r="F2046" s="731">
        <v>1844881.58</v>
      </c>
    </row>
    <row r="2047" spans="1:6" ht="12.75">
      <c r="A2047" s="88" t="s">
        <v>178</v>
      </c>
      <c r="B2047" s="735">
        <v>3970224</v>
      </c>
      <c r="C2047" s="735">
        <v>3414940</v>
      </c>
      <c r="D2047" s="735">
        <v>3404776.62</v>
      </c>
      <c r="E2047" s="736">
        <v>85.757796537</v>
      </c>
      <c r="F2047" s="735">
        <v>501758.27</v>
      </c>
    </row>
    <row r="2048" spans="1:6" ht="12.75">
      <c r="A2048" s="88" t="s">
        <v>180</v>
      </c>
      <c r="B2048" s="735">
        <v>3970224</v>
      </c>
      <c r="C2048" s="735">
        <v>3414940</v>
      </c>
      <c r="D2048" s="735">
        <v>3404776.62</v>
      </c>
      <c r="E2048" s="736">
        <v>85.757796537</v>
      </c>
      <c r="F2048" s="735">
        <v>501758.27</v>
      </c>
    </row>
    <row r="2049" spans="1:6" ht="12.75">
      <c r="A2049" s="88" t="s">
        <v>186</v>
      </c>
      <c r="B2049" s="735">
        <v>3970224</v>
      </c>
      <c r="C2049" s="735">
        <v>3414940</v>
      </c>
      <c r="D2049" s="735">
        <v>3404776.62</v>
      </c>
      <c r="E2049" s="736">
        <v>85.757796537</v>
      </c>
      <c r="F2049" s="735">
        <v>501758.27</v>
      </c>
    </row>
    <row r="2050" spans="1:6" ht="12.75">
      <c r="A2050" s="88" t="s">
        <v>251</v>
      </c>
      <c r="B2050" s="735">
        <v>14881481</v>
      </c>
      <c r="C2050" s="735">
        <v>5700499</v>
      </c>
      <c r="D2050" s="735">
        <v>5700498.2</v>
      </c>
      <c r="E2050" s="736">
        <v>38.305987153</v>
      </c>
      <c r="F2050" s="735">
        <v>1343123.31</v>
      </c>
    </row>
    <row r="2051" spans="1:6" ht="12.75">
      <c r="A2051" s="88" t="s">
        <v>253</v>
      </c>
      <c r="B2051" s="735">
        <v>14881481</v>
      </c>
      <c r="C2051" s="735">
        <v>5700499</v>
      </c>
      <c r="D2051" s="735">
        <v>5700498.2</v>
      </c>
      <c r="E2051" s="736">
        <v>38.305987153</v>
      </c>
      <c r="F2051" s="735">
        <v>1343123.31</v>
      </c>
    </row>
    <row r="2052" spans="1:6" ht="12.75">
      <c r="A2052" s="88" t="s">
        <v>1097</v>
      </c>
      <c r="B2052" s="735">
        <v>0</v>
      </c>
      <c r="C2052" s="735">
        <v>0</v>
      </c>
      <c r="D2052" s="735">
        <v>10164.18</v>
      </c>
      <c r="E2052" s="737" t="s">
        <v>1093</v>
      </c>
      <c r="F2052" s="735">
        <v>-1418024.58</v>
      </c>
    </row>
    <row r="2053" spans="1:6" ht="12.75">
      <c r="A2053" s="96" t="s">
        <v>305</v>
      </c>
      <c r="B2053" s="731"/>
      <c r="C2053" s="731"/>
      <c r="D2053" s="731"/>
      <c r="E2053" s="732"/>
      <c r="F2053" s="731"/>
    </row>
    <row r="2054" spans="1:6" ht="12.75">
      <c r="A2054" s="96" t="s">
        <v>161</v>
      </c>
      <c r="B2054" s="731">
        <v>5833325</v>
      </c>
      <c r="C2054" s="731">
        <v>3438781</v>
      </c>
      <c r="D2054" s="731">
        <v>3438781</v>
      </c>
      <c r="E2054" s="732">
        <v>58.950615644</v>
      </c>
      <c r="F2054" s="731">
        <v>413765</v>
      </c>
    </row>
    <row r="2055" spans="1:6" ht="12.75">
      <c r="A2055" s="88" t="s">
        <v>170</v>
      </c>
      <c r="B2055" s="735">
        <v>5833325</v>
      </c>
      <c r="C2055" s="735">
        <v>3438781</v>
      </c>
      <c r="D2055" s="735">
        <v>3438781</v>
      </c>
      <c r="E2055" s="736">
        <v>58.950615644</v>
      </c>
      <c r="F2055" s="735">
        <v>413765</v>
      </c>
    </row>
    <row r="2056" spans="1:6" ht="25.5">
      <c r="A2056" s="88" t="s">
        <v>173</v>
      </c>
      <c r="B2056" s="735">
        <v>5833325</v>
      </c>
      <c r="C2056" s="735">
        <v>3438781</v>
      </c>
      <c r="D2056" s="735">
        <v>3438781</v>
      </c>
      <c r="E2056" s="736">
        <v>58.950615644</v>
      </c>
      <c r="F2056" s="735">
        <v>413765</v>
      </c>
    </row>
    <row r="2057" spans="1:6" ht="12.75">
      <c r="A2057" s="96" t="s">
        <v>247</v>
      </c>
      <c r="B2057" s="731">
        <v>5833325</v>
      </c>
      <c r="C2057" s="731">
        <v>3438781</v>
      </c>
      <c r="D2057" s="731">
        <v>3438780.2</v>
      </c>
      <c r="E2057" s="732">
        <v>58.950601929</v>
      </c>
      <c r="F2057" s="731">
        <v>501758.27</v>
      </c>
    </row>
    <row r="2058" spans="1:6" ht="12.75">
      <c r="A2058" s="88" t="s">
        <v>178</v>
      </c>
      <c r="B2058" s="735">
        <v>3914140</v>
      </c>
      <c r="C2058" s="735">
        <v>3403640</v>
      </c>
      <c r="D2058" s="735">
        <v>3403640</v>
      </c>
      <c r="E2058" s="736">
        <v>86.957543675</v>
      </c>
      <c r="F2058" s="735">
        <v>501758.27</v>
      </c>
    </row>
    <row r="2059" spans="1:6" ht="12.75">
      <c r="A2059" s="88" t="s">
        <v>180</v>
      </c>
      <c r="B2059" s="735">
        <v>3914140</v>
      </c>
      <c r="C2059" s="735">
        <v>3403640</v>
      </c>
      <c r="D2059" s="735">
        <v>3403640</v>
      </c>
      <c r="E2059" s="736">
        <v>86.957543675</v>
      </c>
      <c r="F2059" s="735">
        <v>501758.27</v>
      </c>
    </row>
    <row r="2060" spans="1:6" ht="12.75">
      <c r="A2060" s="88" t="s">
        <v>186</v>
      </c>
      <c r="B2060" s="735">
        <v>3914140</v>
      </c>
      <c r="C2060" s="735">
        <v>3403640</v>
      </c>
      <c r="D2060" s="735">
        <v>3403640</v>
      </c>
      <c r="E2060" s="736">
        <v>86.957543675</v>
      </c>
      <c r="F2060" s="735">
        <v>501758.27</v>
      </c>
    </row>
    <row r="2061" spans="1:6" ht="12.75">
      <c r="A2061" s="88" t="s">
        <v>251</v>
      </c>
      <c r="B2061" s="735">
        <v>1919185</v>
      </c>
      <c r="C2061" s="735">
        <v>35141</v>
      </c>
      <c r="D2061" s="735">
        <v>35140.2</v>
      </c>
      <c r="E2061" s="736">
        <v>1.83099597</v>
      </c>
      <c r="F2061" s="735">
        <v>0</v>
      </c>
    </row>
    <row r="2062" spans="1:6" ht="12.75">
      <c r="A2062" s="88" t="s">
        <v>253</v>
      </c>
      <c r="B2062" s="735">
        <v>1919185</v>
      </c>
      <c r="C2062" s="735">
        <v>35141</v>
      </c>
      <c r="D2062" s="735">
        <v>35140.2</v>
      </c>
      <c r="E2062" s="736">
        <v>1.83099597</v>
      </c>
      <c r="F2062" s="735">
        <v>0</v>
      </c>
    </row>
    <row r="2063" spans="1:6" ht="12.75">
      <c r="A2063" s="88" t="s">
        <v>1097</v>
      </c>
      <c r="B2063" s="735">
        <v>0</v>
      </c>
      <c r="C2063" s="735">
        <v>0</v>
      </c>
      <c r="D2063" s="735">
        <v>0.799999999</v>
      </c>
      <c r="E2063" s="737" t="s">
        <v>1093</v>
      </c>
      <c r="F2063" s="735">
        <v>-87993.27</v>
      </c>
    </row>
    <row r="2064" spans="1:6" ht="12.75">
      <c r="A2064" s="96" t="s">
        <v>354</v>
      </c>
      <c r="B2064" s="731"/>
      <c r="C2064" s="731"/>
      <c r="D2064" s="731"/>
      <c r="E2064" s="732"/>
      <c r="F2064" s="731"/>
    </row>
    <row r="2065" spans="1:6" ht="12.75">
      <c r="A2065" s="96" t="s">
        <v>161</v>
      </c>
      <c r="B2065" s="731">
        <v>13018380</v>
      </c>
      <c r="C2065" s="731">
        <v>5676658</v>
      </c>
      <c r="D2065" s="731">
        <v>5676658</v>
      </c>
      <c r="E2065" s="732">
        <v>43.60494931</v>
      </c>
      <c r="F2065" s="731">
        <v>13092</v>
      </c>
    </row>
    <row r="2066" spans="1:6" ht="12.75">
      <c r="A2066" s="88" t="s">
        <v>170</v>
      </c>
      <c r="B2066" s="735">
        <v>13018380</v>
      </c>
      <c r="C2066" s="735">
        <v>5676658</v>
      </c>
      <c r="D2066" s="735">
        <v>5676658</v>
      </c>
      <c r="E2066" s="736">
        <v>43.60494931</v>
      </c>
      <c r="F2066" s="735">
        <v>13092</v>
      </c>
    </row>
    <row r="2067" spans="1:6" ht="25.5">
      <c r="A2067" s="88" t="s">
        <v>173</v>
      </c>
      <c r="B2067" s="735">
        <v>13018380</v>
      </c>
      <c r="C2067" s="735">
        <v>5676658</v>
      </c>
      <c r="D2067" s="735">
        <v>5676658</v>
      </c>
      <c r="E2067" s="736">
        <v>43.60494931</v>
      </c>
      <c r="F2067" s="735">
        <v>13092</v>
      </c>
    </row>
    <row r="2068" spans="1:6" ht="12.75">
      <c r="A2068" s="96" t="s">
        <v>247</v>
      </c>
      <c r="B2068" s="731">
        <v>13018380</v>
      </c>
      <c r="C2068" s="731">
        <v>5676658</v>
      </c>
      <c r="D2068" s="731">
        <v>5666494.62</v>
      </c>
      <c r="E2068" s="732">
        <v>43.526879842</v>
      </c>
      <c r="F2068" s="731">
        <v>1343123.31</v>
      </c>
    </row>
    <row r="2069" spans="1:6" ht="12.75">
      <c r="A2069" s="88" t="s">
        <v>178</v>
      </c>
      <c r="B2069" s="735">
        <v>56084</v>
      </c>
      <c r="C2069" s="735">
        <v>11300</v>
      </c>
      <c r="D2069" s="735">
        <v>1136.62</v>
      </c>
      <c r="E2069" s="736">
        <v>2.026638614</v>
      </c>
      <c r="F2069" s="735">
        <v>0</v>
      </c>
    </row>
    <row r="2070" spans="1:6" ht="12.75">
      <c r="A2070" s="88" t="s">
        <v>180</v>
      </c>
      <c r="B2070" s="735">
        <v>56084</v>
      </c>
      <c r="C2070" s="735">
        <v>11300</v>
      </c>
      <c r="D2070" s="735">
        <v>1136.62</v>
      </c>
      <c r="E2070" s="736">
        <v>2.026638614</v>
      </c>
      <c r="F2070" s="735">
        <v>0</v>
      </c>
    </row>
    <row r="2071" spans="1:6" ht="12.75">
      <c r="A2071" s="88" t="s">
        <v>186</v>
      </c>
      <c r="B2071" s="735">
        <v>56084</v>
      </c>
      <c r="C2071" s="735">
        <v>11300</v>
      </c>
      <c r="D2071" s="735">
        <v>1136.62</v>
      </c>
      <c r="E2071" s="736">
        <v>2.026638614</v>
      </c>
      <c r="F2071" s="735">
        <v>0</v>
      </c>
    </row>
    <row r="2072" spans="1:6" ht="12.75">
      <c r="A2072" s="88" t="s">
        <v>251</v>
      </c>
      <c r="B2072" s="735">
        <v>12962296</v>
      </c>
      <c r="C2072" s="735">
        <v>5665358</v>
      </c>
      <c r="D2072" s="735">
        <v>5665358</v>
      </c>
      <c r="E2072" s="736">
        <v>43.706439044</v>
      </c>
      <c r="F2072" s="735">
        <v>1343123.31</v>
      </c>
    </row>
    <row r="2073" spans="1:6" ht="12.75">
      <c r="A2073" s="88" t="s">
        <v>253</v>
      </c>
      <c r="B2073" s="735">
        <v>12962296</v>
      </c>
      <c r="C2073" s="735">
        <v>5665358</v>
      </c>
      <c r="D2073" s="735">
        <v>5665358</v>
      </c>
      <c r="E2073" s="736">
        <v>43.706439044</v>
      </c>
      <c r="F2073" s="735">
        <v>1343123.31</v>
      </c>
    </row>
    <row r="2074" spans="1:6" ht="12.75">
      <c r="A2074" s="88" t="s">
        <v>1097</v>
      </c>
      <c r="B2074" s="735">
        <v>0</v>
      </c>
      <c r="C2074" s="735">
        <v>0</v>
      </c>
      <c r="D2074" s="735">
        <v>10163.380000003</v>
      </c>
      <c r="E2074" s="737" t="s">
        <v>1093</v>
      </c>
      <c r="F2074" s="735">
        <v>-1330031.31</v>
      </c>
    </row>
    <row r="2075" spans="1:6" ht="12.75">
      <c r="A2075" s="88"/>
      <c r="B2075" s="735"/>
      <c r="C2075" s="735"/>
      <c r="D2075" s="735"/>
      <c r="E2075" s="737"/>
      <c r="F2075" s="735"/>
    </row>
    <row r="2076" spans="1:6" ht="12.75">
      <c r="A2076" s="96" t="s">
        <v>984</v>
      </c>
      <c r="B2076" s="731"/>
      <c r="C2076" s="731"/>
      <c r="D2076" s="731"/>
      <c r="E2076" s="732"/>
      <c r="F2076" s="731"/>
    </row>
    <row r="2077" spans="1:6" ht="12.75">
      <c r="A2077" s="96" t="s">
        <v>161</v>
      </c>
      <c r="B2077" s="731">
        <v>311449118</v>
      </c>
      <c r="C2077" s="731">
        <v>168662934</v>
      </c>
      <c r="D2077" s="731">
        <v>168662934</v>
      </c>
      <c r="E2077" s="732">
        <v>54.154250004971914</v>
      </c>
      <c r="F2077" s="731">
        <v>31535562</v>
      </c>
    </row>
    <row r="2078" spans="1:6" ht="12.75">
      <c r="A2078" s="88" t="s">
        <v>170</v>
      </c>
      <c r="B2078" s="735">
        <v>311449118</v>
      </c>
      <c r="C2078" s="735">
        <v>168662934</v>
      </c>
      <c r="D2078" s="735">
        <v>168662934</v>
      </c>
      <c r="E2078" s="736">
        <v>54.154250004971914</v>
      </c>
      <c r="F2078" s="735">
        <v>31535562</v>
      </c>
    </row>
    <row r="2079" spans="1:6" ht="25.5">
      <c r="A2079" s="88" t="s">
        <v>173</v>
      </c>
      <c r="B2079" s="735">
        <v>311449118</v>
      </c>
      <c r="C2079" s="735">
        <v>168662934</v>
      </c>
      <c r="D2079" s="735">
        <v>168662934</v>
      </c>
      <c r="E2079" s="736">
        <v>54.154250004971914</v>
      </c>
      <c r="F2079" s="735">
        <v>31535562</v>
      </c>
    </row>
    <row r="2080" spans="1:6" ht="12.75">
      <c r="A2080" s="96" t="s">
        <v>247</v>
      </c>
      <c r="B2080" s="731">
        <v>310052944</v>
      </c>
      <c r="C2080" s="731">
        <v>168410934</v>
      </c>
      <c r="D2080" s="731">
        <v>167533713.03</v>
      </c>
      <c r="E2080" s="732">
        <v>54.03390494173151</v>
      </c>
      <c r="F2080" s="731">
        <v>32090544.54</v>
      </c>
    </row>
    <row r="2081" spans="1:6" ht="12.75">
      <c r="A2081" s="88" t="s">
        <v>178</v>
      </c>
      <c r="B2081" s="735">
        <v>310052944</v>
      </c>
      <c r="C2081" s="735">
        <v>168410934</v>
      </c>
      <c r="D2081" s="735">
        <v>167533713.03</v>
      </c>
      <c r="E2081" s="736">
        <v>54.03390494173151</v>
      </c>
      <c r="F2081" s="735">
        <v>32090544.54</v>
      </c>
    </row>
    <row r="2082" spans="1:6" ht="12.75">
      <c r="A2082" s="88" t="s">
        <v>180</v>
      </c>
      <c r="B2082" s="735">
        <v>2124500</v>
      </c>
      <c r="C2082" s="735">
        <v>1888253</v>
      </c>
      <c r="D2082" s="735">
        <v>1796007.59</v>
      </c>
      <c r="E2082" s="736">
        <v>84.53789550482466</v>
      </c>
      <c r="F2082" s="735">
        <v>737124.24</v>
      </c>
    </row>
    <row r="2083" spans="1:6" ht="12.75">
      <c r="A2083" s="88" t="s">
        <v>186</v>
      </c>
      <c r="B2083" s="735">
        <v>2124500</v>
      </c>
      <c r="C2083" s="735">
        <v>1888253</v>
      </c>
      <c r="D2083" s="735">
        <v>1796007.59</v>
      </c>
      <c r="E2083" s="736">
        <v>84.53789550482466</v>
      </c>
      <c r="F2083" s="735">
        <v>737124.24</v>
      </c>
    </row>
    <row r="2084" spans="1:6" ht="12.75">
      <c r="A2084" s="88" t="s">
        <v>198</v>
      </c>
      <c r="B2084" s="735">
        <v>307928444</v>
      </c>
      <c r="C2084" s="735">
        <v>166522681</v>
      </c>
      <c r="D2084" s="735">
        <v>165737705.44</v>
      </c>
      <c r="E2084" s="736">
        <v>53.82344783971954</v>
      </c>
      <c r="F2084" s="735">
        <v>31353420.3</v>
      </c>
    </row>
    <row r="2085" spans="1:6" ht="12.75">
      <c r="A2085" s="88" t="s">
        <v>1097</v>
      </c>
      <c r="B2085" s="735">
        <v>1396174</v>
      </c>
      <c r="C2085" s="735">
        <v>252000</v>
      </c>
      <c r="D2085" s="735">
        <v>1129220.97000009</v>
      </c>
      <c r="E2085" s="737" t="s">
        <v>1093</v>
      </c>
      <c r="F2085" s="735">
        <v>-554982.539999995</v>
      </c>
    </row>
    <row r="2086" spans="1:6" ht="12.75">
      <c r="A2086" s="88" t="s">
        <v>1098</v>
      </c>
      <c r="B2086" s="735">
        <v>-1396174</v>
      </c>
      <c r="C2086" s="735">
        <v>-252000</v>
      </c>
      <c r="D2086" s="738" t="s">
        <v>1093</v>
      </c>
      <c r="E2086" s="738" t="s">
        <v>1093</v>
      </c>
      <c r="F2086" s="738" t="s">
        <v>1093</v>
      </c>
    </row>
    <row r="2087" spans="1:6" ht="12.75">
      <c r="A2087" s="88" t="s">
        <v>1103</v>
      </c>
      <c r="B2087" s="735">
        <v>2603640</v>
      </c>
      <c r="C2087" s="735">
        <v>1301820</v>
      </c>
      <c r="D2087" s="738" t="s">
        <v>1093</v>
      </c>
      <c r="E2087" s="738" t="s">
        <v>1093</v>
      </c>
      <c r="F2087" s="738" t="s">
        <v>1093</v>
      </c>
    </row>
    <row r="2088" spans="1:6" ht="12.75">
      <c r="A2088" s="88" t="s">
        <v>329</v>
      </c>
      <c r="B2088" s="735">
        <v>2603640</v>
      </c>
      <c r="C2088" s="735">
        <v>1301820</v>
      </c>
      <c r="D2088" s="738" t="s">
        <v>1093</v>
      </c>
      <c r="E2088" s="738" t="s">
        <v>1093</v>
      </c>
      <c r="F2088" s="738" t="s">
        <v>1093</v>
      </c>
    </row>
    <row r="2089" spans="1:6" ht="12.75">
      <c r="A2089" s="88" t="s">
        <v>1102</v>
      </c>
      <c r="B2089" s="735">
        <v>-3999814</v>
      </c>
      <c r="C2089" s="735">
        <v>-1553820</v>
      </c>
      <c r="D2089" s="738" t="s">
        <v>1093</v>
      </c>
      <c r="E2089" s="738" t="s">
        <v>1093</v>
      </c>
      <c r="F2089" s="738" t="s">
        <v>1093</v>
      </c>
    </row>
    <row r="2090" spans="1:6" ht="12.75">
      <c r="A2090" s="88" t="s">
        <v>345</v>
      </c>
      <c r="B2090" s="735">
        <v>-3999814</v>
      </c>
      <c r="C2090" s="735">
        <v>-1553820</v>
      </c>
      <c r="D2090" s="738" t="s">
        <v>1093</v>
      </c>
      <c r="E2090" s="738" t="s">
        <v>1093</v>
      </c>
      <c r="F2090" s="738" t="s">
        <v>1093</v>
      </c>
    </row>
    <row r="2091" spans="1:6" ht="12.75">
      <c r="A2091" s="96" t="s">
        <v>321</v>
      </c>
      <c r="B2091" s="731"/>
      <c r="C2091" s="731"/>
      <c r="D2091" s="731"/>
      <c r="E2091" s="732"/>
      <c r="F2091" s="731"/>
    </row>
    <row r="2092" spans="1:6" ht="12.75">
      <c r="A2092" s="96" t="s">
        <v>161</v>
      </c>
      <c r="B2092" s="731">
        <v>303094600</v>
      </c>
      <c r="C2092" s="731">
        <v>165562297</v>
      </c>
      <c r="D2092" s="731">
        <v>165562297</v>
      </c>
      <c r="E2092" s="732">
        <v>54.62396789649172</v>
      </c>
      <c r="F2092" s="731">
        <v>31125562</v>
      </c>
    </row>
    <row r="2093" spans="1:6" ht="12.75">
      <c r="A2093" s="88" t="s">
        <v>170</v>
      </c>
      <c r="B2093" s="735">
        <v>303094600</v>
      </c>
      <c r="C2093" s="735">
        <v>165562297</v>
      </c>
      <c r="D2093" s="735">
        <v>165562297</v>
      </c>
      <c r="E2093" s="736">
        <v>54.62396789649172</v>
      </c>
      <c r="F2093" s="735">
        <v>31125562</v>
      </c>
    </row>
    <row r="2094" spans="1:6" ht="25.5">
      <c r="A2094" s="88" t="s">
        <v>173</v>
      </c>
      <c r="B2094" s="735">
        <v>303094600</v>
      </c>
      <c r="C2094" s="735">
        <v>165562297</v>
      </c>
      <c r="D2094" s="735">
        <v>165562297</v>
      </c>
      <c r="E2094" s="736">
        <v>54.62396789649172</v>
      </c>
      <c r="F2094" s="735">
        <v>31125562</v>
      </c>
    </row>
    <row r="2095" spans="1:6" ht="12.75">
      <c r="A2095" s="96" t="s">
        <v>247</v>
      </c>
      <c r="B2095" s="731">
        <v>303094600</v>
      </c>
      <c r="C2095" s="731">
        <v>165562297</v>
      </c>
      <c r="D2095" s="731">
        <v>164730356.82</v>
      </c>
      <c r="E2095" s="732">
        <v>54.349485876686686</v>
      </c>
      <c r="F2095" s="731">
        <v>31729316.97</v>
      </c>
    </row>
    <row r="2096" spans="1:6" ht="12.75">
      <c r="A2096" s="88" t="s">
        <v>178</v>
      </c>
      <c r="B2096" s="735">
        <v>303094600</v>
      </c>
      <c r="C2096" s="735">
        <v>165562297</v>
      </c>
      <c r="D2096" s="735">
        <v>164730356.82</v>
      </c>
      <c r="E2096" s="736">
        <v>54.349485876686686</v>
      </c>
      <c r="F2096" s="735">
        <v>31729316.97</v>
      </c>
    </row>
    <row r="2097" spans="1:6" ht="12.75">
      <c r="A2097" s="88" t="s">
        <v>180</v>
      </c>
      <c r="B2097" s="735">
        <v>2124500</v>
      </c>
      <c r="C2097" s="735">
        <v>1888253</v>
      </c>
      <c r="D2097" s="735">
        <v>1796007.59</v>
      </c>
      <c r="E2097" s="736">
        <v>84.53789550482466</v>
      </c>
      <c r="F2097" s="735">
        <v>736915.88</v>
      </c>
    </row>
    <row r="2098" spans="1:6" ht="12.75">
      <c r="A2098" s="88" t="s">
        <v>186</v>
      </c>
      <c r="B2098" s="735">
        <v>2124500</v>
      </c>
      <c r="C2098" s="735">
        <v>1888253</v>
      </c>
      <c r="D2098" s="735">
        <v>1796007.59</v>
      </c>
      <c r="E2098" s="736">
        <v>84.53789550482466</v>
      </c>
      <c r="F2098" s="735">
        <v>736915.88</v>
      </c>
    </row>
    <row r="2099" spans="1:6" ht="12.75">
      <c r="A2099" s="88" t="s">
        <v>198</v>
      </c>
      <c r="B2099" s="735">
        <v>300970100</v>
      </c>
      <c r="C2099" s="735">
        <v>163674044</v>
      </c>
      <c r="D2099" s="735">
        <v>162934349.23</v>
      </c>
      <c r="E2099" s="736">
        <v>54.13639070126899</v>
      </c>
      <c r="F2099" s="735">
        <v>30992401.09</v>
      </c>
    </row>
    <row r="2100" spans="1:6" ht="12.75">
      <c r="A2100" s="88" t="s">
        <v>1097</v>
      </c>
      <c r="B2100" s="735">
        <v>0</v>
      </c>
      <c r="C2100" s="735">
        <v>0</v>
      </c>
      <c r="D2100" s="735">
        <v>831940.180000037</v>
      </c>
      <c r="E2100" s="737" t="s">
        <v>1093</v>
      </c>
      <c r="F2100" s="735">
        <v>-603754.969999999</v>
      </c>
    </row>
    <row r="2101" spans="1:6" ht="12.75">
      <c r="A2101" s="96" t="s">
        <v>333</v>
      </c>
      <c r="B2101" s="731"/>
      <c r="C2101" s="731"/>
      <c r="D2101" s="731"/>
      <c r="E2101" s="732"/>
      <c r="F2101" s="731"/>
    </row>
    <row r="2102" spans="1:6" ht="12.75">
      <c r="A2102" s="96" t="s">
        <v>161</v>
      </c>
      <c r="B2102" s="731">
        <v>8198463</v>
      </c>
      <c r="C2102" s="731">
        <v>3009582</v>
      </c>
      <c r="D2102" s="731">
        <v>3009582</v>
      </c>
      <c r="E2102" s="732">
        <v>36.70910023</v>
      </c>
      <c r="F2102" s="731">
        <v>395000</v>
      </c>
    </row>
    <row r="2103" spans="1:6" ht="12.75">
      <c r="A2103" s="88" t="s">
        <v>170</v>
      </c>
      <c r="B2103" s="735">
        <v>8198463</v>
      </c>
      <c r="C2103" s="735">
        <v>3009582</v>
      </c>
      <c r="D2103" s="735">
        <v>3009582</v>
      </c>
      <c r="E2103" s="736">
        <v>36.70910023</v>
      </c>
      <c r="F2103" s="735">
        <v>395000</v>
      </c>
    </row>
    <row r="2104" spans="1:6" ht="25.5">
      <c r="A2104" s="88" t="s">
        <v>173</v>
      </c>
      <c r="B2104" s="735">
        <v>8198463</v>
      </c>
      <c r="C2104" s="735">
        <v>3009582</v>
      </c>
      <c r="D2104" s="735">
        <v>3009582</v>
      </c>
      <c r="E2104" s="736">
        <v>36.70910023</v>
      </c>
      <c r="F2104" s="735">
        <v>395000</v>
      </c>
    </row>
    <row r="2105" spans="1:6" ht="12.75">
      <c r="A2105" s="96" t="s">
        <v>247</v>
      </c>
      <c r="B2105" s="731">
        <v>6802289</v>
      </c>
      <c r="C2105" s="731">
        <v>2757582</v>
      </c>
      <c r="D2105" s="731">
        <v>2717128.2</v>
      </c>
      <c r="E2105" s="732">
        <v>39.944321683</v>
      </c>
      <c r="F2105" s="731">
        <v>346865.1</v>
      </c>
    </row>
    <row r="2106" spans="1:6" ht="12.75">
      <c r="A2106" s="88" t="s">
        <v>178</v>
      </c>
      <c r="B2106" s="735">
        <v>6802289</v>
      </c>
      <c r="C2106" s="735">
        <v>2757582</v>
      </c>
      <c r="D2106" s="735">
        <v>2718676.4</v>
      </c>
      <c r="E2106" s="736">
        <v>39.967081669</v>
      </c>
      <c r="F2106" s="735">
        <v>346868.82</v>
      </c>
    </row>
    <row r="2107" spans="1:6" ht="12.75">
      <c r="A2107" s="88" t="s">
        <v>180</v>
      </c>
      <c r="B2107" s="735">
        <v>0</v>
      </c>
      <c r="C2107" s="735">
        <v>0</v>
      </c>
      <c r="D2107" s="735">
        <v>0</v>
      </c>
      <c r="E2107" s="736">
        <v>0</v>
      </c>
      <c r="F2107" s="735">
        <v>208.36</v>
      </c>
    </row>
    <row r="2108" spans="1:6" ht="12.75">
      <c r="A2108" s="88" t="s">
        <v>186</v>
      </c>
      <c r="B2108" s="735">
        <v>0</v>
      </c>
      <c r="C2108" s="735">
        <v>0</v>
      </c>
      <c r="D2108" s="735">
        <v>0</v>
      </c>
      <c r="E2108" s="736">
        <v>0</v>
      </c>
      <c r="F2108" s="735">
        <v>208.36</v>
      </c>
    </row>
    <row r="2109" spans="1:6" ht="12.75">
      <c r="A2109" s="88" t="s">
        <v>198</v>
      </c>
      <c r="B2109" s="735">
        <v>6802289</v>
      </c>
      <c r="C2109" s="735">
        <v>2757582</v>
      </c>
      <c r="D2109" s="735">
        <v>2718676.4</v>
      </c>
      <c r="E2109" s="736">
        <v>39.967081669</v>
      </c>
      <c r="F2109" s="735">
        <v>346660.46</v>
      </c>
    </row>
    <row r="2110" spans="1:6" ht="12.75">
      <c r="A2110" s="88" t="s">
        <v>1097</v>
      </c>
      <c r="B2110" s="735">
        <v>1396174</v>
      </c>
      <c r="C2110" s="735">
        <v>252000</v>
      </c>
      <c r="D2110" s="735">
        <v>292453.800000001</v>
      </c>
      <c r="E2110" s="737" t="s">
        <v>1093</v>
      </c>
      <c r="F2110" s="735">
        <v>48134.9</v>
      </c>
    </row>
    <row r="2111" spans="1:6" ht="12.75">
      <c r="A2111" s="88" t="s">
        <v>1098</v>
      </c>
      <c r="B2111" s="735">
        <v>-1396174</v>
      </c>
      <c r="C2111" s="735">
        <v>-252000</v>
      </c>
      <c r="D2111" s="738" t="s">
        <v>1093</v>
      </c>
      <c r="E2111" s="738" t="s">
        <v>1093</v>
      </c>
      <c r="F2111" s="738" t="s">
        <v>1093</v>
      </c>
    </row>
    <row r="2112" spans="1:6" ht="12.75">
      <c r="A2112" s="88" t="s">
        <v>1103</v>
      </c>
      <c r="B2112" s="735">
        <v>2603640</v>
      </c>
      <c r="C2112" s="735">
        <v>1301820</v>
      </c>
      <c r="D2112" s="738" t="s">
        <v>1093</v>
      </c>
      <c r="E2112" s="738" t="s">
        <v>1093</v>
      </c>
      <c r="F2112" s="738" t="s">
        <v>1093</v>
      </c>
    </row>
    <row r="2113" spans="1:6" ht="12.75">
      <c r="A2113" s="88" t="s">
        <v>329</v>
      </c>
      <c r="B2113" s="735">
        <v>2603640</v>
      </c>
      <c r="C2113" s="735">
        <v>1301820</v>
      </c>
      <c r="D2113" s="738" t="s">
        <v>1093</v>
      </c>
      <c r="E2113" s="738" t="s">
        <v>1093</v>
      </c>
      <c r="F2113" s="738" t="s">
        <v>1093</v>
      </c>
    </row>
    <row r="2114" spans="1:6" ht="12.75">
      <c r="A2114" s="88" t="s">
        <v>1102</v>
      </c>
      <c r="B2114" s="735">
        <v>-3999814</v>
      </c>
      <c r="C2114" s="735">
        <v>-1553820</v>
      </c>
      <c r="D2114" s="738" t="s">
        <v>1093</v>
      </c>
      <c r="E2114" s="738" t="s">
        <v>1093</v>
      </c>
      <c r="F2114" s="738" t="s">
        <v>1093</v>
      </c>
    </row>
    <row r="2115" spans="1:6" ht="12.75">
      <c r="A2115" s="88" t="s">
        <v>345</v>
      </c>
      <c r="B2115" s="735">
        <v>-3999814</v>
      </c>
      <c r="C2115" s="735">
        <v>-1553820</v>
      </c>
      <c r="D2115" s="738" t="s">
        <v>1093</v>
      </c>
      <c r="E2115" s="738" t="s">
        <v>1093</v>
      </c>
      <c r="F2115" s="738" t="s">
        <v>1093</v>
      </c>
    </row>
    <row r="2116" spans="1:6" ht="12.75">
      <c r="A2116" s="96" t="s">
        <v>341</v>
      </c>
      <c r="B2116" s="731"/>
      <c r="C2116" s="731"/>
      <c r="D2116" s="731"/>
      <c r="E2116" s="732"/>
      <c r="F2116" s="731"/>
    </row>
    <row r="2117" spans="1:6" ht="12.75">
      <c r="A2117" s="96" t="s">
        <v>161</v>
      </c>
      <c r="B2117" s="731">
        <v>155000</v>
      </c>
      <c r="C2117" s="731">
        <v>90000</v>
      </c>
      <c r="D2117" s="731">
        <v>90000</v>
      </c>
      <c r="E2117" s="732">
        <v>58.064516129</v>
      </c>
      <c r="F2117" s="731">
        <v>15000</v>
      </c>
    </row>
    <row r="2118" spans="1:6" ht="12.75">
      <c r="A2118" s="88" t="s">
        <v>170</v>
      </c>
      <c r="B2118" s="735">
        <v>155000</v>
      </c>
      <c r="C2118" s="735">
        <v>90000</v>
      </c>
      <c r="D2118" s="735">
        <v>90000</v>
      </c>
      <c r="E2118" s="736">
        <v>58.064516129</v>
      </c>
      <c r="F2118" s="735">
        <v>15000</v>
      </c>
    </row>
    <row r="2119" spans="1:6" ht="25.5">
      <c r="A2119" s="88" t="s">
        <v>173</v>
      </c>
      <c r="B2119" s="735">
        <v>155000</v>
      </c>
      <c r="C2119" s="735">
        <v>90000</v>
      </c>
      <c r="D2119" s="735">
        <v>90000</v>
      </c>
      <c r="E2119" s="736">
        <v>58.064516129</v>
      </c>
      <c r="F2119" s="735">
        <v>15000</v>
      </c>
    </row>
    <row r="2120" spans="1:6" ht="12.75">
      <c r="A2120" s="96" t="s">
        <v>247</v>
      </c>
      <c r="B2120" s="731">
        <v>155000</v>
      </c>
      <c r="C2120" s="731">
        <v>90000</v>
      </c>
      <c r="D2120" s="731">
        <v>84000.33</v>
      </c>
      <c r="E2120" s="732">
        <v>54.19376129</v>
      </c>
      <c r="F2120" s="731">
        <v>14358.75</v>
      </c>
    </row>
    <row r="2121" spans="1:6" ht="12.75">
      <c r="A2121" s="88" t="s">
        <v>178</v>
      </c>
      <c r="B2121" s="735">
        <v>155000</v>
      </c>
      <c r="C2121" s="735">
        <v>90000</v>
      </c>
      <c r="D2121" s="735">
        <v>84000.33</v>
      </c>
      <c r="E2121" s="736">
        <v>54.19376129</v>
      </c>
      <c r="F2121" s="735">
        <v>14358.75</v>
      </c>
    </row>
    <row r="2122" spans="1:6" ht="12.75">
      <c r="A2122" s="88" t="s">
        <v>198</v>
      </c>
      <c r="B2122" s="735">
        <v>155000</v>
      </c>
      <c r="C2122" s="735">
        <v>90000</v>
      </c>
      <c r="D2122" s="735">
        <v>84000.33</v>
      </c>
      <c r="E2122" s="736">
        <v>54.19376129</v>
      </c>
      <c r="F2122" s="735">
        <v>14358.75</v>
      </c>
    </row>
    <row r="2123" spans="1:6" ht="12.75">
      <c r="A2123" s="88" t="s">
        <v>1097</v>
      </c>
      <c r="B2123" s="735">
        <v>0</v>
      </c>
      <c r="C2123" s="735">
        <v>0</v>
      </c>
      <c r="D2123" s="735">
        <v>5999.67</v>
      </c>
      <c r="E2123" s="737" t="s">
        <v>1093</v>
      </c>
      <c r="F2123" s="735">
        <v>641.25</v>
      </c>
    </row>
    <row r="2124" spans="1:6" ht="12.75">
      <c r="A2124" s="96" t="s">
        <v>347</v>
      </c>
      <c r="B2124" s="731"/>
      <c r="C2124" s="731"/>
      <c r="D2124" s="731"/>
      <c r="E2124" s="732"/>
      <c r="F2124" s="731"/>
    </row>
    <row r="2125" spans="1:6" ht="12.75">
      <c r="A2125" s="96" t="s">
        <v>161</v>
      </c>
      <c r="B2125" s="731">
        <v>1055</v>
      </c>
      <c r="C2125" s="731">
        <v>1055</v>
      </c>
      <c r="D2125" s="731">
        <v>1055</v>
      </c>
      <c r="E2125" s="732">
        <v>100</v>
      </c>
      <c r="F2125" s="731">
        <v>0</v>
      </c>
    </row>
    <row r="2126" spans="1:6" ht="12.75">
      <c r="A2126" s="88" t="s">
        <v>170</v>
      </c>
      <c r="B2126" s="735">
        <v>1055</v>
      </c>
      <c r="C2126" s="735">
        <v>1055</v>
      </c>
      <c r="D2126" s="735">
        <v>1055</v>
      </c>
      <c r="E2126" s="736">
        <v>100</v>
      </c>
      <c r="F2126" s="735">
        <v>0</v>
      </c>
    </row>
    <row r="2127" spans="1:6" ht="25.5">
      <c r="A2127" s="88" t="s">
        <v>173</v>
      </c>
      <c r="B2127" s="735">
        <v>1055</v>
      </c>
      <c r="C2127" s="735">
        <v>1055</v>
      </c>
      <c r="D2127" s="735">
        <v>1055</v>
      </c>
      <c r="E2127" s="736">
        <v>100</v>
      </c>
      <c r="F2127" s="735">
        <v>0</v>
      </c>
    </row>
    <row r="2128" spans="1:6" ht="12.75">
      <c r="A2128" s="96" t="s">
        <v>247</v>
      </c>
      <c r="B2128" s="731">
        <v>1055</v>
      </c>
      <c r="C2128" s="731">
        <v>1055</v>
      </c>
      <c r="D2128" s="731">
        <v>679.48</v>
      </c>
      <c r="E2128" s="732">
        <v>64.405687204</v>
      </c>
      <c r="F2128" s="731">
        <v>0</v>
      </c>
    </row>
    <row r="2129" spans="1:6" ht="12.75">
      <c r="A2129" s="88" t="s">
        <v>178</v>
      </c>
      <c r="B2129" s="735">
        <v>1055</v>
      </c>
      <c r="C2129" s="735">
        <v>1055</v>
      </c>
      <c r="D2129" s="735">
        <v>679.48</v>
      </c>
      <c r="E2129" s="736">
        <v>64.405687204</v>
      </c>
      <c r="F2129" s="735">
        <v>0</v>
      </c>
    </row>
    <row r="2130" spans="1:6" ht="12.75">
      <c r="A2130" s="88" t="s">
        <v>198</v>
      </c>
      <c r="B2130" s="735">
        <v>1055</v>
      </c>
      <c r="C2130" s="735">
        <v>1055</v>
      </c>
      <c r="D2130" s="735">
        <v>679.48</v>
      </c>
      <c r="E2130" s="736">
        <v>64.405687204</v>
      </c>
      <c r="F2130" s="735">
        <v>0</v>
      </c>
    </row>
    <row r="2131" spans="1:6" ht="12.75">
      <c r="A2131" s="88" t="s">
        <v>1097</v>
      </c>
      <c r="B2131" s="735">
        <v>0</v>
      </c>
      <c r="C2131" s="735">
        <v>0</v>
      </c>
      <c r="D2131" s="735">
        <v>375.52</v>
      </c>
      <c r="E2131" s="737" t="s">
        <v>1093</v>
      </c>
      <c r="F2131" s="735">
        <v>0</v>
      </c>
    </row>
    <row r="2132" spans="1:6" ht="12.75">
      <c r="A2132" s="88"/>
      <c r="B2132" s="735"/>
      <c r="C2132" s="735"/>
      <c r="D2132" s="735"/>
      <c r="E2132" s="737"/>
      <c r="F2132" s="735"/>
    </row>
    <row r="2133" spans="1:6" ht="25.5">
      <c r="A2133" s="96" t="s">
        <v>985</v>
      </c>
      <c r="B2133" s="731"/>
      <c r="C2133" s="731"/>
      <c r="D2133" s="731"/>
      <c r="E2133" s="732"/>
      <c r="F2133" s="731"/>
    </row>
    <row r="2134" spans="1:6" ht="12.75">
      <c r="A2134" s="96" t="s">
        <v>161</v>
      </c>
      <c r="B2134" s="731">
        <v>150320666</v>
      </c>
      <c r="C2134" s="731">
        <v>69664813</v>
      </c>
      <c r="D2134" s="731">
        <v>69657920.22</v>
      </c>
      <c r="E2134" s="732">
        <v>46.339550026</v>
      </c>
      <c r="F2134" s="731">
        <v>2467963</v>
      </c>
    </row>
    <row r="2135" spans="1:6" ht="25.5">
      <c r="A2135" s="88" t="s">
        <v>1141</v>
      </c>
      <c r="B2135" s="735">
        <v>26468</v>
      </c>
      <c r="C2135" s="735">
        <v>21011</v>
      </c>
      <c r="D2135" s="735">
        <v>14118.22</v>
      </c>
      <c r="E2135" s="736">
        <v>53.340713314</v>
      </c>
      <c r="F2135" s="735">
        <v>0</v>
      </c>
    </row>
    <row r="2136" spans="1:6" ht="12.75">
      <c r="A2136" s="88" t="s">
        <v>170</v>
      </c>
      <c r="B2136" s="735">
        <v>150294198</v>
      </c>
      <c r="C2136" s="735">
        <v>69643802</v>
      </c>
      <c r="D2136" s="735">
        <v>69643802</v>
      </c>
      <c r="E2136" s="736">
        <v>46.338317065</v>
      </c>
      <c r="F2136" s="735">
        <v>2467963</v>
      </c>
    </row>
    <row r="2137" spans="1:6" ht="25.5">
      <c r="A2137" s="88" t="s">
        <v>173</v>
      </c>
      <c r="B2137" s="735">
        <v>150294198</v>
      </c>
      <c r="C2137" s="735">
        <v>69643802</v>
      </c>
      <c r="D2137" s="735">
        <v>69643802</v>
      </c>
      <c r="E2137" s="736">
        <v>46.338317065</v>
      </c>
      <c r="F2137" s="735">
        <v>2467963</v>
      </c>
    </row>
    <row r="2138" spans="1:6" ht="12.75">
      <c r="A2138" s="96" t="s">
        <v>247</v>
      </c>
      <c r="B2138" s="731">
        <v>150322349</v>
      </c>
      <c r="C2138" s="731">
        <v>69666496</v>
      </c>
      <c r="D2138" s="731">
        <v>69519328.38</v>
      </c>
      <c r="E2138" s="732">
        <v>46.24683478</v>
      </c>
      <c r="F2138" s="731">
        <v>5130295.79</v>
      </c>
    </row>
    <row r="2139" spans="1:6" ht="12.75">
      <c r="A2139" s="88" t="s">
        <v>178</v>
      </c>
      <c r="B2139" s="735">
        <v>150322349</v>
      </c>
      <c r="C2139" s="735">
        <v>69666496</v>
      </c>
      <c r="D2139" s="735">
        <v>69519328.38</v>
      </c>
      <c r="E2139" s="736">
        <v>46.24683478</v>
      </c>
      <c r="F2139" s="735">
        <v>5130295.79</v>
      </c>
    </row>
    <row r="2140" spans="1:6" ht="25.5">
      <c r="A2140" s="88" t="s">
        <v>224</v>
      </c>
      <c r="B2140" s="735">
        <v>150322349</v>
      </c>
      <c r="C2140" s="735">
        <v>69666496</v>
      </c>
      <c r="D2140" s="735">
        <v>69519328.38</v>
      </c>
      <c r="E2140" s="736">
        <v>46.24683478</v>
      </c>
      <c r="F2140" s="735">
        <v>5130295.79</v>
      </c>
    </row>
    <row r="2141" spans="1:6" ht="12.75">
      <c r="A2141" s="88" t="s">
        <v>226</v>
      </c>
      <c r="B2141" s="735">
        <v>139950000</v>
      </c>
      <c r="C2141" s="735">
        <v>65073002</v>
      </c>
      <c r="D2141" s="735">
        <v>65073000.25</v>
      </c>
      <c r="E2141" s="736">
        <v>46.49732065</v>
      </c>
      <c r="F2141" s="735">
        <v>5032029.6</v>
      </c>
    </row>
    <row r="2142" spans="1:6" ht="12.75">
      <c r="A2142" s="88" t="s">
        <v>228</v>
      </c>
      <c r="B2142" s="735">
        <v>10372349</v>
      </c>
      <c r="C2142" s="735">
        <v>4593494</v>
      </c>
      <c r="D2142" s="735">
        <v>4446328.13</v>
      </c>
      <c r="E2142" s="736">
        <v>42.867128073</v>
      </c>
      <c r="F2142" s="735">
        <v>98266.19</v>
      </c>
    </row>
    <row r="2143" spans="1:6" ht="12.75">
      <c r="A2143" s="88" t="s">
        <v>1097</v>
      </c>
      <c r="B2143" s="735">
        <v>-1683</v>
      </c>
      <c r="C2143" s="735">
        <v>-1683</v>
      </c>
      <c r="D2143" s="735">
        <v>138591.840000018</v>
      </c>
      <c r="E2143" s="737" t="s">
        <v>1093</v>
      </c>
      <c r="F2143" s="735">
        <v>-2662332.79</v>
      </c>
    </row>
    <row r="2144" spans="1:6" ht="12.75">
      <c r="A2144" s="88" t="s">
        <v>1098</v>
      </c>
      <c r="B2144" s="735">
        <v>1683</v>
      </c>
      <c r="C2144" s="735">
        <v>1683</v>
      </c>
      <c r="D2144" s="738" t="s">
        <v>1093</v>
      </c>
      <c r="E2144" s="738" t="s">
        <v>1093</v>
      </c>
      <c r="F2144" s="738" t="s">
        <v>1093</v>
      </c>
    </row>
    <row r="2145" spans="1:6" ht="12.75">
      <c r="A2145" s="88" t="s">
        <v>1161</v>
      </c>
      <c r="B2145" s="735">
        <v>1683</v>
      </c>
      <c r="C2145" s="735">
        <v>1683</v>
      </c>
      <c r="D2145" s="738" t="s">
        <v>1093</v>
      </c>
      <c r="E2145" s="738" t="s">
        <v>1093</v>
      </c>
      <c r="F2145" s="738" t="s">
        <v>1093</v>
      </c>
    </row>
    <row r="2146" spans="1:6" ht="38.25">
      <c r="A2146" s="88" t="s">
        <v>956</v>
      </c>
      <c r="B2146" s="735">
        <v>1683</v>
      </c>
      <c r="C2146" s="735">
        <v>1683</v>
      </c>
      <c r="D2146" s="738" t="s">
        <v>1093</v>
      </c>
      <c r="E2146" s="738" t="s">
        <v>1093</v>
      </c>
      <c r="F2146" s="738" t="s">
        <v>1093</v>
      </c>
    </row>
    <row r="2147" spans="1:6" ht="12.75">
      <c r="A2147" s="96" t="s">
        <v>266</v>
      </c>
      <c r="B2147" s="731"/>
      <c r="C2147" s="731"/>
      <c r="D2147" s="731"/>
      <c r="E2147" s="732"/>
      <c r="F2147" s="731"/>
    </row>
    <row r="2148" spans="1:6" ht="12.75">
      <c r="A2148" s="96" t="s">
        <v>161</v>
      </c>
      <c r="B2148" s="731">
        <v>108663</v>
      </c>
      <c r="C2148" s="731">
        <v>56808</v>
      </c>
      <c r="D2148" s="731">
        <v>56808</v>
      </c>
      <c r="E2148" s="732">
        <v>52.279064631</v>
      </c>
      <c r="F2148" s="731">
        <v>5352</v>
      </c>
    </row>
    <row r="2149" spans="1:6" ht="12.75">
      <c r="A2149" s="88" t="s">
        <v>170</v>
      </c>
      <c r="B2149" s="735">
        <v>108663</v>
      </c>
      <c r="C2149" s="735">
        <v>56808</v>
      </c>
      <c r="D2149" s="735">
        <v>56808</v>
      </c>
      <c r="E2149" s="736">
        <v>52.279064631</v>
      </c>
      <c r="F2149" s="735">
        <v>5352</v>
      </c>
    </row>
    <row r="2150" spans="1:6" ht="25.5">
      <c r="A2150" s="88" t="s">
        <v>173</v>
      </c>
      <c r="B2150" s="735">
        <v>108663</v>
      </c>
      <c r="C2150" s="735">
        <v>56808</v>
      </c>
      <c r="D2150" s="735">
        <v>56808</v>
      </c>
      <c r="E2150" s="736">
        <v>52.279064631</v>
      </c>
      <c r="F2150" s="735">
        <v>5352</v>
      </c>
    </row>
    <row r="2151" spans="1:6" ht="12.75">
      <c r="A2151" s="96" t="s">
        <v>247</v>
      </c>
      <c r="B2151" s="731">
        <v>108663</v>
      </c>
      <c r="C2151" s="731">
        <v>56808</v>
      </c>
      <c r="D2151" s="731">
        <v>47810.44</v>
      </c>
      <c r="E2151" s="732">
        <v>43.998822046</v>
      </c>
      <c r="F2151" s="731">
        <v>0</v>
      </c>
    </row>
    <row r="2152" spans="1:6" ht="12.75">
      <c r="A2152" s="88" t="s">
        <v>178</v>
      </c>
      <c r="B2152" s="735">
        <v>108663</v>
      </c>
      <c r="C2152" s="735">
        <v>56808</v>
      </c>
      <c r="D2152" s="735">
        <v>47810.44</v>
      </c>
      <c r="E2152" s="736">
        <v>43.998822046</v>
      </c>
      <c r="F2152" s="735">
        <v>0</v>
      </c>
    </row>
    <row r="2153" spans="1:6" ht="25.5">
      <c r="A2153" s="88" t="s">
        <v>224</v>
      </c>
      <c r="B2153" s="735">
        <v>108663</v>
      </c>
      <c r="C2153" s="735">
        <v>56808</v>
      </c>
      <c r="D2153" s="735">
        <v>47810.44</v>
      </c>
      <c r="E2153" s="736">
        <v>43.998822046</v>
      </c>
      <c r="F2153" s="735">
        <v>0</v>
      </c>
    </row>
    <row r="2154" spans="1:6" ht="12.75">
      <c r="A2154" s="88" t="s">
        <v>228</v>
      </c>
      <c r="B2154" s="735">
        <v>108663</v>
      </c>
      <c r="C2154" s="735">
        <v>56808</v>
      </c>
      <c r="D2154" s="735">
        <v>47810.44</v>
      </c>
      <c r="E2154" s="736">
        <v>43.998822046</v>
      </c>
      <c r="F2154" s="735">
        <v>0</v>
      </c>
    </row>
    <row r="2155" spans="1:6" ht="12.75">
      <c r="A2155" s="88" t="s">
        <v>1097</v>
      </c>
      <c r="B2155" s="735">
        <v>0</v>
      </c>
      <c r="C2155" s="735">
        <v>0</v>
      </c>
      <c r="D2155" s="735">
        <v>8997.56</v>
      </c>
      <c r="E2155" s="737" t="s">
        <v>1093</v>
      </c>
      <c r="F2155" s="735">
        <v>5352</v>
      </c>
    </row>
    <row r="2156" spans="1:6" ht="12.75">
      <c r="A2156" s="96" t="s">
        <v>292</v>
      </c>
      <c r="B2156" s="731"/>
      <c r="C2156" s="731"/>
      <c r="D2156" s="731"/>
      <c r="E2156" s="732"/>
      <c r="F2156" s="731"/>
    </row>
    <row r="2157" spans="1:6" ht="12.75">
      <c r="A2157" s="96" t="s">
        <v>161</v>
      </c>
      <c r="B2157" s="731">
        <v>176</v>
      </c>
      <c r="C2157" s="731">
        <v>176</v>
      </c>
      <c r="D2157" s="731">
        <v>176</v>
      </c>
      <c r="E2157" s="732">
        <v>100</v>
      </c>
      <c r="F2157" s="731">
        <v>0</v>
      </c>
    </row>
    <row r="2158" spans="1:6" ht="12.75">
      <c r="A2158" s="88" t="s">
        <v>170</v>
      </c>
      <c r="B2158" s="735">
        <v>176</v>
      </c>
      <c r="C2158" s="735">
        <v>176</v>
      </c>
      <c r="D2158" s="735">
        <v>176</v>
      </c>
      <c r="E2158" s="736">
        <v>100</v>
      </c>
      <c r="F2158" s="735">
        <v>0</v>
      </c>
    </row>
    <row r="2159" spans="1:6" ht="25.5">
      <c r="A2159" s="88" t="s">
        <v>173</v>
      </c>
      <c r="B2159" s="735">
        <v>176</v>
      </c>
      <c r="C2159" s="735">
        <v>176</v>
      </c>
      <c r="D2159" s="735">
        <v>176</v>
      </c>
      <c r="E2159" s="736">
        <v>100</v>
      </c>
      <c r="F2159" s="735">
        <v>0</v>
      </c>
    </row>
    <row r="2160" spans="1:6" ht="12.75">
      <c r="A2160" s="96" t="s">
        <v>247</v>
      </c>
      <c r="B2160" s="731">
        <v>176</v>
      </c>
      <c r="C2160" s="731">
        <v>176</v>
      </c>
      <c r="D2160" s="731">
        <v>0</v>
      </c>
      <c r="E2160" s="732">
        <v>0</v>
      </c>
      <c r="F2160" s="731">
        <v>0</v>
      </c>
    </row>
    <row r="2161" spans="1:6" ht="12.75">
      <c r="A2161" s="88" t="s">
        <v>178</v>
      </c>
      <c r="B2161" s="735">
        <v>176</v>
      </c>
      <c r="C2161" s="735">
        <v>176</v>
      </c>
      <c r="D2161" s="735">
        <v>0</v>
      </c>
      <c r="E2161" s="736">
        <v>0</v>
      </c>
      <c r="F2161" s="735">
        <v>0</v>
      </c>
    </row>
    <row r="2162" spans="1:6" ht="25.5">
      <c r="A2162" s="88" t="s">
        <v>224</v>
      </c>
      <c r="B2162" s="735">
        <v>176</v>
      </c>
      <c r="C2162" s="735">
        <v>176</v>
      </c>
      <c r="D2162" s="735">
        <v>0</v>
      </c>
      <c r="E2162" s="736">
        <v>0</v>
      </c>
      <c r="F2162" s="735">
        <v>0</v>
      </c>
    </row>
    <row r="2163" spans="1:6" ht="12.75">
      <c r="A2163" s="88" t="s">
        <v>228</v>
      </c>
      <c r="B2163" s="735">
        <v>176</v>
      </c>
      <c r="C2163" s="735">
        <v>176</v>
      </c>
      <c r="D2163" s="735">
        <v>0</v>
      </c>
      <c r="E2163" s="736">
        <v>0</v>
      </c>
      <c r="F2163" s="735">
        <v>0</v>
      </c>
    </row>
    <row r="2164" spans="1:6" ht="12.75">
      <c r="A2164" s="88" t="s">
        <v>1097</v>
      </c>
      <c r="B2164" s="735">
        <v>0</v>
      </c>
      <c r="C2164" s="735">
        <v>0</v>
      </c>
      <c r="D2164" s="735">
        <v>176</v>
      </c>
      <c r="E2164" s="737" t="s">
        <v>1093</v>
      </c>
      <c r="F2164" s="735">
        <v>0</v>
      </c>
    </row>
    <row r="2165" spans="1:6" ht="12.75">
      <c r="A2165" s="96" t="s">
        <v>295</v>
      </c>
      <c r="B2165" s="731"/>
      <c r="C2165" s="731"/>
      <c r="D2165" s="731"/>
      <c r="E2165" s="732"/>
      <c r="F2165" s="731"/>
    </row>
    <row r="2166" spans="1:6" ht="12.75">
      <c r="A2166" s="96" t="s">
        <v>161</v>
      </c>
      <c r="B2166" s="731">
        <v>6300</v>
      </c>
      <c r="C2166" s="731">
        <v>6300</v>
      </c>
      <c r="D2166" s="731">
        <v>6300</v>
      </c>
      <c r="E2166" s="732">
        <v>100</v>
      </c>
      <c r="F2166" s="731">
        <v>0</v>
      </c>
    </row>
    <row r="2167" spans="1:6" ht="12.75">
      <c r="A2167" s="88" t="s">
        <v>170</v>
      </c>
      <c r="B2167" s="735">
        <v>6300</v>
      </c>
      <c r="C2167" s="735">
        <v>6300</v>
      </c>
      <c r="D2167" s="735">
        <v>6300</v>
      </c>
      <c r="E2167" s="736">
        <v>100</v>
      </c>
      <c r="F2167" s="735">
        <v>0</v>
      </c>
    </row>
    <row r="2168" spans="1:6" ht="25.5">
      <c r="A2168" s="88" t="s">
        <v>173</v>
      </c>
      <c r="B2168" s="735">
        <v>6300</v>
      </c>
      <c r="C2168" s="735">
        <v>6300</v>
      </c>
      <c r="D2168" s="735">
        <v>6300</v>
      </c>
      <c r="E2168" s="736">
        <v>100</v>
      </c>
      <c r="F2168" s="735">
        <v>0</v>
      </c>
    </row>
    <row r="2169" spans="1:6" ht="12.75">
      <c r="A2169" s="96" t="s">
        <v>247</v>
      </c>
      <c r="B2169" s="731">
        <v>6300</v>
      </c>
      <c r="C2169" s="731">
        <v>6300</v>
      </c>
      <c r="D2169" s="731">
        <v>5152.52</v>
      </c>
      <c r="E2169" s="732">
        <v>81.786031746</v>
      </c>
      <c r="F2169" s="731">
        <v>0</v>
      </c>
    </row>
    <row r="2170" spans="1:6" ht="12.75">
      <c r="A2170" s="88" t="s">
        <v>178</v>
      </c>
      <c r="B2170" s="735">
        <v>6300</v>
      </c>
      <c r="C2170" s="735">
        <v>6300</v>
      </c>
      <c r="D2170" s="735">
        <v>5152.52</v>
      </c>
      <c r="E2170" s="736">
        <v>81.786031746</v>
      </c>
      <c r="F2170" s="735">
        <v>0</v>
      </c>
    </row>
    <row r="2171" spans="1:6" ht="25.5">
      <c r="A2171" s="88" t="s">
        <v>224</v>
      </c>
      <c r="B2171" s="735">
        <v>6300</v>
      </c>
      <c r="C2171" s="735">
        <v>6300</v>
      </c>
      <c r="D2171" s="735">
        <v>5152.52</v>
      </c>
      <c r="E2171" s="736">
        <v>81.786031746</v>
      </c>
      <c r="F2171" s="735">
        <v>0</v>
      </c>
    </row>
    <row r="2172" spans="1:6" ht="12.75">
      <c r="A2172" s="88" t="s">
        <v>228</v>
      </c>
      <c r="B2172" s="735">
        <v>6300</v>
      </c>
      <c r="C2172" s="735">
        <v>6300</v>
      </c>
      <c r="D2172" s="735">
        <v>5152.52</v>
      </c>
      <c r="E2172" s="736">
        <v>81.786031746</v>
      </c>
      <c r="F2172" s="735">
        <v>0</v>
      </c>
    </row>
    <row r="2173" spans="1:6" ht="12.75">
      <c r="A2173" s="88" t="s">
        <v>1097</v>
      </c>
      <c r="B2173" s="735">
        <v>0</v>
      </c>
      <c r="C2173" s="735">
        <v>0</v>
      </c>
      <c r="D2173" s="735">
        <v>1147.48</v>
      </c>
      <c r="E2173" s="737" t="s">
        <v>1093</v>
      </c>
      <c r="F2173" s="735">
        <v>0</v>
      </c>
    </row>
    <row r="2174" spans="1:6" ht="12.75">
      <c r="A2174" s="96" t="s">
        <v>297</v>
      </c>
      <c r="B2174" s="731"/>
      <c r="C2174" s="731"/>
      <c r="D2174" s="731"/>
      <c r="E2174" s="732"/>
      <c r="F2174" s="731"/>
    </row>
    <row r="2175" spans="1:6" ht="12.75">
      <c r="A2175" s="96" t="s">
        <v>161</v>
      </c>
      <c r="B2175" s="731">
        <v>1328</v>
      </c>
      <c r="C2175" s="731">
        <v>1328</v>
      </c>
      <c r="D2175" s="731">
        <v>1328</v>
      </c>
      <c r="E2175" s="732">
        <v>100</v>
      </c>
      <c r="F2175" s="731">
        <v>0</v>
      </c>
    </row>
    <row r="2176" spans="1:6" ht="12.75">
      <c r="A2176" s="88" t="s">
        <v>170</v>
      </c>
      <c r="B2176" s="735">
        <v>1328</v>
      </c>
      <c r="C2176" s="735">
        <v>1328</v>
      </c>
      <c r="D2176" s="735">
        <v>1328</v>
      </c>
      <c r="E2176" s="736">
        <v>100</v>
      </c>
      <c r="F2176" s="735">
        <v>0</v>
      </c>
    </row>
    <row r="2177" spans="1:6" ht="25.5">
      <c r="A2177" s="88" t="s">
        <v>173</v>
      </c>
      <c r="B2177" s="735">
        <v>1328</v>
      </c>
      <c r="C2177" s="735">
        <v>1328</v>
      </c>
      <c r="D2177" s="735">
        <v>1328</v>
      </c>
      <c r="E2177" s="736">
        <v>100</v>
      </c>
      <c r="F2177" s="735">
        <v>0</v>
      </c>
    </row>
    <row r="2178" spans="1:6" ht="12.75">
      <c r="A2178" s="96" t="s">
        <v>247</v>
      </c>
      <c r="B2178" s="731">
        <v>1328</v>
      </c>
      <c r="C2178" s="731">
        <v>1328</v>
      </c>
      <c r="D2178" s="731">
        <v>0</v>
      </c>
      <c r="E2178" s="732">
        <v>0</v>
      </c>
      <c r="F2178" s="731">
        <v>0</v>
      </c>
    </row>
    <row r="2179" spans="1:6" ht="12.75">
      <c r="A2179" s="88" t="s">
        <v>178</v>
      </c>
      <c r="B2179" s="735">
        <v>1328</v>
      </c>
      <c r="C2179" s="735">
        <v>1328</v>
      </c>
      <c r="D2179" s="735">
        <v>0</v>
      </c>
      <c r="E2179" s="736">
        <v>0</v>
      </c>
      <c r="F2179" s="735">
        <v>0</v>
      </c>
    </row>
    <row r="2180" spans="1:6" ht="25.5">
      <c r="A2180" s="88" t="s">
        <v>224</v>
      </c>
      <c r="B2180" s="735">
        <v>1328</v>
      </c>
      <c r="C2180" s="735">
        <v>1328</v>
      </c>
      <c r="D2180" s="735">
        <v>0</v>
      </c>
      <c r="E2180" s="736">
        <v>0</v>
      </c>
      <c r="F2180" s="735">
        <v>0</v>
      </c>
    </row>
    <row r="2181" spans="1:6" ht="12.75">
      <c r="A2181" s="88" t="s">
        <v>228</v>
      </c>
      <c r="B2181" s="735">
        <v>1328</v>
      </c>
      <c r="C2181" s="735">
        <v>1328</v>
      </c>
      <c r="D2181" s="735">
        <v>0</v>
      </c>
      <c r="E2181" s="736">
        <v>0</v>
      </c>
      <c r="F2181" s="735">
        <v>0</v>
      </c>
    </row>
    <row r="2182" spans="1:6" ht="12.75">
      <c r="A2182" s="88" t="s">
        <v>1097</v>
      </c>
      <c r="B2182" s="735">
        <v>0</v>
      </c>
      <c r="C2182" s="735">
        <v>0</v>
      </c>
      <c r="D2182" s="735">
        <v>1328</v>
      </c>
      <c r="E2182" s="737" t="s">
        <v>1093</v>
      </c>
      <c r="F2182" s="735">
        <v>0</v>
      </c>
    </row>
    <row r="2183" spans="1:6" ht="12.75">
      <c r="A2183" s="96" t="s">
        <v>305</v>
      </c>
      <c r="B2183" s="731"/>
      <c r="C2183" s="731"/>
      <c r="D2183" s="731"/>
      <c r="E2183" s="732"/>
      <c r="F2183" s="731"/>
    </row>
    <row r="2184" spans="1:6" ht="12.75">
      <c r="A2184" s="96" t="s">
        <v>161</v>
      </c>
      <c r="B2184" s="731">
        <v>5048205</v>
      </c>
      <c r="C2184" s="731">
        <v>1393490</v>
      </c>
      <c r="D2184" s="731">
        <v>1393490</v>
      </c>
      <c r="E2184" s="732">
        <v>27.603672989</v>
      </c>
      <c r="F2184" s="731">
        <v>-142500</v>
      </c>
    </row>
    <row r="2185" spans="1:6" ht="12.75">
      <c r="A2185" s="88" t="s">
        <v>170</v>
      </c>
      <c r="B2185" s="735">
        <v>5048205</v>
      </c>
      <c r="C2185" s="735">
        <v>1393490</v>
      </c>
      <c r="D2185" s="735">
        <v>1393490</v>
      </c>
      <c r="E2185" s="736">
        <v>27.603672989</v>
      </c>
      <c r="F2185" s="735">
        <v>-142500</v>
      </c>
    </row>
    <row r="2186" spans="1:6" ht="25.5">
      <c r="A2186" s="88" t="s">
        <v>173</v>
      </c>
      <c r="B2186" s="735">
        <v>5048205</v>
      </c>
      <c r="C2186" s="735">
        <v>1393490</v>
      </c>
      <c r="D2186" s="735">
        <v>1393490</v>
      </c>
      <c r="E2186" s="736">
        <v>27.603672989</v>
      </c>
      <c r="F2186" s="735">
        <v>-142500</v>
      </c>
    </row>
    <row r="2187" spans="1:6" ht="12.75">
      <c r="A2187" s="96" t="s">
        <v>247</v>
      </c>
      <c r="B2187" s="731">
        <v>5048205</v>
      </c>
      <c r="C2187" s="731">
        <v>1393490</v>
      </c>
      <c r="D2187" s="731">
        <v>1382802.04</v>
      </c>
      <c r="E2187" s="732">
        <v>27.391954962</v>
      </c>
      <c r="F2187" s="731">
        <v>43217.39</v>
      </c>
    </row>
    <row r="2188" spans="1:6" ht="12.75">
      <c r="A2188" s="88" t="s">
        <v>178</v>
      </c>
      <c r="B2188" s="735">
        <v>5048205</v>
      </c>
      <c r="C2188" s="735">
        <v>1393490</v>
      </c>
      <c r="D2188" s="735">
        <v>1382802.04</v>
      </c>
      <c r="E2188" s="736">
        <v>27.391954962</v>
      </c>
      <c r="F2188" s="735">
        <v>43217.39</v>
      </c>
    </row>
    <row r="2189" spans="1:6" ht="25.5">
      <c r="A2189" s="88" t="s">
        <v>224</v>
      </c>
      <c r="B2189" s="735">
        <v>5048205</v>
      </c>
      <c r="C2189" s="735">
        <v>1393490</v>
      </c>
      <c r="D2189" s="735">
        <v>1382802.04</v>
      </c>
      <c r="E2189" s="736">
        <v>27.391954962</v>
      </c>
      <c r="F2189" s="735">
        <v>43217.39</v>
      </c>
    </row>
    <row r="2190" spans="1:6" ht="12.75">
      <c r="A2190" s="88" t="s">
        <v>228</v>
      </c>
      <c r="B2190" s="735">
        <v>5048205</v>
      </c>
      <c r="C2190" s="735">
        <v>1393490</v>
      </c>
      <c r="D2190" s="735">
        <v>1382802.04</v>
      </c>
      <c r="E2190" s="736">
        <v>27.391954962</v>
      </c>
      <c r="F2190" s="735">
        <v>43217.39</v>
      </c>
    </row>
    <row r="2191" spans="1:6" ht="12.75">
      <c r="A2191" s="88" t="s">
        <v>1097</v>
      </c>
      <c r="B2191" s="735">
        <v>0</v>
      </c>
      <c r="C2191" s="735">
        <v>0</v>
      </c>
      <c r="D2191" s="735">
        <v>10687.959999999</v>
      </c>
      <c r="E2191" s="737" t="s">
        <v>1093</v>
      </c>
      <c r="F2191" s="735">
        <v>-185717.39</v>
      </c>
    </row>
    <row r="2192" spans="1:6" ht="12.75">
      <c r="A2192" s="96" t="s">
        <v>307</v>
      </c>
      <c r="B2192" s="731"/>
      <c r="C2192" s="731"/>
      <c r="D2192" s="731"/>
      <c r="E2192" s="732"/>
      <c r="F2192" s="731"/>
    </row>
    <row r="2193" spans="1:6" ht="12.75">
      <c r="A2193" s="96" t="s">
        <v>161</v>
      </c>
      <c r="B2193" s="731">
        <v>1387900</v>
      </c>
      <c r="C2193" s="731">
        <v>1222039</v>
      </c>
      <c r="D2193" s="731">
        <v>1222039</v>
      </c>
      <c r="E2193" s="732">
        <v>88.049499243</v>
      </c>
      <c r="F2193" s="731">
        <v>2500</v>
      </c>
    </row>
    <row r="2194" spans="1:6" ht="12.75">
      <c r="A2194" s="88" t="s">
        <v>170</v>
      </c>
      <c r="B2194" s="735">
        <v>1387900</v>
      </c>
      <c r="C2194" s="735">
        <v>1222039</v>
      </c>
      <c r="D2194" s="735">
        <v>1222039</v>
      </c>
      <c r="E2194" s="736">
        <v>88.049499243</v>
      </c>
      <c r="F2194" s="735">
        <v>2500</v>
      </c>
    </row>
    <row r="2195" spans="1:6" ht="25.5">
      <c r="A2195" s="88" t="s">
        <v>173</v>
      </c>
      <c r="B2195" s="735">
        <v>1387900</v>
      </c>
      <c r="C2195" s="735">
        <v>1222039</v>
      </c>
      <c r="D2195" s="735">
        <v>1222039</v>
      </c>
      <c r="E2195" s="736">
        <v>88.049499243</v>
      </c>
      <c r="F2195" s="735">
        <v>2500</v>
      </c>
    </row>
    <row r="2196" spans="1:6" ht="12.75">
      <c r="A2196" s="96" t="s">
        <v>247</v>
      </c>
      <c r="B2196" s="731">
        <v>1387900</v>
      </c>
      <c r="C2196" s="731">
        <v>1222039</v>
      </c>
      <c r="D2196" s="731">
        <v>1221843.5</v>
      </c>
      <c r="E2196" s="732">
        <v>88.035413214</v>
      </c>
      <c r="F2196" s="731">
        <v>2305.07</v>
      </c>
    </row>
    <row r="2197" spans="1:6" ht="12.75">
      <c r="A2197" s="88" t="s">
        <v>178</v>
      </c>
      <c r="B2197" s="735">
        <v>1387900</v>
      </c>
      <c r="C2197" s="735">
        <v>1222039</v>
      </c>
      <c r="D2197" s="735">
        <v>1221843.5</v>
      </c>
      <c r="E2197" s="736">
        <v>88.035413214</v>
      </c>
      <c r="F2197" s="735">
        <v>2305.07</v>
      </c>
    </row>
    <row r="2198" spans="1:6" ht="25.5">
      <c r="A2198" s="88" t="s">
        <v>224</v>
      </c>
      <c r="B2198" s="735">
        <v>1387900</v>
      </c>
      <c r="C2198" s="735">
        <v>1222039</v>
      </c>
      <c r="D2198" s="735">
        <v>1221843.5</v>
      </c>
      <c r="E2198" s="736">
        <v>88.035413214</v>
      </c>
      <c r="F2198" s="735">
        <v>2305.07</v>
      </c>
    </row>
    <row r="2199" spans="1:6" ht="12.75">
      <c r="A2199" s="88" t="s">
        <v>228</v>
      </c>
      <c r="B2199" s="735">
        <v>1387900</v>
      </c>
      <c r="C2199" s="735">
        <v>1222039</v>
      </c>
      <c r="D2199" s="735">
        <v>1221843.5</v>
      </c>
      <c r="E2199" s="736">
        <v>88.035413214</v>
      </c>
      <c r="F2199" s="735">
        <v>2305.07</v>
      </c>
    </row>
    <row r="2200" spans="1:6" ht="12.75">
      <c r="A2200" s="88" t="s">
        <v>1097</v>
      </c>
      <c r="B2200" s="735">
        <v>0</v>
      </c>
      <c r="C2200" s="735">
        <v>0</v>
      </c>
      <c r="D2200" s="735">
        <v>195.5</v>
      </c>
      <c r="E2200" s="737" t="s">
        <v>1093</v>
      </c>
      <c r="F2200" s="735">
        <v>194.93</v>
      </c>
    </row>
    <row r="2201" spans="1:6" ht="12.75">
      <c r="A2201" s="96" t="s">
        <v>310</v>
      </c>
      <c r="B2201" s="731"/>
      <c r="C2201" s="731"/>
      <c r="D2201" s="731"/>
      <c r="E2201" s="732"/>
      <c r="F2201" s="731"/>
    </row>
    <row r="2202" spans="1:6" ht="12.75">
      <c r="A2202" s="96" t="s">
        <v>161</v>
      </c>
      <c r="B2202" s="731">
        <v>207670</v>
      </c>
      <c r="C2202" s="731">
        <v>104085</v>
      </c>
      <c r="D2202" s="731">
        <v>98552.22</v>
      </c>
      <c r="E2202" s="732">
        <v>47.456166033</v>
      </c>
      <c r="F2202" s="731">
        <v>2547</v>
      </c>
    </row>
    <row r="2203" spans="1:6" ht="25.5">
      <c r="A2203" s="88" t="s">
        <v>1141</v>
      </c>
      <c r="B2203" s="735">
        <v>25108</v>
      </c>
      <c r="C2203" s="735">
        <v>19651</v>
      </c>
      <c r="D2203" s="735">
        <v>14118.22</v>
      </c>
      <c r="E2203" s="736">
        <v>56.229966545</v>
      </c>
      <c r="F2203" s="735">
        <v>0</v>
      </c>
    </row>
    <row r="2204" spans="1:6" ht="12.75">
      <c r="A2204" s="88" t="s">
        <v>170</v>
      </c>
      <c r="B2204" s="735">
        <v>182562</v>
      </c>
      <c r="C2204" s="735">
        <v>84434</v>
      </c>
      <c r="D2204" s="735">
        <v>84434</v>
      </c>
      <c r="E2204" s="736">
        <v>46.249493323</v>
      </c>
      <c r="F2204" s="735">
        <v>2547</v>
      </c>
    </row>
    <row r="2205" spans="1:6" ht="25.5">
      <c r="A2205" s="88" t="s">
        <v>173</v>
      </c>
      <c r="B2205" s="735">
        <v>182562</v>
      </c>
      <c r="C2205" s="735">
        <v>84434</v>
      </c>
      <c r="D2205" s="735">
        <v>84434</v>
      </c>
      <c r="E2205" s="736">
        <v>46.249493323</v>
      </c>
      <c r="F2205" s="735">
        <v>2547</v>
      </c>
    </row>
    <row r="2206" spans="1:6" ht="12.75">
      <c r="A2206" s="96" t="s">
        <v>247</v>
      </c>
      <c r="B2206" s="731">
        <v>207670</v>
      </c>
      <c r="C2206" s="731">
        <v>104085</v>
      </c>
      <c r="D2206" s="731">
        <v>77756.96</v>
      </c>
      <c r="E2206" s="732">
        <v>37.442557904</v>
      </c>
      <c r="F2206" s="731">
        <v>0</v>
      </c>
    </row>
    <row r="2207" spans="1:6" ht="12.75">
      <c r="A2207" s="88" t="s">
        <v>178</v>
      </c>
      <c r="B2207" s="735">
        <v>207670</v>
      </c>
      <c r="C2207" s="735">
        <v>104085</v>
      </c>
      <c r="D2207" s="735">
        <v>77756.96</v>
      </c>
      <c r="E2207" s="736">
        <v>37.442557904</v>
      </c>
      <c r="F2207" s="735">
        <v>0</v>
      </c>
    </row>
    <row r="2208" spans="1:6" ht="25.5">
      <c r="A2208" s="88" t="s">
        <v>224</v>
      </c>
      <c r="B2208" s="735">
        <v>207670</v>
      </c>
      <c r="C2208" s="735">
        <v>104085</v>
      </c>
      <c r="D2208" s="735">
        <v>77756.96</v>
      </c>
      <c r="E2208" s="736">
        <v>37.442557904</v>
      </c>
      <c r="F2208" s="735">
        <v>0</v>
      </c>
    </row>
    <row r="2209" spans="1:6" ht="12.75">
      <c r="A2209" s="88" t="s">
        <v>228</v>
      </c>
      <c r="B2209" s="735">
        <v>207670</v>
      </c>
      <c r="C2209" s="735">
        <v>104085</v>
      </c>
      <c r="D2209" s="735">
        <v>77756.96</v>
      </c>
      <c r="E2209" s="736">
        <v>37.442557904</v>
      </c>
      <c r="F2209" s="735">
        <v>0</v>
      </c>
    </row>
    <row r="2210" spans="1:6" ht="12.75">
      <c r="A2210" s="88" t="s">
        <v>1097</v>
      </c>
      <c r="B2210" s="735">
        <v>0</v>
      </c>
      <c r="C2210" s="735">
        <v>0</v>
      </c>
      <c r="D2210" s="735">
        <v>20795.26</v>
      </c>
      <c r="E2210" s="737" t="s">
        <v>1093</v>
      </c>
      <c r="F2210" s="735">
        <v>2547</v>
      </c>
    </row>
    <row r="2211" spans="1:6" ht="12.75">
      <c r="A2211" s="96" t="s">
        <v>321</v>
      </c>
      <c r="B2211" s="731"/>
      <c r="C2211" s="731"/>
      <c r="D2211" s="731"/>
      <c r="E2211" s="732"/>
      <c r="F2211" s="731"/>
    </row>
    <row r="2212" spans="1:6" ht="12.75">
      <c r="A2212" s="96" t="s">
        <v>161</v>
      </c>
      <c r="B2212" s="731">
        <v>142147800</v>
      </c>
      <c r="C2212" s="731">
        <v>66251502</v>
      </c>
      <c r="D2212" s="731">
        <v>66251502</v>
      </c>
      <c r="E2212" s="732">
        <v>46.607476162</v>
      </c>
      <c r="F2212" s="731">
        <v>2573728</v>
      </c>
    </row>
    <row r="2213" spans="1:6" ht="12.75">
      <c r="A2213" s="88" t="s">
        <v>170</v>
      </c>
      <c r="B2213" s="735">
        <v>142147800</v>
      </c>
      <c r="C2213" s="735">
        <v>66251502</v>
      </c>
      <c r="D2213" s="735">
        <v>66251502</v>
      </c>
      <c r="E2213" s="736">
        <v>46.607476162</v>
      </c>
      <c r="F2213" s="735">
        <v>2573728</v>
      </c>
    </row>
    <row r="2214" spans="1:6" ht="25.5">
      <c r="A2214" s="88" t="s">
        <v>173</v>
      </c>
      <c r="B2214" s="735">
        <v>142147800</v>
      </c>
      <c r="C2214" s="735">
        <v>66251502</v>
      </c>
      <c r="D2214" s="735">
        <v>66251502</v>
      </c>
      <c r="E2214" s="736">
        <v>46.607476162</v>
      </c>
      <c r="F2214" s="735">
        <v>2573728</v>
      </c>
    </row>
    <row r="2215" spans="1:6" ht="12.75">
      <c r="A2215" s="96" t="s">
        <v>247</v>
      </c>
      <c r="B2215" s="731">
        <v>142147800</v>
      </c>
      <c r="C2215" s="731">
        <v>66251502</v>
      </c>
      <c r="D2215" s="731">
        <v>66218272.38</v>
      </c>
      <c r="E2215" s="732">
        <v>46.584099353</v>
      </c>
      <c r="F2215" s="731">
        <v>5032029.6</v>
      </c>
    </row>
    <row r="2216" spans="1:6" ht="12.75">
      <c r="A2216" s="88" t="s">
        <v>178</v>
      </c>
      <c r="B2216" s="735">
        <v>142147800</v>
      </c>
      <c r="C2216" s="735">
        <v>66251502</v>
      </c>
      <c r="D2216" s="735">
        <v>66218272.38</v>
      </c>
      <c r="E2216" s="736">
        <v>46.584099353</v>
      </c>
      <c r="F2216" s="735">
        <v>5032029.6</v>
      </c>
    </row>
    <row r="2217" spans="1:6" ht="25.5">
      <c r="A2217" s="88" t="s">
        <v>224</v>
      </c>
      <c r="B2217" s="735">
        <v>142147800</v>
      </c>
      <c r="C2217" s="735">
        <v>66251502</v>
      </c>
      <c r="D2217" s="735">
        <v>66218272.38</v>
      </c>
      <c r="E2217" s="736">
        <v>46.584099353</v>
      </c>
      <c r="F2217" s="735">
        <v>5032029.6</v>
      </c>
    </row>
    <row r="2218" spans="1:6" ht="12.75">
      <c r="A2218" s="88" t="s">
        <v>226</v>
      </c>
      <c r="B2218" s="735">
        <v>139950000</v>
      </c>
      <c r="C2218" s="735">
        <v>65073002</v>
      </c>
      <c r="D2218" s="735">
        <v>65073000.25</v>
      </c>
      <c r="E2218" s="736">
        <v>46.49732065</v>
      </c>
      <c r="F2218" s="735">
        <v>5032029.6</v>
      </c>
    </row>
    <row r="2219" spans="1:6" ht="12.75">
      <c r="A2219" s="88" t="s">
        <v>228</v>
      </c>
      <c r="B2219" s="735">
        <v>2197800</v>
      </c>
      <c r="C2219" s="735">
        <v>1178500</v>
      </c>
      <c r="D2219" s="735">
        <v>1145272.13</v>
      </c>
      <c r="E2219" s="736">
        <v>52.109934025</v>
      </c>
      <c r="F2219" s="735">
        <v>0</v>
      </c>
    </row>
    <row r="2220" spans="1:6" ht="12.75">
      <c r="A2220" s="88" t="s">
        <v>1097</v>
      </c>
      <c r="B2220" s="735">
        <v>0</v>
      </c>
      <c r="C2220" s="735">
        <v>0</v>
      </c>
      <c r="D2220" s="735">
        <v>33229.620000005</v>
      </c>
      <c r="E2220" s="737" t="s">
        <v>1093</v>
      </c>
      <c r="F2220" s="735">
        <v>-2458301.6</v>
      </c>
    </row>
    <row r="2221" spans="1:6" ht="12.75">
      <c r="A2221" s="96" t="s">
        <v>52</v>
      </c>
      <c r="B2221" s="731"/>
      <c r="C2221" s="731"/>
      <c r="D2221" s="731"/>
      <c r="E2221" s="732"/>
      <c r="F2221" s="731"/>
    </row>
    <row r="2222" spans="1:6" ht="12.75">
      <c r="A2222" s="96" t="s">
        <v>161</v>
      </c>
      <c r="B2222" s="731">
        <v>73881</v>
      </c>
      <c r="C2222" s="731">
        <v>25000</v>
      </c>
      <c r="D2222" s="731">
        <v>25000</v>
      </c>
      <c r="E2222" s="732">
        <v>33.838199266</v>
      </c>
      <c r="F2222" s="731">
        <v>0</v>
      </c>
    </row>
    <row r="2223" spans="1:6" ht="12.75">
      <c r="A2223" s="88" t="s">
        <v>170</v>
      </c>
      <c r="B2223" s="735">
        <v>73881</v>
      </c>
      <c r="C2223" s="735">
        <v>25000</v>
      </c>
      <c r="D2223" s="735">
        <v>25000</v>
      </c>
      <c r="E2223" s="736">
        <v>33.838199266</v>
      </c>
      <c r="F2223" s="735">
        <v>0</v>
      </c>
    </row>
    <row r="2224" spans="1:6" ht="25.5">
      <c r="A2224" s="88" t="s">
        <v>173</v>
      </c>
      <c r="B2224" s="735">
        <v>73881</v>
      </c>
      <c r="C2224" s="735">
        <v>25000</v>
      </c>
      <c r="D2224" s="735">
        <v>25000</v>
      </c>
      <c r="E2224" s="736">
        <v>33.838199266</v>
      </c>
      <c r="F2224" s="735">
        <v>0</v>
      </c>
    </row>
    <row r="2225" spans="1:6" ht="12.75">
      <c r="A2225" s="96" t="s">
        <v>247</v>
      </c>
      <c r="B2225" s="731">
        <v>73881</v>
      </c>
      <c r="C2225" s="731">
        <v>25000</v>
      </c>
      <c r="D2225" s="731">
        <v>20131.91</v>
      </c>
      <c r="E2225" s="732">
        <v>27.249103288</v>
      </c>
      <c r="F2225" s="731">
        <v>0</v>
      </c>
    </row>
    <row r="2226" spans="1:6" ht="12.75">
      <c r="A2226" s="88" t="s">
        <v>178</v>
      </c>
      <c r="B2226" s="735">
        <v>73881</v>
      </c>
      <c r="C2226" s="735">
        <v>25000</v>
      </c>
      <c r="D2226" s="735">
        <v>20131.91</v>
      </c>
      <c r="E2226" s="736">
        <v>27.249103288</v>
      </c>
      <c r="F2226" s="735">
        <v>0</v>
      </c>
    </row>
    <row r="2227" spans="1:6" ht="25.5">
      <c r="A2227" s="88" t="s">
        <v>224</v>
      </c>
      <c r="B2227" s="735">
        <v>73881</v>
      </c>
      <c r="C2227" s="735">
        <v>25000</v>
      </c>
      <c r="D2227" s="735">
        <v>20131.91</v>
      </c>
      <c r="E2227" s="736">
        <v>27.249103288</v>
      </c>
      <c r="F2227" s="735">
        <v>0</v>
      </c>
    </row>
    <row r="2228" spans="1:6" ht="12.75">
      <c r="A2228" s="88" t="s">
        <v>228</v>
      </c>
      <c r="B2228" s="735">
        <v>73881</v>
      </c>
      <c r="C2228" s="735">
        <v>25000</v>
      </c>
      <c r="D2228" s="735">
        <v>20131.91</v>
      </c>
      <c r="E2228" s="736">
        <v>27.249103288</v>
      </c>
      <c r="F2228" s="735">
        <v>0</v>
      </c>
    </row>
    <row r="2229" spans="1:6" ht="12.75">
      <c r="A2229" s="88" t="s">
        <v>1097</v>
      </c>
      <c r="B2229" s="735">
        <v>0</v>
      </c>
      <c r="C2229" s="735">
        <v>0</v>
      </c>
      <c r="D2229" s="735">
        <v>4868.09</v>
      </c>
      <c r="E2229" s="737" t="s">
        <v>1093</v>
      </c>
      <c r="F2229" s="735">
        <v>0</v>
      </c>
    </row>
    <row r="2230" spans="1:6" ht="12.75">
      <c r="A2230" s="96" t="s">
        <v>333</v>
      </c>
      <c r="B2230" s="731"/>
      <c r="C2230" s="731"/>
      <c r="D2230" s="731"/>
      <c r="E2230" s="732"/>
      <c r="F2230" s="731"/>
    </row>
    <row r="2231" spans="1:6" ht="12.75">
      <c r="A2231" s="96" t="s">
        <v>161</v>
      </c>
      <c r="B2231" s="731">
        <v>44768</v>
      </c>
      <c r="C2231" s="731">
        <v>8175</v>
      </c>
      <c r="D2231" s="731">
        <v>8175</v>
      </c>
      <c r="E2231" s="732">
        <v>18.260811294</v>
      </c>
      <c r="F2231" s="731">
        <v>-27000</v>
      </c>
    </row>
    <row r="2232" spans="1:6" ht="12.75">
      <c r="A2232" s="88" t="s">
        <v>170</v>
      </c>
      <c r="B2232" s="735">
        <v>44768</v>
      </c>
      <c r="C2232" s="735">
        <v>8175</v>
      </c>
      <c r="D2232" s="735">
        <v>8175</v>
      </c>
      <c r="E2232" s="736">
        <v>18.260811294</v>
      </c>
      <c r="F2232" s="735">
        <v>-27000</v>
      </c>
    </row>
    <row r="2233" spans="1:6" ht="25.5">
      <c r="A2233" s="88" t="s">
        <v>173</v>
      </c>
      <c r="B2233" s="735">
        <v>44768</v>
      </c>
      <c r="C2233" s="735">
        <v>8175</v>
      </c>
      <c r="D2233" s="735">
        <v>8175</v>
      </c>
      <c r="E2233" s="736">
        <v>18.260811294</v>
      </c>
      <c r="F2233" s="735">
        <v>-27000</v>
      </c>
    </row>
    <row r="2234" spans="1:6" ht="12.75">
      <c r="A2234" s="96" t="s">
        <v>247</v>
      </c>
      <c r="B2234" s="731">
        <v>44768</v>
      </c>
      <c r="C2234" s="731">
        <v>8175</v>
      </c>
      <c r="D2234" s="731">
        <v>7269.34</v>
      </c>
      <c r="E2234" s="732">
        <v>16.237803788</v>
      </c>
      <c r="F2234" s="731">
        <v>0</v>
      </c>
    </row>
    <row r="2235" spans="1:6" ht="12.75">
      <c r="A2235" s="88" t="s">
        <v>178</v>
      </c>
      <c r="B2235" s="735">
        <v>44768</v>
      </c>
      <c r="C2235" s="735">
        <v>8175</v>
      </c>
      <c r="D2235" s="735">
        <v>7269.34</v>
      </c>
      <c r="E2235" s="736">
        <v>16.237803788</v>
      </c>
      <c r="F2235" s="735">
        <v>0</v>
      </c>
    </row>
    <row r="2236" spans="1:6" ht="25.5">
      <c r="A2236" s="88" t="s">
        <v>224</v>
      </c>
      <c r="B2236" s="735">
        <v>44768</v>
      </c>
      <c r="C2236" s="735">
        <v>8175</v>
      </c>
      <c r="D2236" s="735">
        <v>7269.34</v>
      </c>
      <c r="E2236" s="736">
        <v>16.237803788</v>
      </c>
      <c r="F2236" s="735">
        <v>0</v>
      </c>
    </row>
    <row r="2237" spans="1:6" ht="12.75">
      <c r="A2237" s="88" t="s">
        <v>228</v>
      </c>
      <c r="B2237" s="735">
        <v>44768</v>
      </c>
      <c r="C2237" s="735">
        <v>8175</v>
      </c>
      <c r="D2237" s="735">
        <v>7269.34</v>
      </c>
      <c r="E2237" s="736">
        <v>16.237803788</v>
      </c>
      <c r="F2237" s="735">
        <v>0</v>
      </c>
    </row>
    <row r="2238" spans="1:6" ht="12.75">
      <c r="A2238" s="88" t="s">
        <v>1097</v>
      </c>
      <c r="B2238" s="735">
        <v>0</v>
      </c>
      <c r="C2238" s="735">
        <v>0</v>
      </c>
      <c r="D2238" s="735">
        <v>905.66</v>
      </c>
      <c r="E2238" s="737" t="s">
        <v>1093</v>
      </c>
      <c r="F2238" s="735">
        <v>-27000</v>
      </c>
    </row>
    <row r="2239" spans="1:6" ht="12.75">
      <c r="A2239" s="96" t="s">
        <v>339</v>
      </c>
      <c r="B2239" s="731"/>
      <c r="C2239" s="731"/>
      <c r="D2239" s="731"/>
      <c r="E2239" s="732"/>
      <c r="F2239" s="731"/>
    </row>
    <row r="2240" spans="1:6" ht="12.75">
      <c r="A2240" s="96" t="s">
        <v>161</v>
      </c>
      <c r="B2240" s="731">
        <v>242510</v>
      </c>
      <c r="C2240" s="731">
        <v>45510</v>
      </c>
      <c r="D2240" s="731">
        <v>45510</v>
      </c>
      <c r="E2240" s="732">
        <v>18.766236444</v>
      </c>
      <c r="F2240" s="731">
        <v>41350</v>
      </c>
    </row>
    <row r="2241" spans="1:6" ht="12.75">
      <c r="A2241" s="88" t="s">
        <v>170</v>
      </c>
      <c r="B2241" s="735">
        <v>242510</v>
      </c>
      <c r="C2241" s="735">
        <v>45510</v>
      </c>
      <c r="D2241" s="735">
        <v>45510</v>
      </c>
      <c r="E2241" s="736">
        <v>18.766236444</v>
      </c>
      <c r="F2241" s="735">
        <v>41350</v>
      </c>
    </row>
    <row r="2242" spans="1:6" ht="25.5">
      <c r="A2242" s="88" t="s">
        <v>173</v>
      </c>
      <c r="B2242" s="735">
        <v>242510</v>
      </c>
      <c r="C2242" s="735">
        <v>45510</v>
      </c>
      <c r="D2242" s="735">
        <v>45510</v>
      </c>
      <c r="E2242" s="736">
        <v>18.766236444</v>
      </c>
      <c r="F2242" s="735">
        <v>41350</v>
      </c>
    </row>
    <row r="2243" spans="1:6" ht="12.75">
      <c r="A2243" s="96" t="s">
        <v>247</v>
      </c>
      <c r="B2243" s="731">
        <v>242510</v>
      </c>
      <c r="C2243" s="731">
        <v>45510</v>
      </c>
      <c r="D2243" s="731">
        <v>45330.99</v>
      </c>
      <c r="E2243" s="732">
        <v>18.692420931</v>
      </c>
      <c r="F2243" s="731">
        <v>43398.28</v>
      </c>
    </row>
    <row r="2244" spans="1:6" ht="12.75">
      <c r="A2244" s="88" t="s">
        <v>178</v>
      </c>
      <c r="B2244" s="735">
        <v>242510</v>
      </c>
      <c r="C2244" s="735">
        <v>45510</v>
      </c>
      <c r="D2244" s="735">
        <v>45330.99</v>
      </c>
      <c r="E2244" s="736">
        <v>18.692420931</v>
      </c>
      <c r="F2244" s="735">
        <v>43398.28</v>
      </c>
    </row>
    <row r="2245" spans="1:6" ht="25.5">
      <c r="A2245" s="88" t="s">
        <v>224</v>
      </c>
      <c r="B2245" s="735">
        <v>242510</v>
      </c>
      <c r="C2245" s="735">
        <v>45510</v>
      </c>
      <c r="D2245" s="735">
        <v>45330.99</v>
      </c>
      <c r="E2245" s="736">
        <v>18.692420931</v>
      </c>
      <c r="F2245" s="735">
        <v>43398.28</v>
      </c>
    </row>
    <row r="2246" spans="1:6" ht="12.75">
      <c r="A2246" s="88" t="s">
        <v>228</v>
      </c>
      <c r="B2246" s="735">
        <v>242510</v>
      </c>
      <c r="C2246" s="735">
        <v>45510</v>
      </c>
      <c r="D2246" s="735">
        <v>45330.99</v>
      </c>
      <c r="E2246" s="736">
        <v>18.692420931</v>
      </c>
      <c r="F2246" s="735">
        <v>43398.28</v>
      </c>
    </row>
    <row r="2247" spans="1:6" ht="12.75">
      <c r="A2247" s="88" t="s">
        <v>1097</v>
      </c>
      <c r="B2247" s="735">
        <v>0</v>
      </c>
      <c r="C2247" s="735">
        <v>0</v>
      </c>
      <c r="D2247" s="735">
        <v>179.01</v>
      </c>
      <c r="E2247" s="737" t="s">
        <v>1093</v>
      </c>
      <c r="F2247" s="735">
        <v>-2048.28</v>
      </c>
    </row>
    <row r="2248" spans="1:6" ht="12.75">
      <c r="A2248" s="96" t="s">
        <v>341</v>
      </c>
      <c r="B2248" s="731"/>
      <c r="C2248" s="731"/>
      <c r="D2248" s="731"/>
      <c r="E2248" s="732"/>
      <c r="F2248" s="731"/>
    </row>
    <row r="2249" spans="1:6" ht="12.75">
      <c r="A2249" s="96" t="s">
        <v>161</v>
      </c>
      <c r="B2249" s="731">
        <v>209570</v>
      </c>
      <c r="C2249" s="731">
        <v>86320</v>
      </c>
      <c r="D2249" s="731">
        <v>86320</v>
      </c>
      <c r="E2249" s="732">
        <v>41.189101494</v>
      </c>
      <c r="F2249" s="731">
        <v>8700</v>
      </c>
    </row>
    <row r="2250" spans="1:6" ht="12.75">
      <c r="A2250" s="88" t="s">
        <v>170</v>
      </c>
      <c r="B2250" s="735">
        <v>209570</v>
      </c>
      <c r="C2250" s="735">
        <v>86320</v>
      </c>
      <c r="D2250" s="735">
        <v>86320</v>
      </c>
      <c r="E2250" s="736">
        <v>41.189101494</v>
      </c>
      <c r="F2250" s="735">
        <v>8700</v>
      </c>
    </row>
    <row r="2251" spans="1:6" ht="25.5">
      <c r="A2251" s="88" t="s">
        <v>173</v>
      </c>
      <c r="B2251" s="735">
        <v>209570</v>
      </c>
      <c r="C2251" s="735">
        <v>86320</v>
      </c>
      <c r="D2251" s="735">
        <v>86320</v>
      </c>
      <c r="E2251" s="736">
        <v>41.189101494</v>
      </c>
      <c r="F2251" s="735">
        <v>8700</v>
      </c>
    </row>
    <row r="2252" spans="1:6" ht="12.75">
      <c r="A2252" s="96" t="s">
        <v>247</v>
      </c>
      <c r="B2252" s="731">
        <v>209570</v>
      </c>
      <c r="C2252" s="731">
        <v>86320</v>
      </c>
      <c r="D2252" s="731">
        <v>71814.12</v>
      </c>
      <c r="E2252" s="732">
        <v>34.267366512</v>
      </c>
      <c r="F2252" s="731">
        <v>0</v>
      </c>
    </row>
    <row r="2253" spans="1:6" ht="12.75">
      <c r="A2253" s="88" t="s">
        <v>178</v>
      </c>
      <c r="B2253" s="735">
        <v>209570</v>
      </c>
      <c r="C2253" s="735">
        <v>86320</v>
      </c>
      <c r="D2253" s="735">
        <v>71814.12</v>
      </c>
      <c r="E2253" s="736">
        <v>34.267366512</v>
      </c>
      <c r="F2253" s="735">
        <v>0</v>
      </c>
    </row>
    <row r="2254" spans="1:6" ht="25.5">
      <c r="A2254" s="88" t="s">
        <v>224</v>
      </c>
      <c r="B2254" s="735">
        <v>209570</v>
      </c>
      <c r="C2254" s="735">
        <v>86320</v>
      </c>
      <c r="D2254" s="735">
        <v>71814.12</v>
      </c>
      <c r="E2254" s="736">
        <v>34.267366512</v>
      </c>
      <c r="F2254" s="735">
        <v>0</v>
      </c>
    </row>
    <row r="2255" spans="1:6" ht="12.75">
      <c r="A2255" s="88" t="s">
        <v>228</v>
      </c>
      <c r="B2255" s="735">
        <v>209570</v>
      </c>
      <c r="C2255" s="735">
        <v>86320</v>
      </c>
      <c r="D2255" s="735">
        <v>71814.12</v>
      </c>
      <c r="E2255" s="736">
        <v>34.267366512</v>
      </c>
      <c r="F2255" s="735">
        <v>0</v>
      </c>
    </row>
    <row r="2256" spans="1:6" ht="12.75">
      <c r="A2256" s="88" t="s">
        <v>1097</v>
      </c>
      <c r="B2256" s="735">
        <v>0</v>
      </c>
      <c r="C2256" s="735">
        <v>0</v>
      </c>
      <c r="D2256" s="735">
        <v>14505.88</v>
      </c>
      <c r="E2256" s="737" t="s">
        <v>1093</v>
      </c>
      <c r="F2256" s="735">
        <v>8700</v>
      </c>
    </row>
    <row r="2257" spans="1:6" ht="12.75">
      <c r="A2257" s="96" t="s">
        <v>347</v>
      </c>
      <c r="B2257" s="731"/>
      <c r="C2257" s="731"/>
      <c r="D2257" s="731"/>
      <c r="E2257" s="732"/>
      <c r="F2257" s="731"/>
    </row>
    <row r="2258" spans="1:6" ht="12.75">
      <c r="A2258" s="96" t="s">
        <v>161</v>
      </c>
      <c r="B2258" s="731">
        <v>4285</v>
      </c>
      <c r="C2258" s="731">
        <v>4285</v>
      </c>
      <c r="D2258" s="731">
        <v>4285</v>
      </c>
      <c r="E2258" s="732">
        <v>100</v>
      </c>
      <c r="F2258" s="731">
        <v>0</v>
      </c>
    </row>
    <row r="2259" spans="1:6" ht="12.75">
      <c r="A2259" s="88" t="s">
        <v>170</v>
      </c>
      <c r="B2259" s="735">
        <v>4285</v>
      </c>
      <c r="C2259" s="735">
        <v>4285</v>
      </c>
      <c r="D2259" s="735">
        <v>4285</v>
      </c>
      <c r="E2259" s="736">
        <v>100</v>
      </c>
      <c r="F2259" s="735">
        <v>0</v>
      </c>
    </row>
    <row r="2260" spans="1:6" ht="25.5">
      <c r="A2260" s="88" t="s">
        <v>173</v>
      </c>
      <c r="B2260" s="735">
        <v>4285</v>
      </c>
      <c r="C2260" s="735">
        <v>4285</v>
      </c>
      <c r="D2260" s="735">
        <v>4285</v>
      </c>
      <c r="E2260" s="736">
        <v>100</v>
      </c>
      <c r="F2260" s="735">
        <v>0</v>
      </c>
    </row>
    <row r="2261" spans="1:6" ht="12.75">
      <c r="A2261" s="96" t="s">
        <v>247</v>
      </c>
      <c r="B2261" s="731">
        <v>4285</v>
      </c>
      <c r="C2261" s="731">
        <v>4285</v>
      </c>
      <c r="D2261" s="731">
        <v>2528.41</v>
      </c>
      <c r="E2261" s="732">
        <v>59.006067678</v>
      </c>
      <c r="F2261" s="731">
        <v>0</v>
      </c>
    </row>
    <row r="2262" spans="1:6" ht="12.75">
      <c r="A2262" s="88" t="s">
        <v>178</v>
      </c>
      <c r="B2262" s="735">
        <v>4285</v>
      </c>
      <c r="C2262" s="735">
        <v>4285</v>
      </c>
      <c r="D2262" s="735">
        <v>2528.41</v>
      </c>
      <c r="E2262" s="736">
        <v>59.006067678</v>
      </c>
      <c r="F2262" s="735">
        <v>0</v>
      </c>
    </row>
    <row r="2263" spans="1:6" ht="25.5">
      <c r="A2263" s="88" t="s">
        <v>224</v>
      </c>
      <c r="B2263" s="735">
        <v>4285</v>
      </c>
      <c r="C2263" s="735">
        <v>4285</v>
      </c>
      <c r="D2263" s="735">
        <v>2528.41</v>
      </c>
      <c r="E2263" s="736">
        <v>59.006067678</v>
      </c>
      <c r="F2263" s="735">
        <v>0</v>
      </c>
    </row>
    <row r="2264" spans="1:6" ht="12.75">
      <c r="A2264" s="88" t="s">
        <v>228</v>
      </c>
      <c r="B2264" s="735">
        <v>4285</v>
      </c>
      <c r="C2264" s="735">
        <v>4285</v>
      </c>
      <c r="D2264" s="735">
        <v>2528.41</v>
      </c>
      <c r="E2264" s="736">
        <v>59.006067678</v>
      </c>
      <c r="F2264" s="735">
        <v>0</v>
      </c>
    </row>
    <row r="2265" spans="1:6" ht="12.75">
      <c r="A2265" s="88" t="s">
        <v>1097</v>
      </c>
      <c r="B2265" s="735">
        <v>0</v>
      </c>
      <c r="C2265" s="735">
        <v>0</v>
      </c>
      <c r="D2265" s="735">
        <v>1756.59</v>
      </c>
      <c r="E2265" s="737" t="s">
        <v>1093</v>
      </c>
      <c r="F2265" s="735">
        <v>0</v>
      </c>
    </row>
    <row r="2266" spans="1:6" ht="12.75">
      <c r="A2266" s="96" t="s">
        <v>349</v>
      </c>
      <c r="B2266" s="731"/>
      <c r="C2266" s="731"/>
      <c r="D2266" s="731"/>
      <c r="E2266" s="732"/>
      <c r="F2266" s="731"/>
    </row>
    <row r="2267" spans="1:6" ht="12.75">
      <c r="A2267" s="96" t="s">
        <v>161</v>
      </c>
      <c r="B2267" s="731">
        <v>73816</v>
      </c>
      <c r="C2267" s="731">
        <v>41522</v>
      </c>
      <c r="D2267" s="731">
        <v>41522</v>
      </c>
      <c r="E2267" s="732">
        <v>56.25067736</v>
      </c>
      <c r="F2267" s="731">
        <v>1406</v>
      </c>
    </row>
    <row r="2268" spans="1:6" ht="12.75">
      <c r="A2268" s="88" t="s">
        <v>170</v>
      </c>
      <c r="B2268" s="735">
        <v>73816</v>
      </c>
      <c r="C2268" s="735">
        <v>41522</v>
      </c>
      <c r="D2268" s="735">
        <v>41522</v>
      </c>
      <c r="E2268" s="736">
        <v>56.25067736</v>
      </c>
      <c r="F2268" s="735">
        <v>1406</v>
      </c>
    </row>
    <row r="2269" spans="1:6" ht="25.5">
      <c r="A2269" s="88" t="s">
        <v>173</v>
      </c>
      <c r="B2269" s="735">
        <v>73816</v>
      </c>
      <c r="C2269" s="735">
        <v>41522</v>
      </c>
      <c r="D2269" s="735">
        <v>41522</v>
      </c>
      <c r="E2269" s="736">
        <v>56.25067736</v>
      </c>
      <c r="F2269" s="735">
        <v>1406</v>
      </c>
    </row>
    <row r="2270" spans="1:6" ht="12.75">
      <c r="A2270" s="96" t="s">
        <v>247</v>
      </c>
      <c r="B2270" s="731">
        <v>73816</v>
      </c>
      <c r="C2270" s="731">
        <v>41522</v>
      </c>
      <c r="D2270" s="731">
        <v>40452.77</v>
      </c>
      <c r="E2270" s="732">
        <v>54.802170261</v>
      </c>
      <c r="F2270" s="731">
        <v>1405.61</v>
      </c>
    </row>
    <row r="2271" spans="1:6" ht="12.75">
      <c r="A2271" s="88" t="s">
        <v>178</v>
      </c>
      <c r="B2271" s="735">
        <v>73816</v>
      </c>
      <c r="C2271" s="735">
        <v>41522</v>
      </c>
      <c r="D2271" s="735">
        <v>40452.77</v>
      </c>
      <c r="E2271" s="736">
        <v>54.802170261</v>
      </c>
      <c r="F2271" s="735">
        <v>1405.61</v>
      </c>
    </row>
    <row r="2272" spans="1:6" ht="25.5">
      <c r="A2272" s="88" t="s">
        <v>224</v>
      </c>
      <c r="B2272" s="735">
        <v>73816</v>
      </c>
      <c r="C2272" s="735">
        <v>41522</v>
      </c>
      <c r="D2272" s="735">
        <v>40452.77</v>
      </c>
      <c r="E2272" s="736">
        <v>54.802170261</v>
      </c>
      <c r="F2272" s="735">
        <v>1405.61</v>
      </c>
    </row>
    <row r="2273" spans="1:6" ht="12.75">
      <c r="A2273" s="88" t="s">
        <v>228</v>
      </c>
      <c r="B2273" s="735">
        <v>73816</v>
      </c>
      <c r="C2273" s="735">
        <v>41522</v>
      </c>
      <c r="D2273" s="735">
        <v>40452.77</v>
      </c>
      <c r="E2273" s="736">
        <v>54.802170261</v>
      </c>
      <c r="F2273" s="735">
        <v>1405.61</v>
      </c>
    </row>
    <row r="2274" spans="1:6" ht="12.75">
      <c r="A2274" s="88" t="s">
        <v>1097</v>
      </c>
      <c r="B2274" s="735">
        <v>0</v>
      </c>
      <c r="C2274" s="735">
        <v>0</v>
      </c>
      <c r="D2274" s="735">
        <v>1069.23</v>
      </c>
      <c r="E2274" s="737" t="s">
        <v>1093</v>
      </c>
      <c r="F2274" s="735">
        <v>0.39</v>
      </c>
    </row>
    <row r="2275" spans="1:6" ht="12.75">
      <c r="A2275" s="96" t="s">
        <v>351</v>
      </c>
      <c r="B2275" s="731"/>
      <c r="C2275" s="731"/>
      <c r="D2275" s="731"/>
      <c r="E2275" s="732"/>
      <c r="F2275" s="731"/>
    </row>
    <row r="2276" spans="1:6" ht="12.75">
      <c r="A2276" s="96" t="s">
        <v>161</v>
      </c>
      <c r="B2276" s="731">
        <v>569298</v>
      </c>
      <c r="C2276" s="731">
        <v>292832</v>
      </c>
      <c r="D2276" s="731">
        <v>292832</v>
      </c>
      <c r="E2276" s="732">
        <v>51.437384287</v>
      </c>
      <c r="F2276" s="731">
        <v>0</v>
      </c>
    </row>
    <row r="2277" spans="1:6" ht="12.75">
      <c r="A2277" s="88" t="s">
        <v>170</v>
      </c>
      <c r="B2277" s="735">
        <v>569298</v>
      </c>
      <c r="C2277" s="735">
        <v>292832</v>
      </c>
      <c r="D2277" s="735">
        <v>292832</v>
      </c>
      <c r="E2277" s="736">
        <v>51.437384287</v>
      </c>
      <c r="F2277" s="735">
        <v>0</v>
      </c>
    </row>
    <row r="2278" spans="1:6" ht="25.5">
      <c r="A2278" s="88" t="s">
        <v>173</v>
      </c>
      <c r="B2278" s="735">
        <v>569298</v>
      </c>
      <c r="C2278" s="735">
        <v>292832</v>
      </c>
      <c r="D2278" s="735">
        <v>292832</v>
      </c>
      <c r="E2278" s="736">
        <v>51.437384287</v>
      </c>
      <c r="F2278" s="735">
        <v>0</v>
      </c>
    </row>
    <row r="2279" spans="1:6" ht="12.75">
      <c r="A2279" s="96" t="s">
        <v>247</v>
      </c>
      <c r="B2279" s="731">
        <v>569298</v>
      </c>
      <c r="C2279" s="731">
        <v>292832</v>
      </c>
      <c r="D2279" s="731">
        <v>254448.14</v>
      </c>
      <c r="E2279" s="732">
        <v>44.695070069</v>
      </c>
      <c r="F2279" s="731">
        <v>0</v>
      </c>
    </row>
    <row r="2280" spans="1:6" ht="12.75">
      <c r="A2280" s="88" t="s">
        <v>178</v>
      </c>
      <c r="B2280" s="735">
        <v>569298</v>
      </c>
      <c r="C2280" s="735">
        <v>292832</v>
      </c>
      <c r="D2280" s="735">
        <v>254448.14</v>
      </c>
      <c r="E2280" s="736">
        <v>44.695070069</v>
      </c>
      <c r="F2280" s="735">
        <v>0</v>
      </c>
    </row>
    <row r="2281" spans="1:6" ht="25.5">
      <c r="A2281" s="88" t="s">
        <v>224</v>
      </c>
      <c r="B2281" s="735">
        <v>569298</v>
      </c>
      <c r="C2281" s="735">
        <v>292832</v>
      </c>
      <c r="D2281" s="735">
        <v>254448.14</v>
      </c>
      <c r="E2281" s="736">
        <v>44.695070069</v>
      </c>
      <c r="F2281" s="735">
        <v>0</v>
      </c>
    </row>
    <row r="2282" spans="1:6" ht="12.75">
      <c r="A2282" s="88" t="s">
        <v>228</v>
      </c>
      <c r="B2282" s="735">
        <v>569298</v>
      </c>
      <c r="C2282" s="735">
        <v>292832</v>
      </c>
      <c r="D2282" s="735">
        <v>254448.14</v>
      </c>
      <c r="E2282" s="736">
        <v>44.695070069</v>
      </c>
      <c r="F2282" s="735">
        <v>0</v>
      </c>
    </row>
    <row r="2283" spans="1:6" ht="12.75">
      <c r="A2283" s="88" t="s">
        <v>1097</v>
      </c>
      <c r="B2283" s="735">
        <v>0</v>
      </c>
      <c r="C2283" s="735">
        <v>0</v>
      </c>
      <c r="D2283" s="735">
        <v>38383.86</v>
      </c>
      <c r="E2283" s="737" t="s">
        <v>1093</v>
      </c>
      <c r="F2283" s="735">
        <v>0</v>
      </c>
    </row>
    <row r="2284" spans="1:6" ht="12.75">
      <c r="A2284" s="96" t="s">
        <v>354</v>
      </c>
      <c r="B2284" s="731"/>
      <c r="C2284" s="731"/>
      <c r="D2284" s="731"/>
      <c r="E2284" s="732"/>
      <c r="F2284" s="731"/>
    </row>
    <row r="2285" spans="1:6" ht="12.75">
      <c r="A2285" s="96" t="s">
        <v>161</v>
      </c>
      <c r="B2285" s="731">
        <v>103609</v>
      </c>
      <c r="C2285" s="731">
        <v>95507</v>
      </c>
      <c r="D2285" s="731">
        <v>95507</v>
      </c>
      <c r="E2285" s="732">
        <v>92.180216004</v>
      </c>
      <c r="F2285" s="731">
        <v>1880</v>
      </c>
    </row>
    <row r="2286" spans="1:6" ht="12.75">
      <c r="A2286" s="88" t="s">
        <v>170</v>
      </c>
      <c r="B2286" s="735">
        <v>103609</v>
      </c>
      <c r="C2286" s="735">
        <v>95507</v>
      </c>
      <c r="D2286" s="735">
        <v>95507</v>
      </c>
      <c r="E2286" s="736">
        <v>92.180216004</v>
      </c>
      <c r="F2286" s="735">
        <v>1880</v>
      </c>
    </row>
    <row r="2287" spans="1:6" ht="25.5">
      <c r="A2287" s="88" t="s">
        <v>173</v>
      </c>
      <c r="B2287" s="735">
        <v>103609</v>
      </c>
      <c r="C2287" s="735">
        <v>95507</v>
      </c>
      <c r="D2287" s="735">
        <v>95507</v>
      </c>
      <c r="E2287" s="736">
        <v>92.180216004</v>
      </c>
      <c r="F2287" s="735">
        <v>1880</v>
      </c>
    </row>
    <row r="2288" spans="1:6" ht="12.75">
      <c r="A2288" s="96" t="s">
        <v>247</v>
      </c>
      <c r="B2288" s="731">
        <v>103609</v>
      </c>
      <c r="C2288" s="731">
        <v>95507</v>
      </c>
      <c r="D2288" s="731">
        <v>93894.71</v>
      </c>
      <c r="E2288" s="732">
        <v>90.624086711</v>
      </c>
      <c r="F2288" s="731">
        <v>7939.84</v>
      </c>
    </row>
    <row r="2289" spans="1:6" ht="12.75">
      <c r="A2289" s="88" t="s">
        <v>178</v>
      </c>
      <c r="B2289" s="735">
        <v>103609</v>
      </c>
      <c r="C2289" s="735">
        <v>95507</v>
      </c>
      <c r="D2289" s="735">
        <v>93894.71</v>
      </c>
      <c r="E2289" s="736">
        <v>90.624086711</v>
      </c>
      <c r="F2289" s="735">
        <v>7939.84</v>
      </c>
    </row>
    <row r="2290" spans="1:6" ht="25.5">
      <c r="A2290" s="88" t="s">
        <v>224</v>
      </c>
      <c r="B2290" s="735">
        <v>103609</v>
      </c>
      <c r="C2290" s="735">
        <v>95507</v>
      </c>
      <c r="D2290" s="735">
        <v>93894.71</v>
      </c>
      <c r="E2290" s="736">
        <v>90.624086711</v>
      </c>
      <c r="F2290" s="735">
        <v>7939.84</v>
      </c>
    </row>
    <row r="2291" spans="1:6" ht="12.75">
      <c r="A2291" s="88" t="s">
        <v>228</v>
      </c>
      <c r="B2291" s="735">
        <v>103609</v>
      </c>
      <c r="C2291" s="735">
        <v>95507</v>
      </c>
      <c r="D2291" s="735">
        <v>93894.71</v>
      </c>
      <c r="E2291" s="736">
        <v>90.624086711</v>
      </c>
      <c r="F2291" s="735">
        <v>7939.84</v>
      </c>
    </row>
    <row r="2292" spans="1:6" ht="12.75">
      <c r="A2292" s="88" t="s">
        <v>1097</v>
      </c>
      <c r="B2292" s="735">
        <v>0</v>
      </c>
      <c r="C2292" s="735">
        <v>0</v>
      </c>
      <c r="D2292" s="735">
        <v>1612.29</v>
      </c>
      <c r="E2292" s="737" t="s">
        <v>1093</v>
      </c>
      <c r="F2292" s="735">
        <v>-6059.84</v>
      </c>
    </row>
    <row r="2293" spans="1:6" ht="12.75">
      <c r="A2293" s="96" t="s">
        <v>356</v>
      </c>
      <c r="B2293" s="731"/>
      <c r="C2293" s="731"/>
      <c r="D2293" s="731"/>
      <c r="E2293" s="732"/>
      <c r="F2293" s="731"/>
    </row>
    <row r="2294" spans="1:6" ht="12.75">
      <c r="A2294" s="96" t="s">
        <v>161</v>
      </c>
      <c r="B2294" s="731">
        <v>1000</v>
      </c>
      <c r="C2294" s="731">
        <v>1000</v>
      </c>
      <c r="D2294" s="731">
        <v>1000</v>
      </c>
      <c r="E2294" s="732">
        <v>100</v>
      </c>
      <c r="F2294" s="731">
        <v>0</v>
      </c>
    </row>
    <row r="2295" spans="1:6" ht="12.75">
      <c r="A2295" s="88" t="s">
        <v>170</v>
      </c>
      <c r="B2295" s="735">
        <v>1000</v>
      </c>
      <c r="C2295" s="735">
        <v>1000</v>
      </c>
      <c r="D2295" s="735">
        <v>1000</v>
      </c>
      <c r="E2295" s="736">
        <v>100</v>
      </c>
      <c r="F2295" s="735">
        <v>0</v>
      </c>
    </row>
    <row r="2296" spans="1:6" ht="25.5">
      <c r="A2296" s="88" t="s">
        <v>173</v>
      </c>
      <c r="B2296" s="735">
        <v>1000</v>
      </c>
      <c r="C2296" s="735">
        <v>1000</v>
      </c>
      <c r="D2296" s="735">
        <v>1000</v>
      </c>
      <c r="E2296" s="736">
        <v>100</v>
      </c>
      <c r="F2296" s="735">
        <v>0</v>
      </c>
    </row>
    <row r="2297" spans="1:6" ht="12.75">
      <c r="A2297" s="96" t="s">
        <v>247</v>
      </c>
      <c r="B2297" s="731">
        <v>1000</v>
      </c>
      <c r="C2297" s="731">
        <v>1000</v>
      </c>
      <c r="D2297" s="731">
        <v>617.06</v>
      </c>
      <c r="E2297" s="732">
        <v>61.706</v>
      </c>
      <c r="F2297" s="731">
        <v>0</v>
      </c>
    </row>
    <row r="2298" spans="1:6" ht="12.75">
      <c r="A2298" s="88" t="s">
        <v>178</v>
      </c>
      <c r="B2298" s="735">
        <v>1000</v>
      </c>
      <c r="C2298" s="735">
        <v>1000</v>
      </c>
      <c r="D2298" s="735">
        <v>617.06</v>
      </c>
      <c r="E2298" s="736">
        <v>61.706</v>
      </c>
      <c r="F2298" s="735">
        <v>0</v>
      </c>
    </row>
    <row r="2299" spans="1:6" ht="25.5">
      <c r="A2299" s="88" t="s">
        <v>224</v>
      </c>
      <c r="B2299" s="735">
        <v>1000</v>
      </c>
      <c r="C2299" s="735">
        <v>1000</v>
      </c>
      <c r="D2299" s="735">
        <v>617.06</v>
      </c>
      <c r="E2299" s="736">
        <v>61.706</v>
      </c>
      <c r="F2299" s="735">
        <v>0</v>
      </c>
    </row>
    <row r="2300" spans="1:6" ht="12.75">
      <c r="A2300" s="88" t="s">
        <v>228</v>
      </c>
      <c r="B2300" s="735">
        <v>1000</v>
      </c>
      <c r="C2300" s="735">
        <v>1000</v>
      </c>
      <c r="D2300" s="735">
        <v>617.06</v>
      </c>
      <c r="E2300" s="736">
        <v>61.706</v>
      </c>
      <c r="F2300" s="735">
        <v>0</v>
      </c>
    </row>
    <row r="2301" spans="1:6" ht="12.75">
      <c r="A2301" s="88" t="s">
        <v>1097</v>
      </c>
      <c r="B2301" s="735">
        <v>0</v>
      </c>
      <c r="C2301" s="735">
        <v>0</v>
      </c>
      <c r="D2301" s="735">
        <v>382.94</v>
      </c>
      <c r="E2301" s="737" t="s">
        <v>1093</v>
      </c>
      <c r="F2301" s="735">
        <v>0</v>
      </c>
    </row>
    <row r="2302" spans="1:6" ht="12.75">
      <c r="A2302" s="96" t="s">
        <v>357</v>
      </c>
      <c r="B2302" s="731"/>
      <c r="C2302" s="731"/>
      <c r="D2302" s="731"/>
      <c r="E2302" s="732"/>
      <c r="F2302" s="731"/>
    </row>
    <row r="2303" spans="1:6" ht="12.75">
      <c r="A2303" s="96" t="s">
        <v>161</v>
      </c>
      <c r="B2303" s="731">
        <v>2840</v>
      </c>
      <c r="C2303" s="731">
        <v>2840</v>
      </c>
      <c r="D2303" s="731">
        <v>1480</v>
      </c>
      <c r="E2303" s="732">
        <v>52.112676056</v>
      </c>
      <c r="F2303" s="731">
        <v>0</v>
      </c>
    </row>
    <row r="2304" spans="1:6" ht="25.5">
      <c r="A2304" s="88" t="s">
        <v>1141</v>
      </c>
      <c r="B2304" s="735">
        <v>1360</v>
      </c>
      <c r="C2304" s="735">
        <v>1360</v>
      </c>
      <c r="D2304" s="735">
        <v>0</v>
      </c>
      <c r="E2304" s="736">
        <v>0</v>
      </c>
      <c r="F2304" s="735">
        <v>0</v>
      </c>
    </row>
    <row r="2305" spans="1:6" ht="12.75">
      <c r="A2305" s="88" t="s">
        <v>170</v>
      </c>
      <c r="B2305" s="735">
        <v>1480</v>
      </c>
      <c r="C2305" s="735">
        <v>1480</v>
      </c>
      <c r="D2305" s="735">
        <v>1480</v>
      </c>
      <c r="E2305" s="736">
        <v>100</v>
      </c>
      <c r="F2305" s="735">
        <v>0</v>
      </c>
    </row>
    <row r="2306" spans="1:6" ht="25.5">
      <c r="A2306" s="88" t="s">
        <v>173</v>
      </c>
      <c r="B2306" s="735">
        <v>1480</v>
      </c>
      <c r="C2306" s="735">
        <v>1480</v>
      </c>
      <c r="D2306" s="735">
        <v>1480</v>
      </c>
      <c r="E2306" s="736">
        <v>100</v>
      </c>
      <c r="F2306" s="735">
        <v>0</v>
      </c>
    </row>
    <row r="2307" spans="1:6" ht="12.75">
      <c r="A2307" s="96" t="s">
        <v>247</v>
      </c>
      <c r="B2307" s="731">
        <v>4523</v>
      </c>
      <c r="C2307" s="731">
        <v>4523</v>
      </c>
      <c r="D2307" s="731">
        <v>3162.62</v>
      </c>
      <c r="E2307" s="732">
        <v>69.923059916</v>
      </c>
      <c r="F2307" s="731">
        <v>0</v>
      </c>
    </row>
    <row r="2308" spans="1:6" ht="12.75">
      <c r="A2308" s="88" t="s">
        <v>178</v>
      </c>
      <c r="B2308" s="735">
        <v>4523</v>
      </c>
      <c r="C2308" s="735">
        <v>4523</v>
      </c>
      <c r="D2308" s="735">
        <v>3162.62</v>
      </c>
      <c r="E2308" s="736">
        <v>69.923059916</v>
      </c>
      <c r="F2308" s="735">
        <v>0</v>
      </c>
    </row>
    <row r="2309" spans="1:6" ht="25.5">
      <c r="A2309" s="88" t="s">
        <v>224</v>
      </c>
      <c r="B2309" s="735">
        <v>4523</v>
      </c>
      <c r="C2309" s="735">
        <v>4523</v>
      </c>
      <c r="D2309" s="735">
        <v>3162.62</v>
      </c>
      <c r="E2309" s="736">
        <v>69.923059916</v>
      </c>
      <c r="F2309" s="735">
        <v>0</v>
      </c>
    </row>
    <row r="2310" spans="1:6" ht="12.75">
      <c r="A2310" s="88" t="s">
        <v>228</v>
      </c>
      <c r="B2310" s="735">
        <v>4523</v>
      </c>
      <c r="C2310" s="735">
        <v>4523</v>
      </c>
      <c r="D2310" s="735">
        <v>3162.62</v>
      </c>
      <c r="E2310" s="736">
        <v>69.923059916</v>
      </c>
      <c r="F2310" s="735">
        <v>0</v>
      </c>
    </row>
    <row r="2311" spans="1:6" ht="12.75">
      <c r="A2311" s="88" t="s">
        <v>1097</v>
      </c>
      <c r="B2311" s="735">
        <v>-1683</v>
      </c>
      <c r="C2311" s="735">
        <v>-1683</v>
      </c>
      <c r="D2311" s="735">
        <v>-1682.62</v>
      </c>
      <c r="E2311" s="737" t="s">
        <v>1093</v>
      </c>
      <c r="F2311" s="735">
        <v>0</v>
      </c>
    </row>
    <row r="2312" spans="1:6" ht="12.75">
      <c r="A2312" s="88" t="s">
        <v>1098</v>
      </c>
      <c r="B2312" s="735">
        <v>1683</v>
      </c>
      <c r="C2312" s="735">
        <v>1683</v>
      </c>
      <c r="D2312" s="738" t="s">
        <v>1093</v>
      </c>
      <c r="E2312" s="738" t="s">
        <v>1093</v>
      </c>
      <c r="F2312" s="738" t="s">
        <v>1093</v>
      </c>
    </row>
    <row r="2313" spans="1:6" ht="12.75">
      <c r="A2313" s="88" t="s">
        <v>1161</v>
      </c>
      <c r="B2313" s="735">
        <v>1683</v>
      </c>
      <c r="C2313" s="735">
        <v>1683</v>
      </c>
      <c r="D2313" s="738" t="s">
        <v>1093</v>
      </c>
      <c r="E2313" s="738" t="s">
        <v>1093</v>
      </c>
      <c r="F2313" s="738" t="s">
        <v>1093</v>
      </c>
    </row>
    <row r="2314" spans="1:6" ht="38.25">
      <c r="A2314" s="88" t="s">
        <v>956</v>
      </c>
      <c r="B2314" s="735">
        <v>1683</v>
      </c>
      <c r="C2314" s="735">
        <v>1683</v>
      </c>
      <c r="D2314" s="738" t="s">
        <v>1093</v>
      </c>
      <c r="E2314" s="738" t="s">
        <v>1093</v>
      </c>
      <c r="F2314" s="738" t="s">
        <v>1093</v>
      </c>
    </row>
    <row r="2315" spans="1:6" ht="12.75">
      <c r="A2315" s="96" t="s">
        <v>142</v>
      </c>
      <c r="B2315" s="731"/>
      <c r="C2315" s="731"/>
      <c r="D2315" s="731"/>
      <c r="E2315" s="732"/>
      <c r="F2315" s="731"/>
    </row>
    <row r="2316" spans="1:6" ht="12.75">
      <c r="A2316" s="96" t="s">
        <v>161</v>
      </c>
      <c r="B2316" s="731">
        <v>77047</v>
      </c>
      <c r="C2316" s="731">
        <v>24829</v>
      </c>
      <c r="D2316" s="731">
        <v>24829</v>
      </c>
      <c r="E2316" s="732">
        <v>32.225784262</v>
      </c>
      <c r="F2316" s="731">
        <v>0</v>
      </c>
    </row>
    <row r="2317" spans="1:6" ht="12.75">
      <c r="A2317" s="88" t="s">
        <v>170</v>
      </c>
      <c r="B2317" s="735">
        <v>77047</v>
      </c>
      <c r="C2317" s="735">
        <v>24829</v>
      </c>
      <c r="D2317" s="735">
        <v>24829</v>
      </c>
      <c r="E2317" s="736">
        <v>32.225784262</v>
      </c>
      <c r="F2317" s="735">
        <v>0</v>
      </c>
    </row>
    <row r="2318" spans="1:6" ht="25.5">
      <c r="A2318" s="88" t="s">
        <v>173</v>
      </c>
      <c r="B2318" s="735">
        <v>77047</v>
      </c>
      <c r="C2318" s="735">
        <v>24829</v>
      </c>
      <c r="D2318" s="735">
        <v>24829</v>
      </c>
      <c r="E2318" s="736">
        <v>32.225784262</v>
      </c>
      <c r="F2318" s="735">
        <v>0</v>
      </c>
    </row>
    <row r="2319" spans="1:6" ht="12.75">
      <c r="A2319" s="96" t="s">
        <v>247</v>
      </c>
      <c r="B2319" s="731">
        <v>77047</v>
      </c>
      <c r="C2319" s="731">
        <v>24829</v>
      </c>
      <c r="D2319" s="731">
        <v>24775.47</v>
      </c>
      <c r="E2319" s="732">
        <v>32.156307189</v>
      </c>
      <c r="F2319" s="731">
        <v>0</v>
      </c>
    </row>
    <row r="2320" spans="1:6" ht="12.75">
      <c r="A2320" s="88" t="s">
        <v>178</v>
      </c>
      <c r="B2320" s="735">
        <v>77047</v>
      </c>
      <c r="C2320" s="735">
        <v>24829</v>
      </c>
      <c r="D2320" s="735">
        <v>24775.47</v>
      </c>
      <c r="E2320" s="736">
        <v>32.156307189</v>
      </c>
      <c r="F2320" s="735">
        <v>0</v>
      </c>
    </row>
    <row r="2321" spans="1:6" ht="25.5">
      <c r="A2321" s="88" t="s">
        <v>224</v>
      </c>
      <c r="B2321" s="735">
        <v>77047</v>
      </c>
      <c r="C2321" s="735">
        <v>24829</v>
      </c>
      <c r="D2321" s="735">
        <v>24775.47</v>
      </c>
      <c r="E2321" s="736">
        <v>32.156307189</v>
      </c>
      <c r="F2321" s="735">
        <v>0</v>
      </c>
    </row>
    <row r="2322" spans="1:6" ht="12.75">
      <c r="A2322" s="88" t="s">
        <v>228</v>
      </c>
      <c r="B2322" s="735">
        <v>77047</v>
      </c>
      <c r="C2322" s="735">
        <v>24829</v>
      </c>
      <c r="D2322" s="735">
        <v>24775.47</v>
      </c>
      <c r="E2322" s="736">
        <v>32.156307189</v>
      </c>
      <c r="F2322" s="735">
        <v>0</v>
      </c>
    </row>
    <row r="2323" spans="1:6" ht="12.75">
      <c r="A2323" s="88" t="s">
        <v>1097</v>
      </c>
      <c r="B2323" s="735">
        <v>0</v>
      </c>
      <c r="C2323" s="735">
        <v>0</v>
      </c>
      <c r="D2323" s="735">
        <v>53.53</v>
      </c>
      <c r="E2323" s="737" t="s">
        <v>1093</v>
      </c>
      <c r="F2323" s="735">
        <v>0</v>
      </c>
    </row>
    <row r="2324" spans="1:6" ht="12.75">
      <c r="A2324" s="96" t="s">
        <v>367</v>
      </c>
      <c r="B2324" s="731"/>
      <c r="C2324" s="731"/>
      <c r="D2324" s="731"/>
      <c r="E2324" s="732"/>
      <c r="F2324" s="731"/>
    </row>
    <row r="2325" spans="1:6" ht="12.75">
      <c r="A2325" s="96" t="s">
        <v>161</v>
      </c>
      <c r="B2325" s="731">
        <v>1265</v>
      </c>
      <c r="C2325" s="731">
        <v>1265</v>
      </c>
      <c r="D2325" s="731">
        <v>1265</v>
      </c>
      <c r="E2325" s="732">
        <v>100</v>
      </c>
      <c r="F2325" s="731">
        <v>0</v>
      </c>
    </row>
    <row r="2326" spans="1:6" ht="12.75">
      <c r="A2326" s="88" t="s">
        <v>170</v>
      </c>
      <c r="B2326" s="735">
        <v>1265</v>
      </c>
      <c r="C2326" s="735">
        <v>1265</v>
      </c>
      <c r="D2326" s="735">
        <v>1265</v>
      </c>
      <c r="E2326" s="736">
        <v>100</v>
      </c>
      <c r="F2326" s="735">
        <v>0</v>
      </c>
    </row>
    <row r="2327" spans="1:6" ht="25.5">
      <c r="A2327" s="88" t="s">
        <v>173</v>
      </c>
      <c r="B2327" s="735">
        <v>1265</v>
      </c>
      <c r="C2327" s="735">
        <v>1265</v>
      </c>
      <c r="D2327" s="735">
        <v>1265</v>
      </c>
      <c r="E2327" s="736">
        <v>100</v>
      </c>
      <c r="F2327" s="735">
        <v>0</v>
      </c>
    </row>
    <row r="2328" spans="1:6" ht="12.75">
      <c r="A2328" s="96" t="s">
        <v>247</v>
      </c>
      <c r="B2328" s="731">
        <v>1265</v>
      </c>
      <c r="C2328" s="731">
        <v>1265</v>
      </c>
      <c r="D2328" s="731">
        <v>1265</v>
      </c>
      <c r="E2328" s="732">
        <v>100</v>
      </c>
      <c r="F2328" s="731">
        <v>0</v>
      </c>
    </row>
    <row r="2329" spans="1:6" ht="12.75">
      <c r="A2329" s="88" t="s">
        <v>178</v>
      </c>
      <c r="B2329" s="735">
        <v>1265</v>
      </c>
      <c r="C2329" s="735">
        <v>1265</v>
      </c>
      <c r="D2329" s="735">
        <v>1265</v>
      </c>
      <c r="E2329" s="736">
        <v>100</v>
      </c>
      <c r="F2329" s="735">
        <v>0</v>
      </c>
    </row>
    <row r="2330" spans="1:6" ht="25.5">
      <c r="A2330" s="88" t="s">
        <v>224</v>
      </c>
      <c r="B2330" s="735">
        <v>1265</v>
      </c>
      <c r="C2330" s="735">
        <v>1265</v>
      </c>
      <c r="D2330" s="735">
        <v>1265</v>
      </c>
      <c r="E2330" s="736">
        <v>100</v>
      </c>
      <c r="F2330" s="735">
        <v>0</v>
      </c>
    </row>
    <row r="2331" spans="1:6" ht="12.75">
      <c r="A2331" s="88" t="s">
        <v>228</v>
      </c>
      <c r="B2331" s="735">
        <v>1265</v>
      </c>
      <c r="C2331" s="735">
        <v>1265</v>
      </c>
      <c r="D2331" s="735">
        <v>1265</v>
      </c>
      <c r="E2331" s="736">
        <v>100</v>
      </c>
      <c r="F2331" s="735">
        <v>0</v>
      </c>
    </row>
    <row r="2332" spans="1:6" ht="12.75">
      <c r="A2332" s="96" t="s">
        <v>369</v>
      </c>
      <c r="B2332" s="731"/>
      <c r="C2332" s="731"/>
      <c r="D2332" s="731"/>
      <c r="E2332" s="732"/>
      <c r="F2332" s="731"/>
    </row>
    <row r="2333" spans="1:6" ht="12.75">
      <c r="A2333" s="96" t="s">
        <v>161</v>
      </c>
      <c r="B2333" s="731">
        <v>8735</v>
      </c>
      <c r="C2333" s="731">
        <v>0</v>
      </c>
      <c r="D2333" s="731">
        <v>0</v>
      </c>
      <c r="E2333" s="732">
        <v>0</v>
      </c>
      <c r="F2333" s="731">
        <v>0</v>
      </c>
    </row>
    <row r="2334" spans="1:6" ht="12.75">
      <c r="A2334" s="88" t="s">
        <v>170</v>
      </c>
      <c r="B2334" s="735">
        <v>8735</v>
      </c>
      <c r="C2334" s="735">
        <v>0</v>
      </c>
      <c r="D2334" s="735">
        <v>0</v>
      </c>
      <c r="E2334" s="736">
        <v>0</v>
      </c>
      <c r="F2334" s="735">
        <v>0</v>
      </c>
    </row>
    <row r="2335" spans="1:6" ht="25.5">
      <c r="A2335" s="88" t="s">
        <v>173</v>
      </c>
      <c r="B2335" s="735">
        <v>8735</v>
      </c>
      <c r="C2335" s="735">
        <v>0</v>
      </c>
      <c r="D2335" s="735">
        <v>0</v>
      </c>
      <c r="E2335" s="736">
        <v>0</v>
      </c>
      <c r="F2335" s="735">
        <v>0</v>
      </c>
    </row>
    <row r="2336" spans="1:6" ht="12.75">
      <c r="A2336" s="96" t="s">
        <v>247</v>
      </c>
      <c r="B2336" s="731">
        <v>8735</v>
      </c>
      <c r="C2336" s="731">
        <v>0</v>
      </c>
      <c r="D2336" s="731">
        <v>0</v>
      </c>
      <c r="E2336" s="732">
        <v>0</v>
      </c>
      <c r="F2336" s="731">
        <v>0</v>
      </c>
    </row>
    <row r="2337" spans="1:6" ht="12.75">
      <c r="A2337" s="88" t="s">
        <v>178</v>
      </c>
      <c r="B2337" s="735">
        <v>8735</v>
      </c>
      <c r="C2337" s="735">
        <v>0</v>
      </c>
      <c r="D2337" s="735">
        <v>0</v>
      </c>
      <c r="E2337" s="736">
        <v>0</v>
      </c>
      <c r="F2337" s="735">
        <v>0</v>
      </c>
    </row>
    <row r="2338" spans="1:6" ht="25.5">
      <c r="A2338" s="88" t="s">
        <v>224</v>
      </c>
      <c r="B2338" s="735">
        <v>8735</v>
      </c>
      <c r="C2338" s="735">
        <v>0</v>
      </c>
      <c r="D2338" s="735">
        <v>0</v>
      </c>
      <c r="E2338" s="736">
        <v>0</v>
      </c>
      <c r="F2338" s="735">
        <v>0</v>
      </c>
    </row>
    <row r="2339" spans="1:6" ht="12.75">
      <c r="A2339" s="88" t="s">
        <v>228</v>
      </c>
      <c r="B2339" s="735">
        <v>8735</v>
      </c>
      <c r="C2339" s="735">
        <v>0</v>
      </c>
      <c r="D2339" s="735">
        <v>0</v>
      </c>
      <c r="E2339" s="736">
        <v>0</v>
      </c>
      <c r="F2339" s="735">
        <v>0</v>
      </c>
    </row>
    <row r="2340" spans="1:6" ht="12.75">
      <c r="A2340" s="88"/>
      <c r="B2340" s="735"/>
      <c r="C2340" s="735"/>
      <c r="D2340" s="735"/>
      <c r="E2340" s="736"/>
      <c r="F2340" s="735"/>
    </row>
    <row r="2341" spans="1:6" ht="25.5">
      <c r="A2341" s="96" t="s">
        <v>986</v>
      </c>
      <c r="B2341" s="731"/>
      <c r="C2341" s="731"/>
      <c r="D2341" s="731"/>
      <c r="E2341" s="732"/>
      <c r="F2341" s="731"/>
    </row>
    <row r="2342" spans="1:6" ht="12.75">
      <c r="A2342" s="96" t="s">
        <v>161</v>
      </c>
      <c r="B2342" s="731">
        <v>2959728</v>
      </c>
      <c r="C2342" s="731">
        <v>1837969</v>
      </c>
      <c r="D2342" s="731">
        <v>1837969</v>
      </c>
      <c r="E2342" s="732">
        <v>62.099253715</v>
      </c>
      <c r="F2342" s="731">
        <v>292826</v>
      </c>
    </row>
    <row r="2343" spans="1:6" ht="12.75">
      <c r="A2343" s="88" t="s">
        <v>170</v>
      </c>
      <c r="B2343" s="735">
        <v>2959728</v>
      </c>
      <c r="C2343" s="735">
        <v>1837969</v>
      </c>
      <c r="D2343" s="735">
        <v>1837969</v>
      </c>
      <c r="E2343" s="736">
        <v>62.099253715</v>
      </c>
      <c r="F2343" s="735">
        <v>292826</v>
      </c>
    </row>
    <row r="2344" spans="1:6" ht="25.5">
      <c r="A2344" s="88" t="s">
        <v>173</v>
      </c>
      <c r="B2344" s="735">
        <v>2959728</v>
      </c>
      <c r="C2344" s="735">
        <v>1837969</v>
      </c>
      <c r="D2344" s="735">
        <v>1837969</v>
      </c>
      <c r="E2344" s="736">
        <v>62.099253715</v>
      </c>
      <c r="F2344" s="735">
        <v>292826</v>
      </c>
    </row>
    <row r="2345" spans="1:6" ht="12.75">
      <c r="A2345" s="96" t="s">
        <v>247</v>
      </c>
      <c r="B2345" s="731">
        <v>2959728</v>
      </c>
      <c r="C2345" s="731">
        <v>1837969</v>
      </c>
      <c r="D2345" s="731">
        <v>1837141.66</v>
      </c>
      <c r="E2345" s="732">
        <v>62.071300471</v>
      </c>
      <c r="F2345" s="731">
        <v>330678.1</v>
      </c>
    </row>
    <row r="2346" spans="1:6" ht="12.75">
      <c r="A2346" s="88" t="s">
        <v>178</v>
      </c>
      <c r="B2346" s="735">
        <v>744588</v>
      </c>
      <c r="C2346" s="735">
        <v>421775</v>
      </c>
      <c r="D2346" s="735">
        <v>421661.17</v>
      </c>
      <c r="E2346" s="736">
        <v>56.630132369</v>
      </c>
      <c r="F2346" s="735">
        <v>69654.58</v>
      </c>
    </row>
    <row r="2347" spans="1:6" ht="12.75">
      <c r="A2347" s="88" t="s">
        <v>198</v>
      </c>
      <c r="B2347" s="735">
        <v>744588</v>
      </c>
      <c r="C2347" s="735">
        <v>421775</v>
      </c>
      <c r="D2347" s="735">
        <v>421661.17</v>
      </c>
      <c r="E2347" s="736">
        <v>56.630132369</v>
      </c>
      <c r="F2347" s="735">
        <v>69654.58</v>
      </c>
    </row>
    <row r="2348" spans="1:6" ht="12.75">
      <c r="A2348" s="88" t="s">
        <v>251</v>
      </c>
      <c r="B2348" s="735">
        <v>2215140</v>
      </c>
      <c r="C2348" s="735">
        <v>1416194</v>
      </c>
      <c r="D2348" s="735">
        <v>1415480.49</v>
      </c>
      <c r="E2348" s="736">
        <v>63.900272218</v>
      </c>
      <c r="F2348" s="735">
        <v>261023.52</v>
      </c>
    </row>
    <row r="2349" spans="1:6" ht="12.75">
      <c r="A2349" s="88" t="s">
        <v>253</v>
      </c>
      <c r="B2349" s="735">
        <v>2215140</v>
      </c>
      <c r="C2349" s="735">
        <v>1416194</v>
      </c>
      <c r="D2349" s="735">
        <v>1415480.49</v>
      </c>
      <c r="E2349" s="736">
        <v>63.900272218</v>
      </c>
      <c r="F2349" s="735">
        <v>261023.52</v>
      </c>
    </row>
    <row r="2350" spans="1:6" ht="12.75">
      <c r="A2350" s="88" t="s">
        <v>1097</v>
      </c>
      <c r="B2350" s="735">
        <v>0</v>
      </c>
      <c r="C2350" s="735">
        <v>0</v>
      </c>
      <c r="D2350" s="735">
        <v>827.34</v>
      </c>
      <c r="E2350" s="737" t="s">
        <v>1093</v>
      </c>
      <c r="F2350" s="735">
        <v>-37852.1</v>
      </c>
    </row>
    <row r="2351" spans="1:6" ht="12.75">
      <c r="A2351" s="96" t="s">
        <v>52</v>
      </c>
      <c r="B2351" s="731"/>
      <c r="C2351" s="731"/>
      <c r="D2351" s="731"/>
      <c r="E2351" s="732"/>
      <c r="F2351" s="731"/>
    </row>
    <row r="2352" spans="1:6" ht="12.75">
      <c r="A2352" s="96" t="s">
        <v>161</v>
      </c>
      <c r="B2352" s="731">
        <v>2943032</v>
      </c>
      <c r="C2352" s="731">
        <v>1829620</v>
      </c>
      <c r="D2352" s="731">
        <v>1829620</v>
      </c>
      <c r="E2352" s="732">
        <v>62.167859541</v>
      </c>
      <c r="F2352" s="731">
        <v>291435</v>
      </c>
    </row>
    <row r="2353" spans="1:6" ht="12.75">
      <c r="A2353" s="88" t="s">
        <v>170</v>
      </c>
      <c r="B2353" s="735">
        <v>2943032</v>
      </c>
      <c r="C2353" s="735">
        <v>1829620</v>
      </c>
      <c r="D2353" s="735">
        <v>1829620</v>
      </c>
      <c r="E2353" s="736">
        <v>62.167859541</v>
      </c>
      <c r="F2353" s="735">
        <v>291435</v>
      </c>
    </row>
    <row r="2354" spans="1:6" ht="25.5">
      <c r="A2354" s="88" t="s">
        <v>173</v>
      </c>
      <c r="B2354" s="735">
        <v>2943032</v>
      </c>
      <c r="C2354" s="735">
        <v>1829620</v>
      </c>
      <c r="D2354" s="735">
        <v>1829620</v>
      </c>
      <c r="E2354" s="736">
        <v>62.167859541</v>
      </c>
      <c r="F2354" s="735">
        <v>291435</v>
      </c>
    </row>
    <row r="2355" spans="1:6" ht="12.75">
      <c r="A2355" s="96" t="s">
        <v>247</v>
      </c>
      <c r="B2355" s="731">
        <v>2943032</v>
      </c>
      <c r="C2355" s="731">
        <v>1829620</v>
      </c>
      <c r="D2355" s="731">
        <v>1829620</v>
      </c>
      <c r="E2355" s="732">
        <v>62.167859541</v>
      </c>
      <c r="F2355" s="731">
        <v>329273.71</v>
      </c>
    </row>
    <row r="2356" spans="1:6" ht="12.75">
      <c r="A2356" s="88" t="s">
        <v>178</v>
      </c>
      <c r="B2356" s="735">
        <v>743696</v>
      </c>
      <c r="C2356" s="735">
        <v>421225</v>
      </c>
      <c r="D2356" s="735">
        <v>421225</v>
      </c>
      <c r="E2356" s="736">
        <v>56.639406424</v>
      </c>
      <c r="F2356" s="735">
        <v>69591.74</v>
      </c>
    </row>
    <row r="2357" spans="1:6" ht="12.75">
      <c r="A2357" s="88" t="s">
        <v>198</v>
      </c>
      <c r="B2357" s="735">
        <v>743696</v>
      </c>
      <c r="C2357" s="735">
        <v>421225</v>
      </c>
      <c r="D2357" s="735">
        <v>421225</v>
      </c>
      <c r="E2357" s="736">
        <v>56.639406424</v>
      </c>
      <c r="F2357" s="735">
        <v>69591.74</v>
      </c>
    </row>
    <row r="2358" spans="1:6" ht="12.75">
      <c r="A2358" s="88" t="s">
        <v>251</v>
      </c>
      <c r="B2358" s="735">
        <v>2199336</v>
      </c>
      <c r="C2358" s="735">
        <v>1408395</v>
      </c>
      <c r="D2358" s="735">
        <v>1408395</v>
      </c>
      <c r="E2358" s="736">
        <v>64.037282162</v>
      </c>
      <c r="F2358" s="735">
        <v>259681.97</v>
      </c>
    </row>
    <row r="2359" spans="1:6" ht="12.75">
      <c r="A2359" s="88" t="s">
        <v>253</v>
      </c>
      <c r="B2359" s="735">
        <v>2199336</v>
      </c>
      <c r="C2359" s="735">
        <v>1408395</v>
      </c>
      <c r="D2359" s="735">
        <v>1408395</v>
      </c>
      <c r="E2359" s="736">
        <v>64.037282162</v>
      </c>
      <c r="F2359" s="735">
        <v>259681.97</v>
      </c>
    </row>
    <row r="2360" spans="1:6" ht="12.75">
      <c r="A2360" s="88" t="s">
        <v>1097</v>
      </c>
      <c r="B2360" s="735">
        <v>0</v>
      </c>
      <c r="C2360" s="735">
        <v>0</v>
      </c>
      <c r="D2360" s="735">
        <v>0</v>
      </c>
      <c r="E2360" s="737" t="s">
        <v>1093</v>
      </c>
      <c r="F2360" s="735">
        <v>-37838.71</v>
      </c>
    </row>
    <row r="2361" spans="1:6" ht="12.75">
      <c r="A2361" s="96" t="s">
        <v>142</v>
      </c>
      <c r="B2361" s="731"/>
      <c r="C2361" s="731"/>
      <c r="D2361" s="731"/>
      <c r="E2361" s="732"/>
      <c r="F2361" s="731"/>
    </row>
    <row r="2362" spans="1:6" ht="12.75">
      <c r="A2362" s="96" t="s">
        <v>161</v>
      </c>
      <c r="B2362" s="731">
        <v>16696</v>
      </c>
      <c r="C2362" s="731">
        <v>8349</v>
      </c>
      <c r="D2362" s="731">
        <v>8349</v>
      </c>
      <c r="E2362" s="732">
        <v>50.005989459</v>
      </c>
      <c r="F2362" s="731">
        <v>1391</v>
      </c>
    </row>
    <row r="2363" spans="1:6" ht="12.75">
      <c r="A2363" s="88" t="s">
        <v>170</v>
      </c>
      <c r="B2363" s="735">
        <v>16696</v>
      </c>
      <c r="C2363" s="735">
        <v>8349</v>
      </c>
      <c r="D2363" s="735">
        <v>8349</v>
      </c>
      <c r="E2363" s="736">
        <v>50.005989459</v>
      </c>
      <c r="F2363" s="735">
        <v>1391</v>
      </c>
    </row>
    <row r="2364" spans="1:6" ht="25.5">
      <c r="A2364" s="88" t="s">
        <v>173</v>
      </c>
      <c r="B2364" s="735">
        <v>16696</v>
      </c>
      <c r="C2364" s="735">
        <v>8349</v>
      </c>
      <c r="D2364" s="735">
        <v>8349</v>
      </c>
      <c r="E2364" s="736">
        <v>50.005989459</v>
      </c>
      <c r="F2364" s="735">
        <v>1391</v>
      </c>
    </row>
    <row r="2365" spans="1:6" ht="12.75">
      <c r="A2365" s="96" t="s">
        <v>247</v>
      </c>
      <c r="B2365" s="731">
        <v>16696</v>
      </c>
      <c r="C2365" s="731">
        <v>8349</v>
      </c>
      <c r="D2365" s="731">
        <v>7521.66</v>
      </c>
      <c r="E2365" s="732">
        <v>45.050670819</v>
      </c>
      <c r="F2365" s="731">
        <v>1404.39</v>
      </c>
    </row>
    <row r="2366" spans="1:6" ht="12.75">
      <c r="A2366" s="88" t="s">
        <v>178</v>
      </c>
      <c r="B2366" s="735">
        <v>892</v>
      </c>
      <c r="C2366" s="735">
        <v>550</v>
      </c>
      <c r="D2366" s="735">
        <v>436.17</v>
      </c>
      <c r="E2366" s="736">
        <v>48.897982063</v>
      </c>
      <c r="F2366" s="735">
        <v>62.84</v>
      </c>
    </row>
    <row r="2367" spans="1:6" ht="12.75">
      <c r="A2367" s="88" t="s">
        <v>198</v>
      </c>
      <c r="B2367" s="735">
        <v>892</v>
      </c>
      <c r="C2367" s="735">
        <v>550</v>
      </c>
      <c r="D2367" s="735">
        <v>436.17</v>
      </c>
      <c r="E2367" s="736">
        <v>48.897982063</v>
      </c>
      <c r="F2367" s="735">
        <v>62.84</v>
      </c>
    </row>
    <row r="2368" spans="1:6" ht="12.75">
      <c r="A2368" s="88" t="s">
        <v>251</v>
      </c>
      <c r="B2368" s="735">
        <v>15804</v>
      </c>
      <c r="C2368" s="735">
        <v>7799</v>
      </c>
      <c r="D2368" s="735">
        <v>7085.49</v>
      </c>
      <c r="E2368" s="736">
        <v>44.833523159</v>
      </c>
      <c r="F2368" s="735">
        <v>1341.55</v>
      </c>
    </row>
    <row r="2369" spans="1:6" ht="12.75">
      <c r="A2369" s="88" t="s">
        <v>253</v>
      </c>
      <c r="B2369" s="735">
        <v>15804</v>
      </c>
      <c r="C2369" s="735">
        <v>7799</v>
      </c>
      <c r="D2369" s="735">
        <v>7085.49</v>
      </c>
      <c r="E2369" s="736">
        <v>44.833523159</v>
      </c>
      <c r="F2369" s="735">
        <v>1341.55</v>
      </c>
    </row>
    <row r="2370" spans="1:6" ht="12.75">
      <c r="A2370" s="88" t="s">
        <v>1097</v>
      </c>
      <c r="B2370" s="735">
        <v>0</v>
      </c>
      <c r="C2370" s="735">
        <v>0</v>
      </c>
      <c r="D2370" s="735">
        <v>827.34</v>
      </c>
      <c r="E2370" s="737" t="s">
        <v>1093</v>
      </c>
      <c r="F2370" s="735">
        <v>-13.39</v>
      </c>
    </row>
    <row r="2371" spans="1:6" ht="12.75">
      <c r="A2371" s="88"/>
      <c r="B2371" s="735"/>
      <c r="C2371" s="735"/>
      <c r="D2371" s="735"/>
      <c r="E2371" s="737"/>
      <c r="F2371" s="735"/>
    </row>
    <row r="2372" spans="1:6" ht="12.75">
      <c r="A2372" s="96" t="s">
        <v>987</v>
      </c>
      <c r="B2372" s="731"/>
      <c r="C2372" s="731"/>
      <c r="D2372" s="731"/>
      <c r="E2372" s="732"/>
      <c r="F2372" s="731"/>
    </row>
    <row r="2373" spans="1:6" ht="12.75">
      <c r="A2373" s="96" t="s">
        <v>161</v>
      </c>
      <c r="B2373" s="731">
        <v>90982744</v>
      </c>
      <c r="C2373" s="731">
        <v>13809020</v>
      </c>
      <c r="D2373" s="731">
        <v>13809020</v>
      </c>
      <c r="E2373" s="732">
        <v>15.177625331</v>
      </c>
      <c r="F2373" s="731">
        <v>678084</v>
      </c>
    </row>
    <row r="2374" spans="1:6" ht="25.5">
      <c r="A2374" s="88" t="s">
        <v>1141</v>
      </c>
      <c r="B2374" s="735">
        <v>218393</v>
      </c>
      <c r="C2374" s="735">
        <v>0</v>
      </c>
      <c r="D2374" s="735">
        <v>0</v>
      </c>
      <c r="E2374" s="736">
        <v>0</v>
      </c>
      <c r="F2374" s="735">
        <v>0</v>
      </c>
    </row>
    <row r="2375" spans="1:6" ht="12.75">
      <c r="A2375" s="88" t="s">
        <v>170</v>
      </c>
      <c r="B2375" s="735">
        <v>90764351</v>
      </c>
      <c r="C2375" s="735">
        <v>13809020</v>
      </c>
      <c r="D2375" s="735">
        <v>13809020</v>
      </c>
      <c r="E2375" s="736">
        <v>15.214145034</v>
      </c>
      <c r="F2375" s="735">
        <v>678084</v>
      </c>
    </row>
    <row r="2376" spans="1:6" ht="25.5">
      <c r="A2376" s="88" t="s">
        <v>173</v>
      </c>
      <c r="B2376" s="735">
        <v>90764351</v>
      </c>
      <c r="C2376" s="735">
        <v>13809020</v>
      </c>
      <c r="D2376" s="735">
        <v>13809020</v>
      </c>
      <c r="E2376" s="736">
        <v>15.214145034</v>
      </c>
      <c r="F2376" s="735">
        <v>678084</v>
      </c>
    </row>
    <row r="2377" spans="1:6" ht="12.75">
      <c r="A2377" s="96" t="s">
        <v>247</v>
      </c>
      <c r="B2377" s="731">
        <v>90982744</v>
      </c>
      <c r="C2377" s="731">
        <v>13809020</v>
      </c>
      <c r="D2377" s="731">
        <v>13600490.7</v>
      </c>
      <c r="E2377" s="732">
        <v>14.948428792</v>
      </c>
      <c r="F2377" s="731">
        <v>3022397.21</v>
      </c>
    </row>
    <row r="2378" spans="1:6" ht="12.75">
      <c r="A2378" s="88" t="s">
        <v>178</v>
      </c>
      <c r="B2378" s="735">
        <v>89922269</v>
      </c>
      <c r="C2378" s="735">
        <v>13504404</v>
      </c>
      <c r="D2378" s="735">
        <v>13296349.96</v>
      </c>
      <c r="E2378" s="736">
        <v>14.786492943</v>
      </c>
      <c r="F2378" s="735">
        <v>3001344.61</v>
      </c>
    </row>
    <row r="2379" spans="1:6" ht="12.75">
      <c r="A2379" s="88" t="s">
        <v>180</v>
      </c>
      <c r="B2379" s="735">
        <v>22480264</v>
      </c>
      <c r="C2379" s="735">
        <v>11015006</v>
      </c>
      <c r="D2379" s="735">
        <v>10816301.13</v>
      </c>
      <c r="E2379" s="736">
        <v>48.114653502</v>
      </c>
      <c r="F2379" s="735">
        <v>2601094.4</v>
      </c>
    </row>
    <row r="2380" spans="1:6" ht="12.75">
      <c r="A2380" s="88" t="s">
        <v>181</v>
      </c>
      <c r="B2380" s="735">
        <v>970557</v>
      </c>
      <c r="C2380" s="735">
        <v>442066</v>
      </c>
      <c r="D2380" s="735">
        <v>417063.38</v>
      </c>
      <c r="E2380" s="736">
        <v>42.971549327</v>
      </c>
      <c r="F2380" s="735">
        <v>64453.75</v>
      </c>
    </row>
    <row r="2381" spans="1:6" ht="12.75">
      <c r="A2381" s="88" t="s">
        <v>188</v>
      </c>
      <c r="B2381" s="735">
        <v>760863</v>
      </c>
      <c r="C2381" s="735">
        <v>352263</v>
      </c>
      <c r="D2381" s="735">
        <v>330992.83</v>
      </c>
      <c r="E2381" s="736">
        <v>43.502290163</v>
      </c>
      <c r="F2381" s="735">
        <v>59142.87</v>
      </c>
    </row>
    <row r="2382" spans="1:6" ht="12.75">
      <c r="A2382" s="88" t="s">
        <v>186</v>
      </c>
      <c r="B2382" s="735">
        <v>21509707</v>
      </c>
      <c r="C2382" s="735">
        <v>10572940</v>
      </c>
      <c r="D2382" s="735">
        <v>10399237.75</v>
      </c>
      <c r="E2382" s="736">
        <v>48.346719693</v>
      </c>
      <c r="F2382" s="735">
        <v>2536640.65</v>
      </c>
    </row>
    <row r="2383" spans="1:6" ht="12.75">
      <c r="A2383" s="88" t="s">
        <v>206</v>
      </c>
      <c r="B2383" s="735">
        <v>46097089</v>
      </c>
      <c r="C2383" s="735">
        <v>1825185</v>
      </c>
      <c r="D2383" s="735">
        <v>1825185</v>
      </c>
      <c r="E2383" s="736">
        <v>3.959436571</v>
      </c>
      <c r="F2383" s="735">
        <v>275996</v>
      </c>
    </row>
    <row r="2384" spans="1:6" ht="12.75">
      <c r="A2384" s="88" t="s">
        <v>208</v>
      </c>
      <c r="B2384" s="735">
        <v>46097089</v>
      </c>
      <c r="C2384" s="735">
        <v>1825185</v>
      </c>
      <c r="D2384" s="735">
        <v>1825185</v>
      </c>
      <c r="E2384" s="736">
        <v>3.959436571</v>
      </c>
      <c r="F2384" s="735">
        <v>275996</v>
      </c>
    </row>
    <row r="2385" spans="1:6" ht="12.75">
      <c r="A2385" s="88" t="s">
        <v>231</v>
      </c>
      <c r="B2385" s="735">
        <v>21344916</v>
      </c>
      <c r="C2385" s="735">
        <v>664213</v>
      </c>
      <c r="D2385" s="735">
        <v>654863.83</v>
      </c>
      <c r="E2385" s="736">
        <v>3.068008466</v>
      </c>
      <c r="F2385" s="735">
        <v>124254.21</v>
      </c>
    </row>
    <row r="2386" spans="1:6" ht="38.25">
      <c r="A2386" s="88" t="s">
        <v>249</v>
      </c>
      <c r="B2386" s="735">
        <v>21344916</v>
      </c>
      <c r="C2386" s="735">
        <v>664213</v>
      </c>
      <c r="D2386" s="735">
        <v>654863.83</v>
      </c>
      <c r="E2386" s="736">
        <v>3.068008466</v>
      </c>
      <c r="F2386" s="735">
        <v>124254.21</v>
      </c>
    </row>
    <row r="2387" spans="1:6" ht="12.75">
      <c r="A2387" s="88" t="s">
        <v>251</v>
      </c>
      <c r="B2387" s="735">
        <v>1060475</v>
      </c>
      <c r="C2387" s="735">
        <v>304616</v>
      </c>
      <c r="D2387" s="735">
        <v>304140.74</v>
      </c>
      <c r="E2387" s="736">
        <v>28.679670902</v>
      </c>
      <c r="F2387" s="735">
        <v>21052.6</v>
      </c>
    </row>
    <row r="2388" spans="1:6" ht="12.75">
      <c r="A2388" s="88" t="s">
        <v>253</v>
      </c>
      <c r="B2388" s="735">
        <v>1060475</v>
      </c>
      <c r="C2388" s="735">
        <v>304616</v>
      </c>
      <c r="D2388" s="735">
        <v>304140.74</v>
      </c>
      <c r="E2388" s="736">
        <v>28.679670902</v>
      </c>
      <c r="F2388" s="735">
        <v>21052.6</v>
      </c>
    </row>
    <row r="2389" spans="1:6" ht="12.75">
      <c r="A2389" s="88" t="s">
        <v>1097</v>
      </c>
      <c r="B2389" s="735">
        <v>0</v>
      </c>
      <c r="C2389" s="735">
        <v>0</v>
      </c>
      <c r="D2389" s="735">
        <v>208529.300000001</v>
      </c>
      <c r="E2389" s="737" t="s">
        <v>1093</v>
      </c>
      <c r="F2389" s="735">
        <v>-2344313.21</v>
      </c>
    </row>
    <row r="2390" spans="1:6" ht="12.75">
      <c r="A2390" s="96" t="s">
        <v>305</v>
      </c>
      <c r="B2390" s="731"/>
      <c r="C2390" s="731"/>
      <c r="D2390" s="731"/>
      <c r="E2390" s="732"/>
      <c r="F2390" s="731"/>
    </row>
    <row r="2391" spans="1:6" ht="12.75">
      <c r="A2391" s="96" t="s">
        <v>161</v>
      </c>
      <c r="B2391" s="731">
        <v>4481651</v>
      </c>
      <c r="C2391" s="731">
        <v>2162565</v>
      </c>
      <c r="D2391" s="731">
        <v>2162565</v>
      </c>
      <c r="E2391" s="732">
        <v>48.253757376</v>
      </c>
      <c r="F2391" s="731">
        <v>723837</v>
      </c>
    </row>
    <row r="2392" spans="1:6" ht="12.75">
      <c r="A2392" s="88" t="s">
        <v>170</v>
      </c>
      <c r="B2392" s="735">
        <v>4481651</v>
      </c>
      <c r="C2392" s="735">
        <v>2162565</v>
      </c>
      <c r="D2392" s="735">
        <v>2162565</v>
      </c>
      <c r="E2392" s="736">
        <v>48.253757376</v>
      </c>
      <c r="F2392" s="735">
        <v>723837</v>
      </c>
    </row>
    <row r="2393" spans="1:6" ht="25.5">
      <c r="A2393" s="88" t="s">
        <v>173</v>
      </c>
      <c r="B2393" s="735">
        <v>4481651</v>
      </c>
      <c r="C2393" s="735">
        <v>2162565</v>
      </c>
      <c r="D2393" s="735">
        <v>2162565</v>
      </c>
      <c r="E2393" s="736">
        <v>48.253757376</v>
      </c>
      <c r="F2393" s="735">
        <v>723837</v>
      </c>
    </row>
    <row r="2394" spans="1:6" ht="12.75">
      <c r="A2394" s="96" t="s">
        <v>247</v>
      </c>
      <c r="B2394" s="731">
        <v>4481651</v>
      </c>
      <c r="C2394" s="731">
        <v>2162565</v>
      </c>
      <c r="D2394" s="731">
        <v>2162445.94</v>
      </c>
      <c r="E2394" s="732">
        <v>48.251100766</v>
      </c>
      <c r="F2394" s="731">
        <v>737329.2</v>
      </c>
    </row>
    <row r="2395" spans="1:6" ht="12.75">
      <c r="A2395" s="88" t="s">
        <v>178</v>
      </c>
      <c r="B2395" s="735">
        <v>3755176</v>
      </c>
      <c r="C2395" s="735">
        <v>1873684</v>
      </c>
      <c r="D2395" s="735">
        <v>1873565.21</v>
      </c>
      <c r="E2395" s="736">
        <v>49.892873463</v>
      </c>
      <c r="F2395" s="735">
        <v>721416.12</v>
      </c>
    </row>
    <row r="2396" spans="1:6" ht="12.75">
      <c r="A2396" s="88" t="s">
        <v>180</v>
      </c>
      <c r="B2396" s="735">
        <v>3755176</v>
      </c>
      <c r="C2396" s="735">
        <v>1873684</v>
      </c>
      <c r="D2396" s="735">
        <v>1873565.21</v>
      </c>
      <c r="E2396" s="736">
        <v>49.892873463</v>
      </c>
      <c r="F2396" s="735">
        <v>721416.12</v>
      </c>
    </row>
    <row r="2397" spans="1:6" ht="12.75">
      <c r="A2397" s="88" t="s">
        <v>186</v>
      </c>
      <c r="B2397" s="735">
        <v>3755176</v>
      </c>
      <c r="C2397" s="735">
        <v>1873684</v>
      </c>
      <c r="D2397" s="735">
        <v>1873565.21</v>
      </c>
      <c r="E2397" s="736">
        <v>49.892873463</v>
      </c>
      <c r="F2397" s="735">
        <v>721416.12</v>
      </c>
    </row>
    <row r="2398" spans="1:6" ht="12.75">
      <c r="A2398" s="88" t="s">
        <v>251</v>
      </c>
      <c r="B2398" s="735">
        <v>726475</v>
      </c>
      <c r="C2398" s="735">
        <v>288881</v>
      </c>
      <c r="D2398" s="735">
        <v>288880.73</v>
      </c>
      <c r="E2398" s="736">
        <v>39.764717299</v>
      </c>
      <c r="F2398" s="735">
        <v>15913.08</v>
      </c>
    </row>
    <row r="2399" spans="1:6" ht="12.75">
      <c r="A2399" s="88" t="s">
        <v>253</v>
      </c>
      <c r="B2399" s="735">
        <v>726475</v>
      </c>
      <c r="C2399" s="735">
        <v>288881</v>
      </c>
      <c r="D2399" s="735">
        <v>288880.73</v>
      </c>
      <c r="E2399" s="736">
        <v>39.764717299</v>
      </c>
      <c r="F2399" s="735">
        <v>15913.08</v>
      </c>
    </row>
    <row r="2400" spans="1:6" ht="12.75">
      <c r="A2400" s="88" t="s">
        <v>1097</v>
      </c>
      <c r="B2400" s="735">
        <v>0</v>
      </c>
      <c r="C2400" s="735">
        <v>0</v>
      </c>
      <c r="D2400" s="735">
        <v>119.060000001</v>
      </c>
      <c r="E2400" s="737" t="s">
        <v>1093</v>
      </c>
      <c r="F2400" s="735">
        <v>-13492.2</v>
      </c>
    </row>
    <row r="2401" spans="1:6" ht="12.75">
      <c r="A2401" s="96" t="s">
        <v>307</v>
      </c>
      <c r="B2401" s="731"/>
      <c r="C2401" s="731"/>
      <c r="D2401" s="731"/>
      <c r="E2401" s="732"/>
      <c r="F2401" s="731"/>
    </row>
    <row r="2402" spans="1:6" ht="12.75">
      <c r="A2402" s="96" t="s">
        <v>161</v>
      </c>
      <c r="B2402" s="731">
        <v>2096398</v>
      </c>
      <c r="C2402" s="731">
        <v>1085990</v>
      </c>
      <c r="D2402" s="731">
        <v>1085990</v>
      </c>
      <c r="E2402" s="732">
        <v>51.802663426</v>
      </c>
      <c r="F2402" s="731">
        <v>166635</v>
      </c>
    </row>
    <row r="2403" spans="1:6" ht="12.75">
      <c r="A2403" s="88" t="s">
        <v>170</v>
      </c>
      <c r="B2403" s="735">
        <v>2096398</v>
      </c>
      <c r="C2403" s="735">
        <v>1085990</v>
      </c>
      <c r="D2403" s="735">
        <v>1085990</v>
      </c>
      <c r="E2403" s="736">
        <v>51.802663426</v>
      </c>
      <c r="F2403" s="735">
        <v>166635</v>
      </c>
    </row>
    <row r="2404" spans="1:6" ht="25.5">
      <c r="A2404" s="88" t="s">
        <v>173</v>
      </c>
      <c r="B2404" s="735">
        <v>2096398</v>
      </c>
      <c r="C2404" s="735">
        <v>1085990</v>
      </c>
      <c r="D2404" s="735">
        <v>1085990</v>
      </c>
      <c r="E2404" s="736">
        <v>51.802663426</v>
      </c>
      <c r="F2404" s="735">
        <v>166635</v>
      </c>
    </row>
    <row r="2405" spans="1:6" ht="12.75">
      <c r="A2405" s="96" t="s">
        <v>247</v>
      </c>
      <c r="B2405" s="731">
        <v>2096398</v>
      </c>
      <c r="C2405" s="731">
        <v>1085990</v>
      </c>
      <c r="D2405" s="731">
        <v>1085985.92</v>
      </c>
      <c r="E2405" s="732">
        <v>51.802468806</v>
      </c>
      <c r="F2405" s="731">
        <v>166634.26</v>
      </c>
    </row>
    <row r="2406" spans="1:6" ht="12.75">
      <c r="A2406" s="88" t="s">
        <v>178</v>
      </c>
      <c r="B2406" s="735">
        <v>2096398</v>
      </c>
      <c r="C2406" s="735">
        <v>1085990</v>
      </c>
      <c r="D2406" s="735">
        <v>1085985.92</v>
      </c>
      <c r="E2406" s="736">
        <v>51.802468806</v>
      </c>
      <c r="F2406" s="735">
        <v>166634.26</v>
      </c>
    </row>
    <row r="2407" spans="1:6" ht="12.75">
      <c r="A2407" s="88" t="s">
        <v>180</v>
      </c>
      <c r="B2407" s="735">
        <v>2096398</v>
      </c>
      <c r="C2407" s="735">
        <v>1085990</v>
      </c>
      <c r="D2407" s="735">
        <v>1085985.92</v>
      </c>
      <c r="E2407" s="736">
        <v>51.802468806</v>
      </c>
      <c r="F2407" s="735">
        <v>166634.26</v>
      </c>
    </row>
    <row r="2408" spans="1:6" ht="12.75">
      <c r="A2408" s="88" t="s">
        <v>186</v>
      </c>
      <c r="B2408" s="735">
        <v>2096398</v>
      </c>
      <c r="C2408" s="735">
        <v>1085990</v>
      </c>
      <c r="D2408" s="735">
        <v>1085985.92</v>
      </c>
      <c r="E2408" s="736">
        <v>51.802468806</v>
      </c>
      <c r="F2408" s="735">
        <v>166634.26</v>
      </c>
    </row>
    <row r="2409" spans="1:6" ht="12.75">
      <c r="A2409" s="88" t="s">
        <v>1097</v>
      </c>
      <c r="B2409" s="735">
        <v>0</v>
      </c>
      <c r="C2409" s="735">
        <v>0</v>
      </c>
      <c r="D2409" s="735">
        <v>4.08</v>
      </c>
      <c r="E2409" s="737" t="s">
        <v>1093</v>
      </c>
      <c r="F2409" s="735">
        <v>0.74</v>
      </c>
    </row>
    <row r="2410" spans="1:6" ht="12.75">
      <c r="A2410" s="96" t="s">
        <v>310</v>
      </c>
      <c r="B2410" s="731"/>
      <c r="C2410" s="731"/>
      <c r="D2410" s="731"/>
      <c r="E2410" s="732"/>
      <c r="F2410" s="731"/>
    </row>
    <row r="2411" spans="1:6" s="740" customFormat="1" ht="12.75">
      <c r="A2411" s="96" t="s">
        <v>161</v>
      </c>
      <c r="B2411" s="731">
        <v>1157049</v>
      </c>
      <c r="C2411" s="731">
        <v>536483</v>
      </c>
      <c r="D2411" s="731">
        <v>536483</v>
      </c>
      <c r="E2411" s="732">
        <v>46.366489233</v>
      </c>
      <c r="F2411" s="731">
        <v>50968</v>
      </c>
    </row>
    <row r="2412" spans="1:6" s="740" customFormat="1" ht="12.75">
      <c r="A2412" s="88" t="s">
        <v>170</v>
      </c>
      <c r="B2412" s="735">
        <v>1157049</v>
      </c>
      <c r="C2412" s="735">
        <v>536483</v>
      </c>
      <c r="D2412" s="735">
        <v>536483</v>
      </c>
      <c r="E2412" s="736">
        <v>46.366489233</v>
      </c>
      <c r="F2412" s="735">
        <v>50968</v>
      </c>
    </row>
    <row r="2413" spans="1:6" s="719" customFormat="1" ht="25.5">
      <c r="A2413" s="88" t="s">
        <v>173</v>
      </c>
      <c r="B2413" s="735">
        <v>1157049</v>
      </c>
      <c r="C2413" s="735">
        <v>536483</v>
      </c>
      <c r="D2413" s="735">
        <v>536483</v>
      </c>
      <c r="E2413" s="736">
        <v>46.366489233</v>
      </c>
      <c r="F2413" s="735">
        <v>50968</v>
      </c>
    </row>
    <row r="2414" spans="1:6" s="719" customFormat="1" ht="12.75">
      <c r="A2414" s="96" t="s">
        <v>247</v>
      </c>
      <c r="B2414" s="731">
        <v>1157049</v>
      </c>
      <c r="C2414" s="731">
        <v>536483</v>
      </c>
      <c r="D2414" s="731">
        <v>531696.21</v>
      </c>
      <c r="E2414" s="732">
        <v>45.952782466</v>
      </c>
      <c r="F2414" s="731">
        <v>91091.2</v>
      </c>
    </row>
    <row r="2415" spans="1:6" s="719" customFormat="1" ht="12.75">
      <c r="A2415" s="88" t="s">
        <v>178</v>
      </c>
      <c r="B2415" s="735">
        <v>1157049</v>
      </c>
      <c r="C2415" s="735">
        <v>536483</v>
      </c>
      <c r="D2415" s="735">
        <v>531696.21</v>
      </c>
      <c r="E2415" s="736">
        <v>45.952782466</v>
      </c>
      <c r="F2415" s="735">
        <v>91091.2</v>
      </c>
    </row>
    <row r="2416" spans="1:6" s="719" customFormat="1" ht="12.75">
      <c r="A2416" s="88" t="s">
        <v>180</v>
      </c>
      <c r="B2416" s="735">
        <v>1157049</v>
      </c>
      <c r="C2416" s="735">
        <v>536483</v>
      </c>
      <c r="D2416" s="735">
        <v>531696.21</v>
      </c>
      <c r="E2416" s="736">
        <v>45.952782466</v>
      </c>
      <c r="F2416" s="735">
        <v>91091.2</v>
      </c>
    </row>
    <row r="2417" spans="1:6" s="740" customFormat="1" ht="12.75">
      <c r="A2417" s="88" t="s">
        <v>181</v>
      </c>
      <c r="B2417" s="735">
        <v>724973</v>
      </c>
      <c r="C2417" s="735">
        <v>336645</v>
      </c>
      <c r="D2417" s="735">
        <v>332154.66</v>
      </c>
      <c r="E2417" s="736">
        <v>45.816142118</v>
      </c>
      <c r="F2417" s="735">
        <v>45721.83</v>
      </c>
    </row>
    <row r="2418" spans="1:6" s="740" customFormat="1" ht="12.75">
      <c r="A2418" s="88" t="s">
        <v>188</v>
      </c>
      <c r="B2418" s="735">
        <v>562955</v>
      </c>
      <c r="C2418" s="735">
        <v>267310</v>
      </c>
      <c r="D2418" s="735">
        <v>262837.99</v>
      </c>
      <c r="E2418" s="736">
        <v>46.688987574</v>
      </c>
      <c r="F2418" s="735">
        <v>44010.17</v>
      </c>
    </row>
    <row r="2419" spans="1:6" s="740" customFormat="1" ht="12.75">
      <c r="A2419" s="88" t="s">
        <v>186</v>
      </c>
      <c r="B2419" s="735">
        <v>432076</v>
      </c>
      <c r="C2419" s="735">
        <v>199838</v>
      </c>
      <c r="D2419" s="735">
        <v>199541.55</v>
      </c>
      <c r="E2419" s="736">
        <v>46.182048991</v>
      </c>
      <c r="F2419" s="735">
        <v>45369.37</v>
      </c>
    </row>
    <row r="2420" spans="1:6" ht="12.75">
      <c r="A2420" s="88" t="s">
        <v>1097</v>
      </c>
      <c r="B2420" s="735">
        <v>0</v>
      </c>
      <c r="C2420" s="735">
        <v>0</v>
      </c>
      <c r="D2420" s="735">
        <v>4786.79</v>
      </c>
      <c r="E2420" s="737" t="s">
        <v>1093</v>
      </c>
      <c r="F2420" s="735">
        <v>-40123.2</v>
      </c>
    </row>
    <row r="2421" spans="1:6" ht="12.75">
      <c r="A2421" s="96" t="s">
        <v>321</v>
      </c>
      <c r="B2421" s="731"/>
      <c r="C2421" s="731"/>
      <c r="D2421" s="731"/>
      <c r="E2421" s="732"/>
      <c r="F2421" s="731"/>
    </row>
    <row r="2422" spans="1:6" ht="12.75">
      <c r="A2422" s="96" t="s">
        <v>161</v>
      </c>
      <c r="B2422" s="731">
        <v>260000</v>
      </c>
      <c r="C2422" s="731">
        <v>0</v>
      </c>
      <c r="D2422" s="731">
        <v>0</v>
      </c>
      <c r="E2422" s="732">
        <v>0</v>
      </c>
      <c r="F2422" s="731">
        <v>0</v>
      </c>
    </row>
    <row r="2423" spans="1:6" ht="12.75">
      <c r="A2423" s="88" t="s">
        <v>170</v>
      </c>
      <c r="B2423" s="735">
        <v>260000</v>
      </c>
      <c r="C2423" s="735">
        <v>0</v>
      </c>
      <c r="D2423" s="735">
        <v>0</v>
      </c>
      <c r="E2423" s="736">
        <v>0</v>
      </c>
      <c r="F2423" s="735">
        <v>0</v>
      </c>
    </row>
    <row r="2424" spans="1:6" ht="25.5">
      <c r="A2424" s="88" t="s">
        <v>173</v>
      </c>
      <c r="B2424" s="735">
        <v>260000</v>
      </c>
      <c r="C2424" s="735">
        <v>0</v>
      </c>
      <c r="D2424" s="735">
        <v>0</v>
      </c>
      <c r="E2424" s="736">
        <v>0</v>
      </c>
      <c r="F2424" s="735">
        <v>0</v>
      </c>
    </row>
    <row r="2425" spans="1:6" ht="12.75">
      <c r="A2425" s="96" t="s">
        <v>247</v>
      </c>
      <c r="B2425" s="731">
        <v>260000</v>
      </c>
      <c r="C2425" s="731">
        <v>0</v>
      </c>
      <c r="D2425" s="731">
        <v>0</v>
      </c>
      <c r="E2425" s="732">
        <v>0</v>
      </c>
      <c r="F2425" s="731">
        <v>0</v>
      </c>
    </row>
    <row r="2426" spans="1:6" ht="12.75">
      <c r="A2426" s="88" t="s">
        <v>251</v>
      </c>
      <c r="B2426" s="735">
        <v>260000</v>
      </c>
      <c r="C2426" s="735">
        <v>0</v>
      </c>
      <c r="D2426" s="735">
        <v>0</v>
      </c>
      <c r="E2426" s="736">
        <v>0</v>
      </c>
      <c r="F2426" s="735">
        <v>0</v>
      </c>
    </row>
    <row r="2427" spans="1:6" ht="12.75">
      <c r="A2427" s="88" t="s">
        <v>253</v>
      </c>
      <c r="B2427" s="735">
        <v>260000</v>
      </c>
      <c r="C2427" s="735">
        <v>0</v>
      </c>
      <c r="D2427" s="735">
        <v>0</v>
      </c>
      <c r="E2427" s="736">
        <v>0</v>
      </c>
      <c r="F2427" s="735">
        <v>0</v>
      </c>
    </row>
    <row r="2428" spans="1:6" ht="12.75">
      <c r="A2428" s="96" t="s">
        <v>52</v>
      </c>
      <c r="B2428" s="731"/>
      <c r="C2428" s="731"/>
      <c r="D2428" s="731"/>
      <c r="E2428" s="732"/>
      <c r="F2428" s="731"/>
    </row>
    <row r="2429" spans="1:6" ht="12.75">
      <c r="A2429" s="96" t="s">
        <v>161</v>
      </c>
      <c r="B2429" s="731">
        <v>13498828</v>
      </c>
      <c r="C2429" s="731">
        <v>6648581</v>
      </c>
      <c r="D2429" s="731">
        <v>6648581</v>
      </c>
      <c r="E2429" s="732">
        <v>49.25302404</v>
      </c>
      <c r="F2429" s="731">
        <v>1450130</v>
      </c>
    </row>
    <row r="2430" spans="1:6" ht="25.5">
      <c r="A2430" s="88" t="s">
        <v>1141</v>
      </c>
      <c r="B2430" s="735">
        <v>218393</v>
      </c>
      <c r="C2430" s="735">
        <v>0</v>
      </c>
      <c r="D2430" s="735">
        <v>0</v>
      </c>
      <c r="E2430" s="736">
        <v>0</v>
      </c>
      <c r="F2430" s="735">
        <v>0</v>
      </c>
    </row>
    <row r="2431" spans="1:6" ht="12.75">
      <c r="A2431" s="88" t="s">
        <v>170</v>
      </c>
      <c r="B2431" s="735">
        <v>13280435</v>
      </c>
      <c r="C2431" s="735">
        <v>6648581</v>
      </c>
      <c r="D2431" s="735">
        <v>6648581</v>
      </c>
      <c r="E2431" s="736">
        <v>50.0629761</v>
      </c>
      <c r="F2431" s="735">
        <v>1450130</v>
      </c>
    </row>
    <row r="2432" spans="1:6" ht="25.5">
      <c r="A2432" s="88" t="s">
        <v>173</v>
      </c>
      <c r="B2432" s="735">
        <v>13280435</v>
      </c>
      <c r="C2432" s="735">
        <v>6648581</v>
      </c>
      <c r="D2432" s="735">
        <v>6648581</v>
      </c>
      <c r="E2432" s="736">
        <v>50.0629761</v>
      </c>
      <c r="F2432" s="735">
        <v>1450130</v>
      </c>
    </row>
    <row r="2433" spans="1:6" ht="12.75">
      <c r="A2433" s="96" t="s">
        <v>247</v>
      </c>
      <c r="B2433" s="731">
        <v>13498828</v>
      </c>
      <c r="C2433" s="731">
        <v>6648581</v>
      </c>
      <c r="D2433" s="731">
        <v>6648578.95</v>
      </c>
      <c r="E2433" s="732">
        <v>49.253008854</v>
      </c>
      <c r="F2433" s="731">
        <v>1475549.42</v>
      </c>
    </row>
    <row r="2434" spans="1:6" ht="12.75">
      <c r="A2434" s="88" t="s">
        <v>178</v>
      </c>
      <c r="B2434" s="735">
        <v>13444828</v>
      </c>
      <c r="C2434" s="735">
        <v>6644446</v>
      </c>
      <c r="D2434" s="735">
        <v>6644444</v>
      </c>
      <c r="E2434" s="736">
        <v>49.420074396</v>
      </c>
      <c r="F2434" s="735">
        <v>1475549.42</v>
      </c>
    </row>
    <row r="2435" spans="1:6" ht="12.75">
      <c r="A2435" s="88" t="s">
        <v>180</v>
      </c>
      <c r="B2435" s="735">
        <v>13444828</v>
      </c>
      <c r="C2435" s="735">
        <v>6644446</v>
      </c>
      <c r="D2435" s="735">
        <v>6644444</v>
      </c>
      <c r="E2435" s="736">
        <v>49.420074396</v>
      </c>
      <c r="F2435" s="735">
        <v>1475549.42</v>
      </c>
    </row>
    <row r="2436" spans="1:6" ht="12.75">
      <c r="A2436" s="88" t="s">
        <v>181</v>
      </c>
      <c r="B2436" s="735">
        <v>39508</v>
      </c>
      <c r="C2436" s="735">
        <v>19556</v>
      </c>
      <c r="D2436" s="735">
        <v>19556</v>
      </c>
      <c r="E2436" s="736">
        <v>49.498835679</v>
      </c>
      <c r="F2436" s="735">
        <v>3754.65</v>
      </c>
    </row>
    <row r="2437" spans="1:6" ht="12.75">
      <c r="A2437" s="88" t="s">
        <v>188</v>
      </c>
      <c r="B2437" s="735">
        <v>31838</v>
      </c>
      <c r="C2437" s="735">
        <v>15758</v>
      </c>
      <c r="D2437" s="735">
        <v>15758</v>
      </c>
      <c r="E2437" s="736">
        <v>49.49431497</v>
      </c>
      <c r="F2437" s="735">
        <v>3024.19</v>
      </c>
    </row>
    <row r="2438" spans="1:6" ht="12.75">
      <c r="A2438" s="88" t="s">
        <v>186</v>
      </c>
      <c r="B2438" s="735">
        <v>13405320</v>
      </c>
      <c r="C2438" s="735">
        <v>6624890</v>
      </c>
      <c r="D2438" s="735">
        <v>6624888</v>
      </c>
      <c r="E2438" s="736">
        <v>49.419842272</v>
      </c>
      <c r="F2438" s="735">
        <v>1471794.77</v>
      </c>
    </row>
    <row r="2439" spans="1:6" ht="12.75">
      <c r="A2439" s="88" t="s">
        <v>251</v>
      </c>
      <c r="B2439" s="735">
        <v>54000</v>
      </c>
      <c r="C2439" s="735">
        <v>4135</v>
      </c>
      <c r="D2439" s="735">
        <v>4134.95</v>
      </c>
      <c r="E2439" s="736">
        <v>7.657314815</v>
      </c>
      <c r="F2439" s="735">
        <v>0</v>
      </c>
    </row>
    <row r="2440" spans="1:6" ht="12.75">
      <c r="A2440" s="88" t="s">
        <v>253</v>
      </c>
      <c r="B2440" s="735">
        <v>54000</v>
      </c>
      <c r="C2440" s="735">
        <v>4135</v>
      </c>
      <c r="D2440" s="735">
        <v>4134.95</v>
      </c>
      <c r="E2440" s="736">
        <v>7.657314815</v>
      </c>
      <c r="F2440" s="735">
        <v>0</v>
      </c>
    </row>
    <row r="2441" spans="1:6" s="719" customFormat="1" ht="12.75">
      <c r="A2441" s="88" t="s">
        <v>1097</v>
      </c>
      <c r="B2441" s="735">
        <v>0</v>
      </c>
      <c r="C2441" s="735">
        <v>0</v>
      </c>
      <c r="D2441" s="735">
        <v>2.05</v>
      </c>
      <c r="E2441" s="737" t="s">
        <v>1093</v>
      </c>
      <c r="F2441" s="735">
        <v>-25419.42</v>
      </c>
    </row>
    <row r="2442" spans="1:6" s="719" customFormat="1" ht="12.75">
      <c r="A2442" s="96" t="s">
        <v>333</v>
      </c>
      <c r="B2442" s="731"/>
      <c r="C2442" s="731"/>
      <c r="D2442" s="731"/>
      <c r="E2442" s="732"/>
      <c r="F2442" s="731"/>
    </row>
    <row r="2443" spans="1:6" s="719" customFormat="1" ht="12.75">
      <c r="A2443" s="96" t="s">
        <v>161</v>
      </c>
      <c r="B2443" s="731">
        <v>4091982</v>
      </c>
      <c r="C2443" s="731">
        <v>1786761</v>
      </c>
      <c r="D2443" s="731">
        <v>1786761</v>
      </c>
      <c r="E2443" s="732">
        <v>43.664928145</v>
      </c>
      <c r="F2443" s="731">
        <v>231598</v>
      </c>
    </row>
    <row r="2444" spans="1:6" s="719" customFormat="1" ht="12.75">
      <c r="A2444" s="88" t="s">
        <v>170</v>
      </c>
      <c r="B2444" s="735">
        <v>4091982</v>
      </c>
      <c r="C2444" s="735">
        <v>1786761</v>
      </c>
      <c r="D2444" s="735">
        <v>1786761</v>
      </c>
      <c r="E2444" s="736">
        <v>43.664928145</v>
      </c>
      <c r="F2444" s="735">
        <v>231598</v>
      </c>
    </row>
    <row r="2445" spans="1:6" s="719" customFormat="1" ht="25.5">
      <c r="A2445" s="88" t="s">
        <v>173</v>
      </c>
      <c r="B2445" s="735">
        <v>4091982</v>
      </c>
      <c r="C2445" s="735">
        <v>1786761</v>
      </c>
      <c r="D2445" s="735">
        <v>1786761</v>
      </c>
      <c r="E2445" s="736">
        <v>43.664928145</v>
      </c>
      <c r="F2445" s="735">
        <v>231598</v>
      </c>
    </row>
    <row r="2446" spans="1:6" ht="12.75">
      <c r="A2446" s="96" t="s">
        <v>247</v>
      </c>
      <c r="B2446" s="731">
        <v>4091982</v>
      </c>
      <c r="C2446" s="731">
        <v>1786761</v>
      </c>
      <c r="D2446" s="731">
        <v>1786761</v>
      </c>
      <c r="E2446" s="732">
        <v>43.664928145</v>
      </c>
      <c r="F2446" s="731">
        <v>231598</v>
      </c>
    </row>
    <row r="2447" spans="1:6" ht="12.75">
      <c r="A2447" s="88" t="s">
        <v>178</v>
      </c>
      <c r="B2447" s="735">
        <v>4091982</v>
      </c>
      <c r="C2447" s="735">
        <v>1786761</v>
      </c>
      <c r="D2447" s="735">
        <v>1786761</v>
      </c>
      <c r="E2447" s="736">
        <v>43.664928145</v>
      </c>
      <c r="F2447" s="735">
        <v>231598</v>
      </c>
    </row>
    <row r="2448" spans="1:6" ht="12.75">
      <c r="A2448" s="88" t="s">
        <v>180</v>
      </c>
      <c r="B2448" s="735">
        <v>30000</v>
      </c>
      <c r="C2448" s="735">
        <v>15000</v>
      </c>
      <c r="D2448" s="735">
        <v>15000</v>
      </c>
      <c r="E2448" s="736">
        <v>50</v>
      </c>
      <c r="F2448" s="735">
        <v>7500</v>
      </c>
    </row>
    <row r="2449" spans="1:6" ht="12.75">
      <c r="A2449" s="88" t="s">
        <v>186</v>
      </c>
      <c r="B2449" s="735">
        <v>30000</v>
      </c>
      <c r="C2449" s="735">
        <v>15000</v>
      </c>
      <c r="D2449" s="735">
        <v>15000</v>
      </c>
      <c r="E2449" s="736">
        <v>50</v>
      </c>
      <c r="F2449" s="735">
        <v>7500</v>
      </c>
    </row>
    <row r="2450" spans="1:6" ht="12.75">
      <c r="A2450" s="88" t="s">
        <v>206</v>
      </c>
      <c r="B2450" s="735">
        <v>4061982</v>
      </c>
      <c r="C2450" s="735">
        <v>1771761</v>
      </c>
      <c r="D2450" s="735">
        <v>1771761</v>
      </c>
      <c r="E2450" s="736">
        <v>43.61814011</v>
      </c>
      <c r="F2450" s="735">
        <v>224098</v>
      </c>
    </row>
    <row r="2451" spans="1:6" ht="12.75">
      <c r="A2451" s="88" t="s">
        <v>208</v>
      </c>
      <c r="B2451" s="735">
        <v>4061982</v>
      </c>
      <c r="C2451" s="735">
        <v>1771761</v>
      </c>
      <c r="D2451" s="735">
        <v>1771761</v>
      </c>
      <c r="E2451" s="736">
        <v>43.61814011</v>
      </c>
      <c r="F2451" s="735">
        <v>224098</v>
      </c>
    </row>
    <row r="2452" spans="1:6" ht="12.75">
      <c r="A2452" s="96" t="s">
        <v>349</v>
      </c>
      <c r="B2452" s="731"/>
      <c r="C2452" s="731"/>
      <c r="D2452" s="731"/>
      <c r="E2452" s="732"/>
      <c r="F2452" s="731"/>
    </row>
    <row r="2453" spans="1:6" ht="12.75">
      <c r="A2453" s="96" t="s">
        <v>161</v>
      </c>
      <c r="B2453" s="731">
        <v>539565</v>
      </c>
      <c r="C2453" s="731">
        <v>245255</v>
      </c>
      <c r="D2453" s="731">
        <v>245255</v>
      </c>
      <c r="E2453" s="732">
        <v>45.454208483</v>
      </c>
      <c r="F2453" s="731">
        <v>49051</v>
      </c>
    </row>
    <row r="2454" spans="1:6" ht="12.75">
      <c r="A2454" s="88" t="s">
        <v>170</v>
      </c>
      <c r="B2454" s="735">
        <v>539565</v>
      </c>
      <c r="C2454" s="735">
        <v>245255</v>
      </c>
      <c r="D2454" s="735">
        <v>245255</v>
      </c>
      <c r="E2454" s="736">
        <v>45.454208483</v>
      </c>
      <c r="F2454" s="735">
        <v>49051</v>
      </c>
    </row>
    <row r="2455" spans="1:6" ht="25.5">
      <c r="A2455" s="88" t="s">
        <v>173</v>
      </c>
      <c r="B2455" s="735">
        <v>539565</v>
      </c>
      <c r="C2455" s="735">
        <v>245255</v>
      </c>
      <c r="D2455" s="735">
        <v>245255</v>
      </c>
      <c r="E2455" s="736">
        <v>45.454208483</v>
      </c>
      <c r="F2455" s="735">
        <v>49051</v>
      </c>
    </row>
    <row r="2456" spans="1:6" ht="12.75">
      <c r="A2456" s="96" t="s">
        <v>247</v>
      </c>
      <c r="B2456" s="731">
        <v>539565</v>
      </c>
      <c r="C2456" s="731">
        <v>245255</v>
      </c>
      <c r="D2456" s="731">
        <v>178174.32</v>
      </c>
      <c r="E2456" s="732">
        <v>33.021845375</v>
      </c>
      <c r="F2456" s="731">
        <v>44543.58</v>
      </c>
    </row>
    <row r="2457" spans="1:6" ht="12.75">
      <c r="A2457" s="88" t="s">
        <v>178</v>
      </c>
      <c r="B2457" s="735">
        <v>539565</v>
      </c>
      <c r="C2457" s="735">
        <v>245255</v>
      </c>
      <c r="D2457" s="735">
        <v>178174.32</v>
      </c>
      <c r="E2457" s="736">
        <v>33.021845375</v>
      </c>
      <c r="F2457" s="735">
        <v>44543.58</v>
      </c>
    </row>
    <row r="2458" spans="1:6" ht="12.75">
      <c r="A2458" s="88" t="s">
        <v>180</v>
      </c>
      <c r="B2458" s="735">
        <v>539565</v>
      </c>
      <c r="C2458" s="735">
        <v>245255</v>
      </c>
      <c r="D2458" s="735">
        <v>178174.32</v>
      </c>
      <c r="E2458" s="736">
        <v>33.021845375</v>
      </c>
      <c r="F2458" s="735">
        <v>44543.58</v>
      </c>
    </row>
    <row r="2459" spans="1:6" ht="12.75">
      <c r="A2459" s="88" t="s">
        <v>186</v>
      </c>
      <c r="B2459" s="735">
        <v>539565</v>
      </c>
      <c r="C2459" s="735">
        <v>245255</v>
      </c>
      <c r="D2459" s="735">
        <v>178174.32</v>
      </c>
      <c r="E2459" s="736">
        <v>33.021845375</v>
      </c>
      <c r="F2459" s="735">
        <v>44543.58</v>
      </c>
    </row>
    <row r="2460" spans="1:6" ht="12.75">
      <c r="A2460" s="88" t="s">
        <v>1097</v>
      </c>
      <c r="B2460" s="735">
        <v>0</v>
      </c>
      <c r="C2460" s="735">
        <v>0</v>
      </c>
      <c r="D2460" s="735">
        <v>67080.68</v>
      </c>
      <c r="E2460" s="737" t="s">
        <v>1093</v>
      </c>
      <c r="F2460" s="735">
        <v>4507.42</v>
      </c>
    </row>
    <row r="2461" spans="1:6" ht="12.75">
      <c r="A2461" s="96" t="s">
        <v>351</v>
      </c>
      <c r="B2461" s="731"/>
      <c r="C2461" s="731"/>
      <c r="D2461" s="731"/>
      <c r="E2461" s="732"/>
      <c r="F2461" s="731"/>
    </row>
    <row r="2462" spans="1:6" ht="12.75">
      <c r="A2462" s="96" t="s">
        <v>161</v>
      </c>
      <c r="B2462" s="731">
        <v>64110000</v>
      </c>
      <c r="C2462" s="731">
        <v>933658</v>
      </c>
      <c r="D2462" s="731">
        <v>933658</v>
      </c>
      <c r="E2462" s="732">
        <v>1.456337545</v>
      </c>
      <c r="F2462" s="731">
        <v>-2066847</v>
      </c>
    </row>
    <row r="2463" spans="1:6" ht="12.75">
      <c r="A2463" s="88" t="s">
        <v>170</v>
      </c>
      <c r="B2463" s="735">
        <v>64110000</v>
      </c>
      <c r="C2463" s="735">
        <v>933658</v>
      </c>
      <c r="D2463" s="735">
        <v>933658</v>
      </c>
      <c r="E2463" s="736">
        <v>1.456337545</v>
      </c>
      <c r="F2463" s="735">
        <v>-2066847</v>
      </c>
    </row>
    <row r="2464" spans="1:6" ht="25.5">
      <c r="A2464" s="88" t="s">
        <v>173</v>
      </c>
      <c r="B2464" s="735">
        <v>64110000</v>
      </c>
      <c r="C2464" s="735">
        <v>933658</v>
      </c>
      <c r="D2464" s="735">
        <v>933658</v>
      </c>
      <c r="E2464" s="736">
        <v>1.456337545</v>
      </c>
      <c r="F2464" s="735">
        <v>-2066847</v>
      </c>
    </row>
    <row r="2465" spans="1:6" ht="12.75">
      <c r="A2465" s="96" t="s">
        <v>247</v>
      </c>
      <c r="B2465" s="731">
        <v>64110000</v>
      </c>
      <c r="C2465" s="731">
        <v>933658</v>
      </c>
      <c r="D2465" s="731">
        <v>840629.17</v>
      </c>
      <c r="E2465" s="732">
        <v>1.311229403</v>
      </c>
      <c r="F2465" s="731">
        <v>207826.48</v>
      </c>
    </row>
    <row r="2466" spans="1:6" ht="12.75">
      <c r="A2466" s="88" t="s">
        <v>178</v>
      </c>
      <c r="B2466" s="735">
        <v>64090000</v>
      </c>
      <c r="C2466" s="735">
        <v>922058</v>
      </c>
      <c r="D2466" s="735">
        <v>829504.11</v>
      </c>
      <c r="E2466" s="736">
        <v>1.29428009</v>
      </c>
      <c r="F2466" s="735">
        <v>202686.96</v>
      </c>
    </row>
    <row r="2467" spans="1:6" ht="12.75">
      <c r="A2467" s="88" t="s">
        <v>180</v>
      </c>
      <c r="B2467" s="735">
        <v>712603</v>
      </c>
      <c r="C2467" s="735">
        <v>206647</v>
      </c>
      <c r="D2467" s="735">
        <v>123442.28</v>
      </c>
      <c r="E2467" s="736">
        <v>17.322728083</v>
      </c>
      <c r="F2467" s="735">
        <v>27234.75</v>
      </c>
    </row>
    <row r="2468" spans="1:6" ht="12.75">
      <c r="A2468" s="88" t="s">
        <v>181</v>
      </c>
      <c r="B2468" s="735">
        <v>206076</v>
      </c>
      <c r="C2468" s="735">
        <v>85865</v>
      </c>
      <c r="D2468" s="735">
        <v>65352.72</v>
      </c>
      <c r="E2468" s="736">
        <v>31.712921446</v>
      </c>
      <c r="F2468" s="735">
        <v>14977.27</v>
      </c>
    </row>
    <row r="2469" spans="1:6" ht="12.75">
      <c r="A2469" s="88" t="s">
        <v>188</v>
      </c>
      <c r="B2469" s="735">
        <v>166070</v>
      </c>
      <c r="C2469" s="735">
        <v>69195</v>
      </c>
      <c r="D2469" s="735">
        <v>52396.84</v>
      </c>
      <c r="E2469" s="736">
        <v>31.551056783</v>
      </c>
      <c r="F2469" s="735">
        <v>12108.51</v>
      </c>
    </row>
    <row r="2470" spans="1:6" ht="12.75">
      <c r="A2470" s="88" t="s">
        <v>186</v>
      </c>
      <c r="B2470" s="735">
        <v>506527</v>
      </c>
      <c r="C2470" s="735">
        <v>120782</v>
      </c>
      <c r="D2470" s="735">
        <v>58089.56</v>
      </c>
      <c r="E2470" s="736">
        <v>11.468206038</v>
      </c>
      <c r="F2470" s="735">
        <v>12257.48</v>
      </c>
    </row>
    <row r="2471" spans="1:6" ht="12.75">
      <c r="A2471" s="88" t="s">
        <v>206</v>
      </c>
      <c r="B2471" s="735">
        <v>42032481</v>
      </c>
      <c r="C2471" s="735">
        <v>51198</v>
      </c>
      <c r="D2471" s="735">
        <v>51198</v>
      </c>
      <c r="E2471" s="736">
        <v>0.121805801</v>
      </c>
      <c r="F2471" s="735">
        <v>51198</v>
      </c>
    </row>
    <row r="2472" spans="1:6" ht="12.75">
      <c r="A2472" s="88" t="s">
        <v>208</v>
      </c>
      <c r="B2472" s="735">
        <v>42032481</v>
      </c>
      <c r="C2472" s="735">
        <v>51198</v>
      </c>
      <c r="D2472" s="735">
        <v>51198</v>
      </c>
      <c r="E2472" s="736">
        <v>0.121805801</v>
      </c>
      <c r="F2472" s="735">
        <v>51198</v>
      </c>
    </row>
    <row r="2473" spans="1:6" ht="12.75">
      <c r="A2473" s="88" t="s">
        <v>231</v>
      </c>
      <c r="B2473" s="735">
        <v>21344916</v>
      </c>
      <c r="C2473" s="735">
        <v>664213</v>
      </c>
      <c r="D2473" s="735">
        <v>654863.83</v>
      </c>
      <c r="E2473" s="736">
        <v>3.068008466</v>
      </c>
      <c r="F2473" s="735">
        <v>124254.21</v>
      </c>
    </row>
    <row r="2474" spans="1:6" ht="38.25">
      <c r="A2474" s="88" t="s">
        <v>249</v>
      </c>
      <c r="B2474" s="735">
        <v>21344916</v>
      </c>
      <c r="C2474" s="735">
        <v>664213</v>
      </c>
      <c r="D2474" s="735">
        <v>654863.83</v>
      </c>
      <c r="E2474" s="736">
        <v>3.068008466</v>
      </c>
      <c r="F2474" s="735">
        <v>124254.21</v>
      </c>
    </row>
    <row r="2475" spans="1:6" ht="12.75">
      <c r="A2475" s="88" t="s">
        <v>251</v>
      </c>
      <c r="B2475" s="735">
        <v>20000</v>
      </c>
      <c r="C2475" s="735">
        <v>11600</v>
      </c>
      <c r="D2475" s="735">
        <v>11125.06</v>
      </c>
      <c r="E2475" s="736">
        <v>55.6253</v>
      </c>
      <c r="F2475" s="735">
        <v>5139.52</v>
      </c>
    </row>
    <row r="2476" spans="1:6" ht="12.75">
      <c r="A2476" s="88" t="s">
        <v>253</v>
      </c>
      <c r="B2476" s="735">
        <v>20000</v>
      </c>
      <c r="C2476" s="735">
        <v>11600</v>
      </c>
      <c r="D2476" s="735">
        <v>11125.06</v>
      </c>
      <c r="E2476" s="736">
        <v>55.6253</v>
      </c>
      <c r="F2476" s="735">
        <v>5139.52</v>
      </c>
    </row>
    <row r="2477" spans="1:6" ht="12.75">
      <c r="A2477" s="88" t="s">
        <v>1097</v>
      </c>
      <c r="B2477" s="735">
        <v>0</v>
      </c>
      <c r="C2477" s="735">
        <v>0</v>
      </c>
      <c r="D2477" s="735">
        <v>93028.83</v>
      </c>
      <c r="E2477" s="737" t="s">
        <v>1093</v>
      </c>
      <c r="F2477" s="735">
        <v>-2274673.48</v>
      </c>
    </row>
    <row r="2478" spans="1:6" ht="12.75">
      <c r="A2478" s="96" t="s">
        <v>354</v>
      </c>
      <c r="B2478" s="731"/>
      <c r="C2478" s="731"/>
      <c r="D2478" s="731"/>
      <c r="E2478" s="732"/>
      <c r="F2478" s="731"/>
    </row>
    <row r="2479" spans="1:6" ht="12.75">
      <c r="A2479" s="96" t="s">
        <v>161</v>
      </c>
      <c r="B2479" s="731">
        <v>242579</v>
      </c>
      <c r="C2479" s="731">
        <v>156467</v>
      </c>
      <c r="D2479" s="731">
        <v>156467</v>
      </c>
      <c r="E2479" s="732">
        <v>64.50146138</v>
      </c>
      <c r="F2479" s="731">
        <v>30173</v>
      </c>
    </row>
    <row r="2480" spans="1:6" ht="12.75">
      <c r="A2480" s="88" t="s">
        <v>170</v>
      </c>
      <c r="B2480" s="735">
        <v>242579</v>
      </c>
      <c r="C2480" s="735">
        <v>156467</v>
      </c>
      <c r="D2480" s="735">
        <v>156467</v>
      </c>
      <c r="E2480" s="736">
        <v>64.50146138</v>
      </c>
      <c r="F2480" s="735">
        <v>30173</v>
      </c>
    </row>
    <row r="2481" spans="1:6" ht="25.5">
      <c r="A2481" s="88" t="s">
        <v>173</v>
      </c>
      <c r="B2481" s="735">
        <v>242579</v>
      </c>
      <c r="C2481" s="735">
        <v>156467</v>
      </c>
      <c r="D2481" s="735">
        <v>156467</v>
      </c>
      <c r="E2481" s="736">
        <v>64.50146138</v>
      </c>
      <c r="F2481" s="735">
        <v>30173</v>
      </c>
    </row>
    <row r="2482" spans="1:6" ht="12.75">
      <c r="A2482" s="96" t="s">
        <v>247</v>
      </c>
      <c r="B2482" s="731">
        <v>242579</v>
      </c>
      <c r="C2482" s="731">
        <v>156467</v>
      </c>
      <c r="D2482" s="731">
        <v>146398.42</v>
      </c>
      <c r="E2482" s="732">
        <v>60.350821794</v>
      </c>
      <c r="F2482" s="731">
        <v>28494.07</v>
      </c>
    </row>
    <row r="2483" spans="1:6" ht="12.75">
      <c r="A2483" s="88" t="s">
        <v>178</v>
      </c>
      <c r="B2483" s="735">
        <v>242579</v>
      </c>
      <c r="C2483" s="735">
        <v>156467</v>
      </c>
      <c r="D2483" s="735">
        <v>146398.42</v>
      </c>
      <c r="E2483" s="736">
        <v>60.350821794</v>
      </c>
      <c r="F2483" s="735">
        <v>28494.07</v>
      </c>
    </row>
    <row r="2484" spans="1:6" ht="12.75">
      <c r="A2484" s="88" t="s">
        <v>180</v>
      </c>
      <c r="B2484" s="735">
        <v>242579</v>
      </c>
      <c r="C2484" s="735">
        <v>156467</v>
      </c>
      <c r="D2484" s="735">
        <v>146398.42</v>
      </c>
      <c r="E2484" s="736">
        <v>60.350821794</v>
      </c>
      <c r="F2484" s="735">
        <v>28494.07</v>
      </c>
    </row>
    <row r="2485" spans="1:6" ht="12.75">
      <c r="A2485" s="88" t="s">
        <v>186</v>
      </c>
      <c r="B2485" s="735">
        <v>242579</v>
      </c>
      <c r="C2485" s="735">
        <v>156467</v>
      </c>
      <c r="D2485" s="735">
        <v>146398.42</v>
      </c>
      <c r="E2485" s="736">
        <v>60.350821794</v>
      </c>
      <c r="F2485" s="735">
        <v>28494.07</v>
      </c>
    </row>
    <row r="2486" spans="1:6" ht="12.75">
      <c r="A2486" s="88" t="s">
        <v>1097</v>
      </c>
      <c r="B2486" s="735">
        <v>0</v>
      </c>
      <c r="C2486" s="735">
        <v>0</v>
      </c>
      <c r="D2486" s="735">
        <v>10068.58</v>
      </c>
      <c r="E2486" s="737" t="s">
        <v>1093</v>
      </c>
      <c r="F2486" s="735">
        <v>1678.93</v>
      </c>
    </row>
    <row r="2487" spans="1:6" ht="12.75">
      <c r="A2487" s="96" t="s">
        <v>356</v>
      </c>
      <c r="B2487" s="731"/>
      <c r="C2487" s="731"/>
      <c r="D2487" s="731"/>
      <c r="E2487" s="732"/>
      <c r="F2487" s="731"/>
    </row>
    <row r="2488" spans="1:6" ht="12.75">
      <c r="A2488" s="96" t="s">
        <v>161</v>
      </c>
      <c r="B2488" s="731">
        <v>406810</v>
      </c>
      <c r="C2488" s="731">
        <v>203406</v>
      </c>
      <c r="D2488" s="731">
        <v>203406</v>
      </c>
      <c r="E2488" s="732">
        <v>50.000245815</v>
      </c>
      <c r="F2488" s="731">
        <v>33901</v>
      </c>
    </row>
    <row r="2489" spans="1:6" ht="12.75">
      <c r="A2489" s="88" t="s">
        <v>170</v>
      </c>
      <c r="B2489" s="735">
        <v>406810</v>
      </c>
      <c r="C2489" s="735">
        <v>203406</v>
      </c>
      <c r="D2489" s="735">
        <v>203406</v>
      </c>
      <c r="E2489" s="736">
        <v>50.000245815</v>
      </c>
      <c r="F2489" s="735">
        <v>33901</v>
      </c>
    </row>
    <row r="2490" spans="1:6" ht="25.5">
      <c r="A2490" s="88" t="s">
        <v>173</v>
      </c>
      <c r="B2490" s="735">
        <v>406810</v>
      </c>
      <c r="C2490" s="735">
        <v>203406</v>
      </c>
      <c r="D2490" s="735">
        <v>203406</v>
      </c>
      <c r="E2490" s="736">
        <v>50.000245815</v>
      </c>
      <c r="F2490" s="735">
        <v>33901</v>
      </c>
    </row>
    <row r="2491" spans="1:6" ht="12.75">
      <c r="A2491" s="96" t="s">
        <v>247</v>
      </c>
      <c r="B2491" s="731">
        <v>406810</v>
      </c>
      <c r="C2491" s="731">
        <v>203406</v>
      </c>
      <c r="D2491" s="731">
        <v>203403.54</v>
      </c>
      <c r="E2491" s="732">
        <v>49.99964111</v>
      </c>
      <c r="F2491" s="731">
        <v>33900.59</v>
      </c>
    </row>
    <row r="2492" spans="1:6" ht="12.75">
      <c r="A2492" s="88" t="s">
        <v>178</v>
      </c>
      <c r="B2492" s="735">
        <v>406810</v>
      </c>
      <c r="C2492" s="735">
        <v>203406</v>
      </c>
      <c r="D2492" s="735">
        <v>203403.54</v>
      </c>
      <c r="E2492" s="736">
        <v>49.99964111</v>
      </c>
      <c r="F2492" s="735">
        <v>33900.59</v>
      </c>
    </row>
    <row r="2493" spans="1:6" ht="12.75">
      <c r="A2493" s="88" t="s">
        <v>180</v>
      </c>
      <c r="B2493" s="735">
        <v>406810</v>
      </c>
      <c r="C2493" s="735">
        <v>203406</v>
      </c>
      <c r="D2493" s="735">
        <v>203403.54</v>
      </c>
      <c r="E2493" s="736">
        <v>49.99964111</v>
      </c>
      <c r="F2493" s="735">
        <v>33900.59</v>
      </c>
    </row>
    <row r="2494" spans="1:6" ht="12.75">
      <c r="A2494" s="88" t="s">
        <v>186</v>
      </c>
      <c r="B2494" s="735">
        <v>406810</v>
      </c>
      <c r="C2494" s="735">
        <v>203406</v>
      </c>
      <c r="D2494" s="735">
        <v>203403.54</v>
      </c>
      <c r="E2494" s="736">
        <v>49.99964111</v>
      </c>
      <c r="F2494" s="735">
        <v>33900.59</v>
      </c>
    </row>
    <row r="2495" spans="1:6" ht="12.75">
      <c r="A2495" s="88" t="s">
        <v>1097</v>
      </c>
      <c r="B2495" s="735">
        <v>0</v>
      </c>
      <c r="C2495" s="735">
        <v>0</v>
      </c>
      <c r="D2495" s="735">
        <v>2.46</v>
      </c>
      <c r="E2495" s="737" t="s">
        <v>1093</v>
      </c>
      <c r="F2495" s="735">
        <v>0.41</v>
      </c>
    </row>
    <row r="2496" spans="1:6" ht="12.75">
      <c r="A2496" s="96" t="s">
        <v>363</v>
      </c>
      <c r="B2496" s="731"/>
      <c r="C2496" s="731"/>
      <c r="D2496" s="731"/>
      <c r="E2496" s="732"/>
      <c r="F2496" s="731"/>
    </row>
    <row r="2497" spans="1:6" ht="12.75">
      <c r="A2497" s="96" t="s">
        <v>161</v>
      </c>
      <c r="B2497" s="731">
        <v>95256</v>
      </c>
      <c r="C2497" s="731">
        <v>47628</v>
      </c>
      <c r="D2497" s="731">
        <v>47628</v>
      </c>
      <c r="E2497" s="732">
        <v>50</v>
      </c>
      <c r="F2497" s="731">
        <v>7938</v>
      </c>
    </row>
    <row r="2498" spans="1:6" ht="12.75">
      <c r="A2498" s="88" t="s">
        <v>170</v>
      </c>
      <c r="B2498" s="735">
        <v>95256</v>
      </c>
      <c r="C2498" s="735">
        <v>47628</v>
      </c>
      <c r="D2498" s="735">
        <v>47628</v>
      </c>
      <c r="E2498" s="736">
        <v>50</v>
      </c>
      <c r="F2498" s="735">
        <v>7938</v>
      </c>
    </row>
    <row r="2499" spans="1:6" ht="25.5">
      <c r="A2499" s="88" t="s">
        <v>173</v>
      </c>
      <c r="B2499" s="735">
        <v>95256</v>
      </c>
      <c r="C2499" s="735">
        <v>47628</v>
      </c>
      <c r="D2499" s="735">
        <v>47628</v>
      </c>
      <c r="E2499" s="736">
        <v>50</v>
      </c>
      <c r="F2499" s="735">
        <v>7938</v>
      </c>
    </row>
    <row r="2500" spans="1:6" ht="12.75">
      <c r="A2500" s="96" t="s">
        <v>247</v>
      </c>
      <c r="B2500" s="731">
        <v>95256</v>
      </c>
      <c r="C2500" s="731">
        <v>47628</v>
      </c>
      <c r="D2500" s="731">
        <v>14191.23</v>
      </c>
      <c r="E2500" s="732">
        <v>14.897990678</v>
      </c>
      <c r="F2500" s="731">
        <v>4730.41</v>
      </c>
    </row>
    <row r="2501" spans="1:6" ht="12.75">
      <c r="A2501" s="88" t="s">
        <v>178</v>
      </c>
      <c r="B2501" s="735">
        <v>95256</v>
      </c>
      <c r="C2501" s="735">
        <v>47628</v>
      </c>
      <c r="D2501" s="735">
        <v>14191.23</v>
      </c>
      <c r="E2501" s="736">
        <v>14.897990678</v>
      </c>
      <c r="F2501" s="735">
        <v>4730.41</v>
      </c>
    </row>
    <row r="2502" spans="1:6" ht="12.75">
      <c r="A2502" s="88" t="s">
        <v>180</v>
      </c>
      <c r="B2502" s="735">
        <v>95256</v>
      </c>
      <c r="C2502" s="735">
        <v>47628</v>
      </c>
      <c r="D2502" s="735">
        <v>14191.23</v>
      </c>
      <c r="E2502" s="736">
        <v>14.897990678</v>
      </c>
      <c r="F2502" s="735">
        <v>4730.41</v>
      </c>
    </row>
    <row r="2503" spans="1:6" s="719" customFormat="1" ht="12.75">
      <c r="A2503" s="88" t="s">
        <v>186</v>
      </c>
      <c r="B2503" s="735">
        <v>95256</v>
      </c>
      <c r="C2503" s="735">
        <v>47628</v>
      </c>
      <c r="D2503" s="735">
        <v>14191.23</v>
      </c>
      <c r="E2503" s="736">
        <v>14.897990678</v>
      </c>
      <c r="F2503" s="735">
        <v>4730.41</v>
      </c>
    </row>
    <row r="2504" spans="1:6" s="719" customFormat="1" ht="12.75">
      <c r="A2504" s="88" t="s">
        <v>1097</v>
      </c>
      <c r="B2504" s="735">
        <v>0</v>
      </c>
      <c r="C2504" s="735">
        <v>0</v>
      </c>
      <c r="D2504" s="735">
        <v>33436.77</v>
      </c>
      <c r="E2504" s="737" t="s">
        <v>1093</v>
      </c>
      <c r="F2504" s="735">
        <v>3207.59</v>
      </c>
    </row>
    <row r="2505" spans="1:6" s="719" customFormat="1" ht="12.75">
      <c r="A2505" s="96" t="s">
        <v>369</v>
      </c>
      <c r="B2505" s="731"/>
      <c r="C2505" s="731"/>
      <c r="D2505" s="731"/>
      <c r="E2505" s="732"/>
      <c r="F2505" s="731"/>
    </row>
    <row r="2506" spans="1:6" s="719" customFormat="1" ht="12.75">
      <c r="A2506" s="96" t="s">
        <v>161</v>
      </c>
      <c r="B2506" s="731">
        <v>2626</v>
      </c>
      <c r="C2506" s="731">
        <v>2226</v>
      </c>
      <c r="D2506" s="731">
        <v>2226</v>
      </c>
      <c r="E2506" s="732">
        <v>84.76770754</v>
      </c>
      <c r="F2506" s="731">
        <v>700</v>
      </c>
    </row>
    <row r="2507" spans="1:6" s="719" customFormat="1" ht="12.75">
      <c r="A2507" s="88" t="s">
        <v>170</v>
      </c>
      <c r="B2507" s="735">
        <v>2626</v>
      </c>
      <c r="C2507" s="735">
        <v>2226</v>
      </c>
      <c r="D2507" s="735">
        <v>2226</v>
      </c>
      <c r="E2507" s="736">
        <v>84.76770754</v>
      </c>
      <c r="F2507" s="735">
        <v>700</v>
      </c>
    </row>
    <row r="2508" spans="1:6" ht="25.5">
      <c r="A2508" s="88" t="s">
        <v>173</v>
      </c>
      <c r="B2508" s="735">
        <v>2626</v>
      </c>
      <c r="C2508" s="735">
        <v>2226</v>
      </c>
      <c r="D2508" s="735">
        <v>2226</v>
      </c>
      <c r="E2508" s="736">
        <v>84.76770754</v>
      </c>
      <c r="F2508" s="735">
        <v>700</v>
      </c>
    </row>
    <row r="2509" spans="1:6" ht="12.75">
      <c r="A2509" s="96" t="s">
        <v>247</v>
      </c>
      <c r="B2509" s="731">
        <v>2626</v>
      </c>
      <c r="C2509" s="731">
        <v>2226</v>
      </c>
      <c r="D2509" s="731">
        <v>2226</v>
      </c>
      <c r="E2509" s="732">
        <v>84.76770754</v>
      </c>
      <c r="F2509" s="731">
        <v>700</v>
      </c>
    </row>
    <row r="2510" spans="1:6" ht="12.75">
      <c r="A2510" s="88" t="s">
        <v>178</v>
      </c>
      <c r="B2510" s="735">
        <v>2626</v>
      </c>
      <c r="C2510" s="735">
        <v>2226</v>
      </c>
      <c r="D2510" s="735">
        <v>2226</v>
      </c>
      <c r="E2510" s="736">
        <v>84.76770754</v>
      </c>
      <c r="F2510" s="735">
        <v>700</v>
      </c>
    </row>
    <row r="2511" spans="1:6" ht="12.75">
      <c r="A2511" s="88" t="s">
        <v>206</v>
      </c>
      <c r="B2511" s="735">
        <v>2626</v>
      </c>
      <c r="C2511" s="735">
        <v>2226</v>
      </c>
      <c r="D2511" s="735">
        <v>2226</v>
      </c>
      <c r="E2511" s="736">
        <v>84.76770754</v>
      </c>
      <c r="F2511" s="735">
        <v>700</v>
      </c>
    </row>
    <row r="2512" spans="1:6" ht="12.75">
      <c r="A2512" s="88" t="s">
        <v>208</v>
      </c>
      <c r="B2512" s="735">
        <v>2626</v>
      </c>
      <c r="C2512" s="735">
        <v>2226</v>
      </c>
      <c r="D2512" s="735">
        <v>2226</v>
      </c>
      <c r="E2512" s="736">
        <v>84.76770754</v>
      </c>
      <c r="F2512" s="735">
        <v>700</v>
      </c>
    </row>
    <row r="2513" spans="1:6" ht="12.75">
      <c r="A2513" s="88"/>
      <c r="B2513" s="735"/>
      <c r="C2513" s="735"/>
      <c r="D2513" s="735"/>
      <c r="E2513" s="736"/>
      <c r="F2513" s="735"/>
    </row>
    <row r="2514" spans="1:6" ht="14.25">
      <c r="A2514" s="728" t="s">
        <v>988</v>
      </c>
      <c r="B2514" s="729"/>
      <c r="C2514" s="729"/>
      <c r="D2514" s="729"/>
      <c r="E2514" s="730"/>
      <c r="F2514" s="729"/>
    </row>
    <row r="2515" spans="1:6" ht="12.75">
      <c r="A2515" s="96" t="s">
        <v>551</v>
      </c>
      <c r="B2515" s="731">
        <v>228292</v>
      </c>
      <c r="C2515" s="731">
        <v>136505</v>
      </c>
      <c r="D2515" s="731">
        <v>136505</v>
      </c>
      <c r="E2515" s="732">
        <v>59.794035709</v>
      </c>
      <c r="F2515" s="731">
        <v>0</v>
      </c>
    </row>
    <row r="2516" spans="1:6" ht="12.75">
      <c r="A2516" s="88" t="s">
        <v>1123</v>
      </c>
      <c r="B2516" s="735">
        <v>228292</v>
      </c>
      <c r="C2516" s="735">
        <v>136505</v>
      </c>
      <c r="D2516" s="735">
        <v>136505</v>
      </c>
      <c r="E2516" s="736">
        <v>59.794035709</v>
      </c>
      <c r="F2516" s="735">
        <v>0</v>
      </c>
    </row>
    <row r="2517" spans="1:6" ht="12.75">
      <c r="A2517" s="96" t="s">
        <v>247</v>
      </c>
      <c r="B2517" s="731">
        <v>18296</v>
      </c>
      <c r="C2517" s="731">
        <v>16178</v>
      </c>
      <c r="D2517" s="731">
        <v>16177.62</v>
      </c>
      <c r="E2517" s="732">
        <v>88.421622213</v>
      </c>
      <c r="F2517" s="731">
        <v>0</v>
      </c>
    </row>
    <row r="2518" spans="1:6" ht="12.75">
      <c r="A2518" s="88" t="s">
        <v>178</v>
      </c>
      <c r="B2518" s="735">
        <v>18296</v>
      </c>
      <c r="C2518" s="735">
        <v>16178</v>
      </c>
      <c r="D2518" s="735">
        <v>16177.62</v>
      </c>
      <c r="E2518" s="736">
        <v>88.421622213</v>
      </c>
      <c r="F2518" s="735">
        <v>0</v>
      </c>
    </row>
    <row r="2519" spans="1:6" ht="12.75">
      <c r="A2519" s="88" t="s">
        <v>198</v>
      </c>
      <c r="B2519" s="735">
        <v>7096</v>
      </c>
      <c r="C2519" s="735">
        <v>4978</v>
      </c>
      <c r="D2519" s="735">
        <v>4977.62</v>
      </c>
      <c r="E2519" s="736">
        <v>70.146843292</v>
      </c>
      <c r="F2519" s="735">
        <v>0</v>
      </c>
    </row>
    <row r="2520" spans="1:6" ht="25.5">
      <c r="A2520" s="88" t="s">
        <v>224</v>
      </c>
      <c r="B2520" s="735">
        <v>11200</v>
      </c>
      <c r="C2520" s="735">
        <v>11200</v>
      </c>
      <c r="D2520" s="735">
        <v>11200</v>
      </c>
      <c r="E2520" s="736">
        <v>100</v>
      </c>
      <c r="F2520" s="735">
        <v>0</v>
      </c>
    </row>
    <row r="2521" spans="1:6" ht="12.75">
      <c r="A2521" s="88" t="s">
        <v>228</v>
      </c>
      <c r="B2521" s="735">
        <v>11200</v>
      </c>
      <c r="C2521" s="735">
        <v>11200</v>
      </c>
      <c r="D2521" s="735">
        <v>11200</v>
      </c>
      <c r="E2521" s="736">
        <v>100</v>
      </c>
      <c r="F2521" s="735">
        <v>0</v>
      </c>
    </row>
    <row r="2522" spans="1:6" ht="12.75">
      <c r="A2522" s="88" t="s">
        <v>1097</v>
      </c>
      <c r="B2522" s="735">
        <v>209996</v>
      </c>
      <c r="C2522" s="735">
        <v>120327</v>
      </c>
      <c r="D2522" s="735">
        <v>120327.38</v>
      </c>
      <c r="E2522" s="737" t="s">
        <v>1093</v>
      </c>
      <c r="F2522" s="735">
        <v>0</v>
      </c>
    </row>
    <row r="2523" spans="1:6" ht="12.75">
      <c r="A2523" s="88" t="s">
        <v>1098</v>
      </c>
      <c r="B2523" s="735">
        <v>-209996</v>
      </c>
      <c r="C2523" s="735">
        <v>-120327</v>
      </c>
      <c r="D2523" s="738" t="s">
        <v>1093</v>
      </c>
      <c r="E2523" s="738" t="s">
        <v>1093</v>
      </c>
      <c r="F2523" s="738" t="s">
        <v>1093</v>
      </c>
    </row>
    <row r="2524" spans="1:6" ht="12.75">
      <c r="A2524" s="88" t="s">
        <v>1102</v>
      </c>
      <c r="B2524" s="735">
        <v>-209996</v>
      </c>
      <c r="C2524" s="735">
        <v>-120327</v>
      </c>
      <c r="D2524" s="738" t="s">
        <v>1093</v>
      </c>
      <c r="E2524" s="738" t="s">
        <v>1093</v>
      </c>
      <c r="F2524" s="738" t="s">
        <v>1093</v>
      </c>
    </row>
    <row r="2525" spans="1:6" ht="12.75">
      <c r="A2525" s="88" t="s">
        <v>345</v>
      </c>
      <c r="B2525" s="735">
        <v>-209996</v>
      </c>
      <c r="C2525" s="735">
        <v>-120327</v>
      </c>
      <c r="D2525" s="738" t="s">
        <v>1093</v>
      </c>
      <c r="E2525" s="738" t="s">
        <v>1093</v>
      </c>
      <c r="F2525" s="738" t="s">
        <v>1093</v>
      </c>
    </row>
    <row r="2526" spans="1:6" ht="12.75">
      <c r="A2526" s="96" t="s">
        <v>984</v>
      </c>
      <c r="B2526" s="731"/>
      <c r="C2526" s="731"/>
      <c r="D2526" s="731"/>
      <c r="E2526" s="732"/>
      <c r="F2526" s="731"/>
    </row>
    <row r="2527" spans="1:6" ht="12.75">
      <c r="A2527" s="96" t="s">
        <v>551</v>
      </c>
      <c r="B2527" s="731">
        <v>217092</v>
      </c>
      <c r="C2527" s="731">
        <v>125305</v>
      </c>
      <c r="D2527" s="731">
        <v>125305</v>
      </c>
      <c r="E2527" s="732">
        <v>57.719768577</v>
      </c>
      <c r="F2527" s="731">
        <v>0</v>
      </c>
    </row>
    <row r="2528" spans="1:6" ht="12.75">
      <c r="A2528" s="88" t="s">
        <v>1123</v>
      </c>
      <c r="B2528" s="735">
        <v>217092</v>
      </c>
      <c r="C2528" s="735">
        <v>125305</v>
      </c>
      <c r="D2528" s="735">
        <v>125305</v>
      </c>
      <c r="E2528" s="736">
        <v>57.719768577</v>
      </c>
      <c r="F2528" s="735">
        <v>0</v>
      </c>
    </row>
    <row r="2529" spans="1:6" ht="12.75">
      <c r="A2529" s="96" t="s">
        <v>247</v>
      </c>
      <c r="B2529" s="731">
        <v>7096</v>
      </c>
      <c r="C2529" s="731">
        <v>4978</v>
      </c>
      <c r="D2529" s="731">
        <v>4977.62</v>
      </c>
      <c r="E2529" s="732">
        <v>70.146843292</v>
      </c>
      <c r="F2529" s="731">
        <v>0</v>
      </c>
    </row>
    <row r="2530" spans="1:6" ht="12.75">
      <c r="A2530" s="88" t="s">
        <v>178</v>
      </c>
      <c r="B2530" s="735">
        <v>7096</v>
      </c>
      <c r="C2530" s="735">
        <v>4978</v>
      </c>
      <c r="D2530" s="735">
        <v>4977.62</v>
      </c>
      <c r="E2530" s="736">
        <v>70.146843292</v>
      </c>
      <c r="F2530" s="735">
        <v>0</v>
      </c>
    </row>
    <row r="2531" spans="1:6" ht="12.75">
      <c r="A2531" s="88" t="s">
        <v>198</v>
      </c>
      <c r="B2531" s="735">
        <v>7096</v>
      </c>
      <c r="C2531" s="735">
        <v>4978</v>
      </c>
      <c r="D2531" s="735">
        <v>4977.62</v>
      </c>
      <c r="E2531" s="736">
        <v>70.146843292</v>
      </c>
      <c r="F2531" s="735">
        <v>0</v>
      </c>
    </row>
    <row r="2532" spans="1:6" ht="12.75">
      <c r="A2532" s="88" t="s">
        <v>1097</v>
      </c>
      <c r="B2532" s="735">
        <v>209996</v>
      </c>
      <c r="C2532" s="735">
        <v>120327</v>
      </c>
      <c r="D2532" s="735">
        <v>120327.38</v>
      </c>
      <c r="E2532" s="737" t="s">
        <v>1093</v>
      </c>
      <c r="F2532" s="735">
        <v>0</v>
      </c>
    </row>
    <row r="2533" spans="1:6" ht="12.75">
      <c r="A2533" s="88" t="s">
        <v>1098</v>
      </c>
      <c r="B2533" s="735">
        <v>-209996</v>
      </c>
      <c r="C2533" s="735">
        <v>-120327</v>
      </c>
      <c r="D2533" s="738" t="s">
        <v>1093</v>
      </c>
      <c r="E2533" s="738" t="s">
        <v>1093</v>
      </c>
      <c r="F2533" s="738" t="s">
        <v>1093</v>
      </c>
    </row>
    <row r="2534" spans="1:6" ht="12.75">
      <c r="A2534" s="88" t="s">
        <v>1102</v>
      </c>
      <c r="B2534" s="735">
        <v>-209996</v>
      </c>
      <c r="C2534" s="735">
        <v>-120327</v>
      </c>
      <c r="D2534" s="738" t="s">
        <v>1093</v>
      </c>
      <c r="E2534" s="738" t="s">
        <v>1093</v>
      </c>
      <c r="F2534" s="738" t="s">
        <v>1093</v>
      </c>
    </row>
    <row r="2535" spans="1:6" ht="12.75">
      <c r="A2535" s="88" t="s">
        <v>345</v>
      </c>
      <c r="B2535" s="735">
        <v>-209996</v>
      </c>
      <c r="C2535" s="735">
        <v>-120327</v>
      </c>
      <c r="D2535" s="738" t="s">
        <v>1093</v>
      </c>
      <c r="E2535" s="738" t="s">
        <v>1093</v>
      </c>
      <c r="F2535" s="738" t="s">
        <v>1093</v>
      </c>
    </row>
    <row r="2536" spans="1:6" ht="12.75">
      <c r="A2536" s="96" t="s">
        <v>347</v>
      </c>
      <c r="B2536" s="731"/>
      <c r="C2536" s="731"/>
      <c r="D2536" s="731"/>
      <c r="E2536" s="732"/>
      <c r="F2536" s="731"/>
    </row>
    <row r="2537" spans="1:6" ht="12.75">
      <c r="A2537" s="96" t="s">
        <v>551</v>
      </c>
      <c r="B2537" s="731">
        <v>217092</v>
      </c>
      <c r="C2537" s="731">
        <v>125305</v>
      </c>
      <c r="D2537" s="731">
        <v>125305</v>
      </c>
      <c r="E2537" s="732">
        <v>57.71976857737733</v>
      </c>
      <c r="F2537" s="731">
        <v>0</v>
      </c>
    </row>
    <row r="2538" spans="1:6" ht="12.75">
      <c r="A2538" s="88" t="s">
        <v>1123</v>
      </c>
      <c r="B2538" s="735">
        <v>217092</v>
      </c>
      <c r="C2538" s="735">
        <v>125305</v>
      </c>
      <c r="D2538" s="735">
        <v>125305</v>
      </c>
      <c r="E2538" s="741">
        <v>57.71976857737733</v>
      </c>
      <c r="F2538" s="735">
        <v>0</v>
      </c>
    </row>
    <row r="2539" spans="1:6" ht="12.75">
      <c r="A2539" s="96" t="s">
        <v>247</v>
      </c>
      <c r="B2539" s="731">
        <v>7096</v>
      </c>
      <c r="C2539" s="731">
        <v>4978</v>
      </c>
      <c r="D2539" s="731">
        <v>4977.62</v>
      </c>
      <c r="E2539" s="732">
        <v>70.14684329199548</v>
      </c>
      <c r="F2539" s="731">
        <v>0</v>
      </c>
    </row>
    <row r="2540" spans="1:6" ht="12.75">
      <c r="A2540" s="88" t="s">
        <v>178</v>
      </c>
      <c r="B2540" s="735">
        <v>7096</v>
      </c>
      <c r="C2540" s="735">
        <v>4978</v>
      </c>
      <c r="D2540" s="735">
        <v>4977.62</v>
      </c>
      <c r="E2540" s="736">
        <v>70.14684329199548</v>
      </c>
      <c r="F2540" s="735">
        <v>0</v>
      </c>
    </row>
    <row r="2541" spans="1:6" ht="12.75">
      <c r="A2541" s="88" t="s">
        <v>198</v>
      </c>
      <c r="B2541" s="735">
        <v>7096</v>
      </c>
      <c r="C2541" s="735">
        <v>4978</v>
      </c>
      <c r="D2541" s="735">
        <v>4977.62</v>
      </c>
      <c r="E2541" s="736">
        <v>70.14684329199548</v>
      </c>
      <c r="F2541" s="735">
        <v>0</v>
      </c>
    </row>
    <row r="2542" spans="1:6" ht="12.75">
      <c r="A2542" s="88" t="s">
        <v>1097</v>
      </c>
      <c r="B2542" s="735">
        <v>209996</v>
      </c>
      <c r="C2542" s="735">
        <v>120327</v>
      </c>
      <c r="D2542" s="735">
        <v>120327.38</v>
      </c>
      <c r="E2542" s="737" t="s">
        <v>1093</v>
      </c>
      <c r="F2542" s="735">
        <v>0</v>
      </c>
    </row>
    <row r="2543" spans="1:6" ht="12.75">
      <c r="A2543" s="88" t="s">
        <v>1098</v>
      </c>
      <c r="B2543" s="735">
        <v>-209996</v>
      </c>
      <c r="C2543" s="735">
        <v>-120327</v>
      </c>
      <c r="D2543" s="738" t="s">
        <v>1093</v>
      </c>
      <c r="E2543" s="738" t="s">
        <v>1093</v>
      </c>
      <c r="F2543" s="738" t="s">
        <v>1093</v>
      </c>
    </row>
    <row r="2544" spans="1:6" ht="12.75">
      <c r="A2544" s="88" t="s">
        <v>1102</v>
      </c>
      <c r="B2544" s="735">
        <v>-209996</v>
      </c>
      <c r="C2544" s="735">
        <v>-120327</v>
      </c>
      <c r="D2544" s="738" t="s">
        <v>1093</v>
      </c>
      <c r="E2544" s="738" t="s">
        <v>1093</v>
      </c>
      <c r="F2544" s="738" t="s">
        <v>1093</v>
      </c>
    </row>
    <row r="2545" spans="1:6" ht="12.75">
      <c r="A2545" s="88" t="s">
        <v>345</v>
      </c>
      <c r="B2545" s="735">
        <v>-209996</v>
      </c>
      <c r="C2545" s="735">
        <v>-120327</v>
      </c>
      <c r="D2545" s="738" t="s">
        <v>1093</v>
      </c>
      <c r="E2545" s="738" t="s">
        <v>1093</v>
      </c>
      <c r="F2545" s="738" t="s">
        <v>1093</v>
      </c>
    </row>
    <row r="2546" spans="1:6" ht="25.5">
      <c r="A2546" s="96" t="s">
        <v>985</v>
      </c>
      <c r="B2546" s="731"/>
      <c r="C2546" s="731"/>
      <c r="D2546" s="731"/>
      <c r="E2546" s="732"/>
      <c r="F2546" s="731"/>
    </row>
    <row r="2547" spans="1:6" ht="12.75">
      <c r="A2547" s="96" t="s">
        <v>551</v>
      </c>
      <c r="B2547" s="731">
        <v>11200</v>
      </c>
      <c r="C2547" s="731">
        <v>11200</v>
      </c>
      <c r="D2547" s="731">
        <v>11200</v>
      </c>
      <c r="E2547" s="732">
        <v>100</v>
      </c>
      <c r="F2547" s="731">
        <v>0</v>
      </c>
    </row>
    <row r="2548" spans="1:6" ht="12.75">
      <c r="A2548" s="88" t="s">
        <v>1123</v>
      </c>
      <c r="B2548" s="735">
        <v>11200</v>
      </c>
      <c r="C2548" s="735">
        <v>11200</v>
      </c>
      <c r="D2548" s="735">
        <v>11200</v>
      </c>
      <c r="E2548" s="736">
        <v>100</v>
      </c>
      <c r="F2548" s="735">
        <v>0</v>
      </c>
    </row>
    <row r="2549" spans="1:6" ht="12.75">
      <c r="A2549" s="96" t="s">
        <v>247</v>
      </c>
      <c r="B2549" s="731">
        <v>11200</v>
      </c>
      <c r="C2549" s="731">
        <v>11200</v>
      </c>
      <c r="D2549" s="731">
        <v>11200</v>
      </c>
      <c r="E2549" s="732">
        <v>100</v>
      </c>
      <c r="F2549" s="731">
        <v>0</v>
      </c>
    </row>
    <row r="2550" spans="1:6" ht="12.75">
      <c r="A2550" s="88" t="s">
        <v>178</v>
      </c>
      <c r="B2550" s="735">
        <v>11200</v>
      </c>
      <c r="C2550" s="735">
        <v>11200</v>
      </c>
      <c r="D2550" s="735">
        <v>11200</v>
      </c>
      <c r="E2550" s="736">
        <v>100</v>
      </c>
      <c r="F2550" s="735">
        <v>0</v>
      </c>
    </row>
    <row r="2551" spans="1:6" ht="25.5">
      <c r="A2551" s="88" t="s">
        <v>224</v>
      </c>
      <c r="B2551" s="735">
        <v>11200</v>
      </c>
      <c r="C2551" s="735">
        <v>11200</v>
      </c>
      <c r="D2551" s="735">
        <v>11200</v>
      </c>
      <c r="E2551" s="736">
        <v>100</v>
      </c>
      <c r="F2551" s="735">
        <v>0</v>
      </c>
    </row>
    <row r="2552" spans="1:6" ht="12.75">
      <c r="A2552" s="88" t="s">
        <v>228</v>
      </c>
      <c r="B2552" s="735">
        <v>11200</v>
      </c>
      <c r="C2552" s="735">
        <v>11200</v>
      </c>
      <c r="D2552" s="735">
        <v>11200</v>
      </c>
      <c r="E2552" s="736">
        <v>100</v>
      </c>
      <c r="F2552" s="735">
        <v>0</v>
      </c>
    </row>
    <row r="2553" spans="1:6" ht="12.75">
      <c r="A2553" s="96" t="s">
        <v>347</v>
      </c>
      <c r="B2553" s="731"/>
      <c r="C2553" s="731"/>
      <c r="D2553" s="731"/>
      <c r="E2553" s="732"/>
      <c r="F2553" s="731"/>
    </row>
    <row r="2554" spans="1:6" ht="12.75">
      <c r="A2554" s="96" t="s">
        <v>551</v>
      </c>
      <c r="B2554" s="731">
        <v>11200</v>
      </c>
      <c r="C2554" s="731">
        <v>11200</v>
      </c>
      <c r="D2554" s="731">
        <v>11200</v>
      </c>
      <c r="E2554" s="732">
        <v>100</v>
      </c>
      <c r="F2554" s="731">
        <v>0</v>
      </c>
    </row>
    <row r="2555" spans="1:6" ht="12.75">
      <c r="A2555" s="88" t="s">
        <v>1123</v>
      </c>
      <c r="B2555" s="735">
        <v>11200</v>
      </c>
      <c r="C2555" s="735">
        <v>11200</v>
      </c>
      <c r="D2555" s="735">
        <v>11200</v>
      </c>
      <c r="E2555" s="736">
        <v>100</v>
      </c>
      <c r="F2555" s="735">
        <v>0</v>
      </c>
    </row>
    <row r="2556" spans="1:6" ht="12.75">
      <c r="A2556" s="96" t="s">
        <v>247</v>
      </c>
      <c r="B2556" s="731">
        <v>11200</v>
      </c>
      <c r="C2556" s="731">
        <v>11200</v>
      </c>
      <c r="D2556" s="731">
        <v>11200</v>
      </c>
      <c r="E2556" s="732">
        <v>100</v>
      </c>
      <c r="F2556" s="731">
        <v>0</v>
      </c>
    </row>
    <row r="2557" spans="1:6" ht="12.75">
      <c r="A2557" s="88" t="s">
        <v>178</v>
      </c>
      <c r="B2557" s="735">
        <v>11200</v>
      </c>
      <c r="C2557" s="735">
        <v>11200</v>
      </c>
      <c r="D2557" s="735">
        <v>11200</v>
      </c>
      <c r="E2557" s="736">
        <v>100</v>
      </c>
      <c r="F2557" s="735">
        <v>0</v>
      </c>
    </row>
    <row r="2558" spans="1:6" ht="25.5">
      <c r="A2558" s="88" t="s">
        <v>224</v>
      </c>
      <c r="B2558" s="735">
        <v>11200</v>
      </c>
      <c r="C2558" s="735">
        <v>11200</v>
      </c>
      <c r="D2558" s="735">
        <v>11200</v>
      </c>
      <c r="E2558" s="736">
        <v>100</v>
      </c>
      <c r="F2558" s="735">
        <v>0</v>
      </c>
    </row>
    <row r="2559" spans="1:6" ht="12.75">
      <c r="A2559" s="88" t="s">
        <v>228</v>
      </c>
      <c r="B2559" s="735">
        <v>11200</v>
      </c>
      <c r="C2559" s="735">
        <v>11200</v>
      </c>
      <c r="D2559" s="735">
        <v>11200</v>
      </c>
      <c r="E2559" s="736">
        <v>100</v>
      </c>
      <c r="F2559" s="735">
        <v>0</v>
      </c>
    </row>
    <row r="2561" spans="1:7" ht="12.75" customHeight="1">
      <c r="A2561" s="1011" t="s">
        <v>989</v>
      </c>
      <c r="B2561" s="1011"/>
      <c r="C2561" s="1011"/>
      <c r="D2561" s="1011"/>
      <c r="E2561" s="1011"/>
      <c r="F2561" s="1011"/>
      <c r="G2561" s="742"/>
    </row>
    <row r="2563" spans="1:5" ht="12.75">
      <c r="A2563" s="743"/>
      <c r="B2563" s="32"/>
      <c r="C2563" s="32"/>
      <c r="D2563" s="744"/>
      <c r="E2563" s="722"/>
    </row>
    <row r="2564" spans="1:6" ht="12.75">
      <c r="A2564" s="743" t="s">
        <v>990</v>
      </c>
      <c r="B2564" s="32"/>
      <c r="C2564" s="32"/>
      <c r="D2564" s="744"/>
      <c r="F2564" s="722" t="s">
        <v>152</v>
      </c>
    </row>
    <row r="2565" spans="1:5" ht="12.75">
      <c r="A2565" s="743"/>
      <c r="B2565" s="32"/>
      <c r="C2565" s="32"/>
      <c r="D2565" s="744"/>
      <c r="E2565" s="722"/>
    </row>
    <row r="2566" spans="1:5" ht="12.75">
      <c r="A2566" s="743"/>
      <c r="B2566" s="32"/>
      <c r="C2566" s="32"/>
      <c r="D2566" s="744"/>
      <c r="E2566" s="722"/>
    </row>
    <row r="2567" spans="1:5" ht="12.75">
      <c r="A2567" s="747" t="s">
        <v>991</v>
      </c>
      <c r="B2567" s="32"/>
      <c r="C2567" s="32"/>
      <c r="D2567" s="744"/>
      <c r="E2567" s="722"/>
    </row>
  </sheetData>
  <mergeCells count="9">
    <mergeCell ref="A2561:F2561"/>
    <mergeCell ref="E5:F5"/>
    <mergeCell ref="A8:F8"/>
    <mergeCell ref="A6:F6"/>
    <mergeCell ref="A7:F7"/>
    <mergeCell ref="A1:F1"/>
    <mergeCell ref="A2:F2"/>
    <mergeCell ref="A3:F3"/>
    <mergeCell ref="A4:F4"/>
  </mergeCells>
  <printOptions/>
  <pageMargins left="0.7480314960629921" right="0.7480314960629921" top="0.984251968503937" bottom="0.5905511811023623" header="0.5118110236220472" footer="0.31496062992125984"/>
  <pageSetup firstPageNumber="45" useFirstPageNumber="1" fitToHeight="58" horizontalDpi="600" verticalDpi="600" orientation="portrait" paperSize="9" scale="87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AS62"/>
  <sheetViews>
    <sheetView zoomScale="85" zoomScaleNormal="85" workbookViewId="0" topLeftCell="E1">
      <selection activeCell="H59" sqref="H59"/>
    </sheetView>
  </sheetViews>
  <sheetFormatPr defaultColWidth="9.140625" defaultRowHeight="12.75"/>
  <cols>
    <col min="1" max="1" width="12.8515625" style="749" hidden="1" customWidth="1"/>
    <col min="2" max="2" width="7.140625" style="749" hidden="1" customWidth="1"/>
    <col min="3" max="4" width="11.421875" style="749" hidden="1" customWidth="1"/>
    <col min="5" max="5" width="71.57421875" style="749" customWidth="1"/>
    <col min="6" max="8" width="14.28125" style="749" customWidth="1"/>
    <col min="9" max="9" width="14.7109375" style="749" customWidth="1"/>
    <col min="10" max="16384" width="9.140625" style="749" customWidth="1"/>
  </cols>
  <sheetData>
    <row r="1" spans="1:45" ht="57" customHeight="1">
      <c r="A1" s="748"/>
      <c r="B1" s="748"/>
      <c r="C1" s="748"/>
      <c r="D1" s="748"/>
      <c r="E1" s="1017"/>
      <c r="F1" s="1017"/>
      <c r="G1" s="1017"/>
      <c r="H1" s="1017"/>
      <c r="AB1" s="750"/>
      <c r="AC1" s="750"/>
      <c r="AD1" s="750"/>
      <c r="AE1" s="750"/>
      <c r="AF1" s="750"/>
      <c r="AG1" s="750"/>
      <c r="AH1" s="750"/>
      <c r="AI1" s="750"/>
      <c r="AJ1" s="750"/>
      <c r="AK1" s="750"/>
      <c r="AL1" s="750"/>
      <c r="AM1" s="750"/>
      <c r="AN1" s="750"/>
      <c r="AO1" s="750"/>
      <c r="AP1" s="750"/>
      <c r="AQ1" s="750"/>
      <c r="AR1" s="750"/>
      <c r="AS1" s="750"/>
    </row>
    <row r="2" spans="1:27" s="750" customFormat="1" ht="18.75" customHeight="1">
      <c r="A2" s="751"/>
      <c r="B2" s="751"/>
      <c r="C2" s="751"/>
      <c r="D2" s="751"/>
      <c r="E2" s="1018" t="s">
        <v>1077</v>
      </c>
      <c r="F2" s="1018"/>
      <c r="G2" s="1018"/>
      <c r="H2" s="1018"/>
      <c r="I2" s="749"/>
      <c r="J2" s="749"/>
      <c r="K2" s="749"/>
      <c r="L2" s="749"/>
      <c r="M2" s="749"/>
      <c r="N2" s="749"/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</row>
    <row r="3" spans="1:27" s="750" customFormat="1" ht="15.75">
      <c r="A3" s="752"/>
      <c r="B3" s="753"/>
      <c r="C3" s="753"/>
      <c r="D3" s="753"/>
      <c r="E3" s="1019" t="s">
        <v>1078</v>
      </c>
      <c r="F3" s="1019"/>
      <c r="G3" s="1019"/>
      <c r="H3" s="1020"/>
      <c r="I3" s="749"/>
      <c r="J3" s="749"/>
      <c r="K3" s="749"/>
      <c r="L3" s="749"/>
      <c r="M3" s="749"/>
      <c r="N3" s="749"/>
      <c r="O3" s="749"/>
      <c r="P3" s="749"/>
      <c r="Q3" s="749"/>
      <c r="R3" s="749"/>
      <c r="S3" s="749"/>
      <c r="T3" s="749"/>
      <c r="U3" s="749"/>
      <c r="V3" s="749"/>
      <c r="W3" s="749"/>
      <c r="X3" s="749"/>
      <c r="Y3" s="749"/>
      <c r="Z3" s="749"/>
      <c r="AA3" s="749"/>
    </row>
    <row r="4" spans="1:27" s="755" customFormat="1" ht="12.75">
      <c r="A4" s="754"/>
      <c r="B4" s="754"/>
      <c r="C4" s="754"/>
      <c r="D4" s="754"/>
      <c r="E4" s="1021" t="s">
        <v>1079</v>
      </c>
      <c r="F4" s="1021"/>
      <c r="G4" s="1021"/>
      <c r="H4" s="1021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</row>
    <row r="5" spans="1:27" s="755" customFormat="1" ht="12.75">
      <c r="A5" s="756"/>
      <c r="B5" s="757"/>
      <c r="C5" s="758"/>
      <c r="E5" s="759" t="s">
        <v>1193</v>
      </c>
      <c r="F5" s="58"/>
      <c r="G5" s="760"/>
      <c r="H5" s="57" t="s">
        <v>992</v>
      </c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749"/>
      <c r="Y5" s="749"/>
      <c r="Z5" s="749"/>
      <c r="AA5" s="749"/>
    </row>
    <row r="6" spans="1:27" s="761" customFormat="1" ht="15.75">
      <c r="A6" s="748"/>
      <c r="B6" s="748"/>
      <c r="C6" s="748"/>
      <c r="D6" s="748"/>
      <c r="E6" s="1017" t="s">
        <v>1082</v>
      </c>
      <c r="F6" s="1017"/>
      <c r="G6" s="1017"/>
      <c r="H6" s="1017"/>
      <c r="I6" s="749"/>
      <c r="J6" s="749"/>
      <c r="K6" s="749"/>
      <c r="L6" s="749"/>
      <c r="M6" s="749"/>
      <c r="N6" s="749"/>
      <c r="O6" s="749"/>
      <c r="P6" s="749"/>
      <c r="Q6" s="749"/>
      <c r="R6" s="749"/>
      <c r="S6" s="749"/>
      <c r="T6" s="749"/>
      <c r="U6" s="749"/>
      <c r="V6" s="749"/>
      <c r="W6" s="749"/>
      <c r="X6" s="749"/>
      <c r="Y6" s="749"/>
      <c r="Z6" s="749"/>
      <c r="AA6" s="749"/>
    </row>
    <row r="7" spans="1:27" s="761" customFormat="1" ht="15.75">
      <c r="A7" s="762"/>
      <c r="B7" s="762"/>
      <c r="C7" s="762"/>
      <c r="D7" s="762"/>
      <c r="E7" s="1024" t="s">
        <v>993</v>
      </c>
      <c r="F7" s="1024"/>
      <c r="G7" s="1024"/>
      <c r="H7" s="1024"/>
      <c r="I7" s="749"/>
      <c r="J7" s="749"/>
      <c r="K7" s="749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</row>
    <row r="8" spans="1:27" s="761" customFormat="1" ht="15.75">
      <c r="A8" s="763"/>
      <c r="B8" s="763"/>
      <c r="C8" s="763"/>
      <c r="D8" s="763"/>
      <c r="E8" s="1025" t="s">
        <v>919</v>
      </c>
      <c r="F8" s="1025"/>
      <c r="G8" s="1025"/>
      <c r="H8" s="1025"/>
      <c r="I8" s="749"/>
      <c r="J8" s="749"/>
      <c r="K8" s="749"/>
      <c r="L8" s="749"/>
      <c r="M8" s="749"/>
      <c r="N8" s="749"/>
      <c r="O8" s="749"/>
      <c r="P8" s="749"/>
      <c r="Q8" s="749"/>
      <c r="R8" s="749"/>
      <c r="S8" s="749"/>
      <c r="T8" s="749"/>
      <c r="U8" s="749"/>
      <c r="V8" s="749"/>
      <c r="W8" s="749"/>
      <c r="X8" s="749"/>
      <c r="Y8" s="749"/>
      <c r="Z8" s="749"/>
      <c r="AA8" s="749"/>
    </row>
    <row r="9" spans="1:27" s="761" customFormat="1" ht="15.75">
      <c r="A9" s="764"/>
      <c r="B9" s="764"/>
      <c r="C9" s="764"/>
      <c r="E9" s="765"/>
      <c r="F9" s="766"/>
      <c r="G9" s="760"/>
      <c r="H9" s="767" t="s">
        <v>994</v>
      </c>
      <c r="I9" s="749"/>
      <c r="J9" s="749"/>
      <c r="K9" s="749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749"/>
      <c r="Y9" s="749"/>
      <c r="Z9" s="749"/>
      <c r="AA9" s="749"/>
    </row>
    <row r="10" spans="1:8" ht="12.75">
      <c r="A10" s="768"/>
      <c r="E10" s="765"/>
      <c r="F10" s="769"/>
      <c r="G10" s="760"/>
      <c r="H10" s="770" t="s">
        <v>995</v>
      </c>
    </row>
    <row r="11" spans="1:8" ht="12.75" customHeight="1">
      <c r="A11" s="1022" t="s">
        <v>33</v>
      </c>
      <c r="B11" s="1022"/>
      <c r="C11" s="1022"/>
      <c r="D11" s="1023"/>
      <c r="E11" s="1015" t="s">
        <v>1086</v>
      </c>
      <c r="F11" s="1015" t="s">
        <v>558</v>
      </c>
      <c r="G11" s="1015" t="s">
        <v>1117</v>
      </c>
      <c r="H11" s="1015" t="s">
        <v>1089</v>
      </c>
    </row>
    <row r="12" spans="1:8" ht="25.5">
      <c r="A12" s="771" t="s">
        <v>596</v>
      </c>
      <c r="B12" s="771" t="s">
        <v>996</v>
      </c>
      <c r="C12" s="771" t="s">
        <v>997</v>
      </c>
      <c r="D12" s="772" t="s">
        <v>998</v>
      </c>
      <c r="E12" s="1016"/>
      <c r="F12" s="1016"/>
      <c r="G12" s="1016"/>
      <c r="H12" s="1016"/>
    </row>
    <row r="13" spans="1:8" ht="12.75">
      <c r="A13" s="771">
        <v>1</v>
      </c>
      <c r="B13" s="771">
        <v>2</v>
      </c>
      <c r="C13" s="771">
        <v>3</v>
      </c>
      <c r="D13" s="772">
        <v>4</v>
      </c>
      <c r="E13" s="773">
        <v>1</v>
      </c>
      <c r="F13" s="773">
        <v>2</v>
      </c>
      <c r="G13" s="773">
        <v>3</v>
      </c>
      <c r="H13" s="773">
        <v>4</v>
      </c>
    </row>
    <row r="14" spans="1:8" ht="22.5" customHeight="1">
      <c r="A14" s="774" t="s">
        <v>999</v>
      </c>
      <c r="B14" s="775"/>
      <c r="C14" s="775"/>
      <c r="D14" s="776"/>
      <c r="E14" s="777" t="s">
        <v>1000</v>
      </c>
      <c r="F14" s="778">
        <v>-208000000</v>
      </c>
      <c r="G14" s="778">
        <v>-23347628</v>
      </c>
      <c r="H14" s="779">
        <v>-1512640</v>
      </c>
    </row>
    <row r="15" spans="1:8" ht="6.75" customHeight="1">
      <c r="A15" s="780"/>
      <c r="B15" s="780"/>
      <c r="C15" s="780"/>
      <c r="D15" s="781"/>
      <c r="E15" s="782"/>
      <c r="F15" s="783"/>
      <c r="G15" s="784"/>
      <c r="H15" s="785"/>
    </row>
    <row r="16" spans="1:8" ht="15.75">
      <c r="A16" s="774" t="s">
        <v>999</v>
      </c>
      <c r="B16" s="775"/>
      <c r="C16" s="775"/>
      <c r="D16" s="776"/>
      <c r="E16" s="777" t="s">
        <v>1001</v>
      </c>
      <c r="F16" s="778">
        <v>-245310818</v>
      </c>
      <c r="G16" s="778">
        <v>-51738240</v>
      </c>
      <c r="H16" s="779">
        <v>-7806251</v>
      </c>
    </row>
    <row r="17" spans="1:8" ht="13.5">
      <c r="A17" s="786"/>
      <c r="B17" s="787"/>
      <c r="C17" s="788" t="s">
        <v>1002</v>
      </c>
      <c r="D17" s="789"/>
      <c r="E17" s="790" t="s">
        <v>1003</v>
      </c>
      <c r="F17" s="791">
        <v>-118495739</v>
      </c>
      <c r="G17" s="791">
        <v>-51334830</v>
      </c>
      <c r="H17" s="792">
        <v>-7806251</v>
      </c>
    </row>
    <row r="18" spans="1:8" ht="13.5">
      <c r="A18" s="793"/>
      <c r="B18" s="794"/>
      <c r="C18" s="795" t="s">
        <v>1004</v>
      </c>
      <c r="D18" s="796"/>
      <c r="E18" s="797" t="s">
        <v>1005</v>
      </c>
      <c r="F18" s="798">
        <v>-22600000</v>
      </c>
      <c r="G18" s="798">
        <v>-35911271</v>
      </c>
      <c r="H18" s="799">
        <v>-4000000</v>
      </c>
    </row>
    <row r="19" spans="1:8" ht="13.5">
      <c r="A19" s="793"/>
      <c r="B19" s="794"/>
      <c r="C19" s="795"/>
      <c r="D19" s="796"/>
      <c r="E19" s="800" t="s">
        <v>1006</v>
      </c>
      <c r="F19" s="801">
        <v>0</v>
      </c>
      <c r="G19" s="801">
        <v>0</v>
      </c>
      <c r="H19" s="802">
        <v>0</v>
      </c>
    </row>
    <row r="20" spans="1:8" ht="12.75">
      <c r="A20" s="803"/>
      <c r="B20" s="804"/>
      <c r="C20" s="805" t="s">
        <v>1007</v>
      </c>
      <c r="D20" s="806"/>
      <c r="E20" s="800" t="s">
        <v>1008</v>
      </c>
      <c r="F20" s="801">
        <v>-22600000</v>
      </c>
      <c r="G20" s="801">
        <v>-35911271</v>
      </c>
      <c r="H20" s="802">
        <v>-4000000</v>
      </c>
    </row>
    <row r="21" spans="1:8" ht="12.75">
      <c r="A21" s="803"/>
      <c r="B21" s="804"/>
      <c r="C21" s="805"/>
      <c r="D21" s="806"/>
      <c r="E21" s="807" t="s">
        <v>1009</v>
      </c>
      <c r="F21" s="801">
        <v>-22600000</v>
      </c>
      <c r="G21" s="801">
        <v>-411270.61</v>
      </c>
      <c r="H21" s="802"/>
    </row>
    <row r="22" spans="1:8" ht="7.5" customHeight="1">
      <c r="A22" s="803"/>
      <c r="B22" s="804"/>
      <c r="C22" s="805"/>
      <c r="D22" s="806"/>
      <c r="E22" s="800"/>
      <c r="F22" s="801"/>
      <c r="G22" s="801"/>
      <c r="H22" s="802"/>
    </row>
    <row r="23" spans="1:8" ht="13.5">
      <c r="A23" s="793"/>
      <c r="B23" s="794" t="s">
        <v>1010</v>
      </c>
      <c r="C23" s="795" t="s">
        <v>1011</v>
      </c>
      <c r="D23" s="796"/>
      <c r="E23" s="797" t="s">
        <v>1012</v>
      </c>
      <c r="F23" s="798">
        <v>0</v>
      </c>
      <c r="G23" s="798">
        <v>0</v>
      </c>
      <c r="H23" s="799">
        <v>0</v>
      </c>
    </row>
    <row r="24" spans="1:8" ht="7.5" customHeight="1">
      <c r="A24" s="803"/>
      <c r="B24" s="804"/>
      <c r="C24" s="808"/>
      <c r="D24" s="806"/>
      <c r="E24" s="809"/>
      <c r="F24" s="801"/>
      <c r="G24" s="801"/>
      <c r="H24" s="802"/>
    </row>
    <row r="25" spans="1:8" ht="13.5">
      <c r="A25" s="793"/>
      <c r="B25" s="794"/>
      <c r="C25" s="795" t="s">
        <v>1013</v>
      </c>
      <c r="D25" s="796"/>
      <c r="E25" s="797" t="s">
        <v>1014</v>
      </c>
      <c r="F25" s="798">
        <v>-95895739</v>
      </c>
      <c r="G25" s="798">
        <v>-15423559</v>
      </c>
      <c r="H25" s="799">
        <v>-3806251</v>
      </c>
    </row>
    <row r="26" spans="1:8" ht="12.75">
      <c r="A26" s="803"/>
      <c r="B26" s="804"/>
      <c r="C26" s="805" t="s">
        <v>1015</v>
      </c>
      <c r="D26" s="806"/>
      <c r="E26" s="800" t="s">
        <v>1016</v>
      </c>
      <c r="F26" s="810">
        <v>-95895739</v>
      </c>
      <c r="G26" s="810">
        <v>-15423559</v>
      </c>
      <c r="H26" s="811">
        <v>-3806251</v>
      </c>
    </row>
    <row r="27" spans="1:8" ht="12.75">
      <c r="A27" s="803"/>
      <c r="B27" s="804"/>
      <c r="C27" s="808"/>
      <c r="D27" s="806">
        <v>1000</v>
      </c>
      <c r="E27" s="812" t="s">
        <v>1017</v>
      </c>
      <c r="F27" s="813">
        <v>-1000000</v>
      </c>
      <c r="G27" s="813">
        <v>-2725729</v>
      </c>
      <c r="H27" s="811">
        <v>0</v>
      </c>
    </row>
    <row r="28" spans="1:8" ht="12.75">
      <c r="A28" s="803"/>
      <c r="B28" s="804"/>
      <c r="C28" s="808"/>
      <c r="D28" s="806">
        <v>3000</v>
      </c>
      <c r="E28" s="812" t="s">
        <v>1018</v>
      </c>
      <c r="F28" s="813">
        <v>-79895739</v>
      </c>
      <c r="G28" s="813">
        <v>-11874267</v>
      </c>
      <c r="H28" s="811">
        <v>-3744457</v>
      </c>
    </row>
    <row r="29" spans="1:8" ht="12.75">
      <c r="A29" s="803"/>
      <c r="B29" s="804"/>
      <c r="C29" s="808"/>
      <c r="D29" s="806">
        <v>4000</v>
      </c>
      <c r="E29" s="812" t="s">
        <v>1019</v>
      </c>
      <c r="F29" s="813">
        <v>-15000000</v>
      </c>
      <c r="G29" s="813">
        <v>-823563</v>
      </c>
      <c r="H29" s="811">
        <v>-61794</v>
      </c>
    </row>
    <row r="30" spans="1:8" ht="12.75">
      <c r="A30" s="803"/>
      <c r="B30" s="804"/>
      <c r="C30" s="805" t="s">
        <v>1020</v>
      </c>
      <c r="D30" s="806"/>
      <c r="E30" s="814" t="s">
        <v>1021</v>
      </c>
      <c r="F30" s="810">
        <v>0</v>
      </c>
      <c r="G30" s="810">
        <v>0</v>
      </c>
      <c r="H30" s="815">
        <v>0</v>
      </c>
    </row>
    <row r="31" spans="1:8" ht="7.5" customHeight="1">
      <c r="A31" s="803"/>
      <c r="B31" s="804"/>
      <c r="C31" s="808"/>
      <c r="D31" s="806"/>
      <c r="E31" s="803"/>
      <c r="F31" s="810"/>
      <c r="G31" s="810"/>
      <c r="H31" s="815"/>
    </row>
    <row r="32" spans="1:8" ht="13.5">
      <c r="A32" s="793"/>
      <c r="B32" s="794"/>
      <c r="C32" s="816" t="s">
        <v>1022</v>
      </c>
      <c r="D32" s="796"/>
      <c r="E32" s="793" t="s">
        <v>1023</v>
      </c>
      <c r="F32" s="817">
        <v>-116815079</v>
      </c>
      <c r="G32" s="817">
        <v>-336644</v>
      </c>
      <c r="H32" s="818">
        <v>0</v>
      </c>
    </row>
    <row r="33" spans="1:8" ht="7.5" customHeight="1">
      <c r="A33" s="819"/>
      <c r="B33" s="820"/>
      <c r="C33" s="821"/>
      <c r="D33" s="822"/>
      <c r="E33" s="803"/>
      <c r="F33" s="810"/>
      <c r="G33" s="810"/>
      <c r="H33" s="815"/>
    </row>
    <row r="34" spans="1:8" ht="13.5">
      <c r="A34" s="793"/>
      <c r="B34" s="794"/>
      <c r="C34" s="816" t="s">
        <v>1022</v>
      </c>
      <c r="D34" s="796"/>
      <c r="E34" s="793" t="s">
        <v>1024</v>
      </c>
      <c r="F34" s="817">
        <v>-10000000</v>
      </c>
      <c r="G34" s="817">
        <v>-66766</v>
      </c>
      <c r="H34" s="818">
        <v>0</v>
      </c>
    </row>
    <row r="35" spans="1:8" ht="12.75">
      <c r="A35" s="803"/>
      <c r="B35" s="804"/>
      <c r="C35" s="805"/>
      <c r="D35" s="806"/>
      <c r="E35" s="807" t="s">
        <v>937</v>
      </c>
      <c r="F35" s="801">
        <v>-10000000</v>
      </c>
      <c r="G35" s="801">
        <v>-66766.38</v>
      </c>
      <c r="H35" s="802"/>
    </row>
    <row r="36" spans="1:8" ht="7.5" customHeight="1">
      <c r="A36" s="819"/>
      <c r="B36" s="820"/>
      <c r="C36" s="821"/>
      <c r="D36" s="822"/>
      <c r="E36" s="819"/>
      <c r="F36" s="823"/>
      <c r="G36" s="823"/>
      <c r="H36" s="824"/>
    </row>
    <row r="37" spans="1:8" ht="15.75">
      <c r="A37" s="774" t="s">
        <v>1025</v>
      </c>
      <c r="B37" s="775"/>
      <c r="C37" s="775"/>
      <c r="D37" s="776"/>
      <c r="E37" s="777" t="s">
        <v>1026</v>
      </c>
      <c r="F37" s="778">
        <v>37310818</v>
      </c>
      <c r="G37" s="778">
        <v>28390612</v>
      </c>
      <c r="H37" s="779">
        <v>6293611</v>
      </c>
    </row>
    <row r="38" spans="1:8" ht="13.5">
      <c r="A38" s="786"/>
      <c r="B38" s="787"/>
      <c r="C38" s="788" t="s">
        <v>1002</v>
      </c>
      <c r="D38" s="789"/>
      <c r="E38" s="786" t="s">
        <v>1003</v>
      </c>
      <c r="F38" s="825">
        <v>35265739</v>
      </c>
      <c r="G38" s="825">
        <v>27028567</v>
      </c>
      <c r="H38" s="826">
        <v>5977060</v>
      </c>
    </row>
    <row r="39" spans="1:8" ht="13.5">
      <c r="A39" s="793"/>
      <c r="B39" s="794"/>
      <c r="C39" s="795" t="s">
        <v>1004</v>
      </c>
      <c r="D39" s="796"/>
      <c r="E39" s="793" t="s">
        <v>1005</v>
      </c>
      <c r="F39" s="817">
        <v>5160004</v>
      </c>
      <c r="G39" s="817">
        <v>5152459</v>
      </c>
      <c r="H39" s="818">
        <v>1288965</v>
      </c>
    </row>
    <row r="40" spans="1:8" ht="12.75">
      <c r="A40" s="803"/>
      <c r="B40" s="804" t="s">
        <v>1027</v>
      </c>
      <c r="C40" s="805" t="s">
        <v>1028</v>
      </c>
      <c r="D40" s="806"/>
      <c r="E40" s="814" t="s">
        <v>1006</v>
      </c>
      <c r="F40" s="810">
        <v>2603640</v>
      </c>
      <c r="G40" s="810">
        <v>580886</v>
      </c>
      <c r="H40" s="815">
        <v>11127</v>
      </c>
    </row>
    <row r="41" spans="1:8" ht="12.75">
      <c r="A41" s="803"/>
      <c r="B41" s="804"/>
      <c r="C41" s="808"/>
      <c r="D41" s="806">
        <v>6006</v>
      </c>
      <c r="E41" s="812" t="s">
        <v>1029</v>
      </c>
      <c r="F41" s="813">
        <v>2603640</v>
      </c>
      <c r="G41" s="813">
        <v>580886</v>
      </c>
      <c r="H41" s="811">
        <v>11127</v>
      </c>
    </row>
    <row r="42" spans="1:8" ht="12.75">
      <c r="A42" s="803"/>
      <c r="B42" s="804"/>
      <c r="C42" s="805" t="s">
        <v>1007</v>
      </c>
      <c r="D42" s="806"/>
      <c r="E42" s="814" t="s">
        <v>1008</v>
      </c>
      <c r="F42" s="810">
        <v>2556364</v>
      </c>
      <c r="G42" s="810">
        <v>4571573</v>
      </c>
      <c r="H42" s="815">
        <v>1277838</v>
      </c>
    </row>
    <row r="43" spans="1:8" ht="7.5" customHeight="1">
      <c r="A43" s="803"/>
      <c r="B43" s="804"/>
      <c r="C43" s="805"/>
      <c r="D43" s="806"/>
      <c r="E43" s="814"/>
      <c r="F43" s="810"/>
      <c r="G43" s="810"/>
      <c r="H43" s="815"/>
    </row>
    <row r="44" spans="1:8" ht="13.5">
      <c r="A44" s="793"/>
      <c r="B44" s="794" t="s">
        <v>1010</v>
      </c>
      <c r="C44" s="795" t="s">
        <v>1011</v>
      </c>
      <c r="D44" s="796"/>
      <c r="E44" s="793" t="s">
        <v>1012</v>
      </c>
      <c r="F44" s="817">
        <v>209996</v>
      </c>
      <c r="G44" s="817">
        <v>120326</v>
      </c>
      <c r="H44" s="818">
        <v>0</v>
      </c>
    </row>
    <row r="45" spans="1:8" ht="13.5">
      <c r="A45" s="793"/>
      <c r="B45" s="794"/>
      <c r="C45" s="795"/>
      <c r="D45" s="796"/>
      <c r="E45" s="814" t="s">
        <v>347</v>
      </c>
      <c r="F45" s="817">
        <v>209996</v>
      </c>
      <c r="G45" s="817">
        <v>120326.25</v>
      </c>
      <c r="H45" s="818">
        <v>0</v>
      </c>
    </row>
    <row r="46" spans="1:8" ht="7.5" customHeight="1">
      <c r="A46" s="803"/>
      <c r="B46" s="804"/>
      <c r="C46" s="808"/>
      <c r="D46" s="806"/>
      <c r="E46" s="803"/>
      <c r="F46" s="810"/>
      <c r="G46" s="810"/>
      <c r="H46" s="815"/>
    </row>
    <row r="47" spans="1:8" ht="13.5">
      <c r="A47" s="793"/>
      <c r="B47" s="794"/>
      <c r="C47" s="795" t="s">
        <v>1013</v>
      </c>
      <c r="D47" s="796"/>
      <c r="E47" s="793" t="s">
        <v>1014</v>
      </c>
      <c r="F47" s="817">
        <v>29895739</v>
      </c>
      <c r="G47" s="817">
        <v>21755782</v>
      </c>
      <c r="H47" s="818">
        <v>4688095</v>
      </c>
    </row>
    <row r="48" spans="1:8" ht="12.75">
      <c r="A48" s="803"/>
      <c r="B48" s="804"/>
      <c r="C48" s="805" t="s">
        <v>1015</v>
      </c>
      <c r="D48" s="806"/>
      <c r="E48" s="814" t="s">
        <v>1016</v>
      </c>
      <c r="F48" s="810">
        <v>29895739</v>
      </c>
      <c r="G48" s="810">
        <v>21697096</v>
      </c>
      <c r="H48" s="815">
        <v>4688095</v>
      </c>
    </row>
    <row r="49" spans="1:8" ht="12.75">
      <c r="A49" s="803"/>
      <c r="B49" s="804"/>
      <c r="C49" s="808"/>
      <c r="D49" s="806">
        <v>1000</v>
      </c>
      <c r="E49" s="812" t="s">
        <v>1017</v>
      </c>
      <c r="F49" s="813">
        <v>500598</v>
      </c>
      <c r="G49" s="813">
        <v>1377994</v>
      </c>
      <c r="H49" s="811">
        <v>463959</v>
      </c>
    </row>
    <row r="50" spans="1:8" ht="12.75">
      <c r="A50" s="803"/>
      <c r="B50" s="804"/>
      <c r="C50" s="808"/>
      <c r="D50" s="806">
        <v>3000</v>
      </c>
      <c r="E50" s="812" t="s">
        <v>1018</v>
      </c>
      <c r="F50" s="813">
        <v>4290067</v>
      </c>
      <c r="G50" s="813">
        <v>9382690</v>
      </c>
      <c r="H50" s="811">
        <v>1162717</v>
      </c>
    </row>
    <row r="51" spans="1:8" ht="12.75">
      <c r="A51" s="803"/>
      <c r="B51" s="804"/>
      <c r="C51" s="808"/>
      <c r="D51" s="806">
        <v>4000</v>
      </c>
      <c r="E51" s="812" t="s">
        <v>1019</v>
      </c>
      <c r="F51" s="813">
        <v>25105074</v>
      </c>
      <c r="G51" s="813">
        <v>10936412</v>
      </c>
      <c r="H51" s="811">
        <v>3061419</v>
      </c>
    </row>
    <row r="52" spans="1:8" ht="12.75">
      <c r="A52" s="803"/>
      <c r="B52" s="804"/>
      <c r="C52" s="808"/>
      <c r="D52" s="806">
        <v>5000</v>
      </c>
      <c r="E52" s="812" t="s">
        <v>1030</v>
      </c>
      <c r="F52" s="813">
        <v>0</v>
      </c>
      <c r="G52" s="813">
        <v>0</v>
      </c>
      <c r="H52" s="811">
        <v>0</v>
      </c>
    </row>
    <row r="53" spans="1:8" ht="12.75">
      <c r="A53" s="803"/>
      <c r="B53" s="804"/>
      <c r="C53" s="805" t="s">
        <v>1020</v>
      </c>
      <c r="D53" s="806"/>
      <c r="E53" s="814" t="s">
        <v>1021</v>
      </c>
      <c r="F53" s="810">
        <v>0</v>
      </c>
      <c r="G53" s="810">
        <v>58686</v>
      </c>
      <c r="H53" s="815">
        <v>0</v>
      </c>
    </row>
    <row r="54" spans="1:8" ht="7.5" customHeight="1">
      <c r="A54" s="803"/>
      <c r="B54" s="804"/>
      <c r="C54" s="808"/>
      <c r="D54" s="806"/>
      <c r="E54" s="803"/>
      <c r="F54" s="810"/>
      <c r="G54" s="810"/>
      <c r="H54" s="815"/>
    </row>
    <row r="55" spans="1:8" ht="13.5">
      <c r="A55" s="793"/>
      <c r="B55" s="794"/>
      <c r="C55" s="816" t="s">
        <v>1022</v>
      </c>
      <c r="D55" s="796"/>
      <c r="E55" s="793" t="s">
        <v>1023</v>
      </c>
      <c r="F55" s="817">
        <v>1722018</v>
      </c>
      <c r="G55" s="817">
        <v>1110187</v>
      </c>
      <c r="H55" s="818">
        <v>316551</v>
      </c>
    </row>
    <row r="56" spans="1:8" ht="12.75">
      <c r="A56" s="827"/>
      <c r="B56" s="828"/>
      <c r="C56" s="829"/>
      <c r="D56" s="830"/>
      <c r="E56" s="831" t="s">
        <v>1024</v>
      </c>
      <c r="F56" s="832">
        <v>323061</v>
      </c>
      <c r="G56" s="832">
        <v>251858</v>
      </c>
      <c r="H56" s="833">
        <v>0</v>
      </c>
    </row>
    <row r="57" spans="5:8" ht="12.75">
      <c r="E57" s="1014"/>
      <c r="F57" s="1014"/>
      <c r="G57" s="1014"/>
      <c r="H57" s="1014"/>
    </row>
    <row r="58" spans="1:8" ht="34.5" customHeight="1">
      <c r="A58" s="834" t="s">
        <v>1031</v>
      </c>
      <c r="E58" s="834"/>
      <c r="H58" s="835"/>
    </row>
    <row r="59" spans="1:8" ht="12.75">
      <c r="A59" s="834"/>
      <c r="E59" s="626" t="s">
        <v>1189</v>
      </c>
      <c r="F59" s="836"/>
      <c r="G59" s="836"/>
      <c r="H59" s="770" t="s">
        <v>152</v>
      </c>
    </row>
    <row r="60" spans="1:5" ht="12.75">
      <c r="A60" s="834"/>
      <c r="E60" s="69" t="s">
        <v>151</v>
      </c>
    </row>
    <row r="61" spans="1:5" ht="27.75" customHeight="1">
      <c r="A61" s="834"/>
      <c r="E61" s="834"/>
    </row>
    <row r="62" spans="1:5" ht="12.75">
      <c r="A62" s="837" t="s">
        <v>1032</v>
      </c>
      <c r="E62" s="837" t="s">
        <v>943</v>
      </c>
    </row>
  </sheetData>
  <mergeCells count="13">
    <mergeCell ref="A11:D11"/>
    <mergeCell ref="E6:H6"/>
    <mergeCell ref="E7:H7"/>
    <mergeCell ref="E8:H8"/>
    <mergeCell ref="E11:E12"/>
    <mergeCell ref="F11:F12"/>
    <mergeCell ref="G11:G12"/>
    <mergeCell ref="E57:H57"/>
    <mergeCell ref="H11:H12"/>
    <mergeCell ref="E1:H1"/>
    <mergeCell ref="E2:H2"/>
    <mergeCell ref="E3:H3"/>
    <mergeCell ref="E4:H4"/>
  </mergeCells>
  <conditionalFormatting sqref="H58:H59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/>
  <pageMargins left="0.984251968503937" right="0.5905511811023623" top="0.5905511811023623" bottom="0.5905511811023623" header="0.4724409448818898" footer="0.35433070866141736"/>
  <pageSetup firstPageNumber="96" useFirstPageNumber="1" fitToHeight="1" fitToWidth="1" horizontalDpi="600" verticalDpi="600" orientation="portrait" paperSize="9" scale="76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P166"/>
  <sheetViews>
    <sheetView showGridLines="0" zoomScaleSheetLayoutView="100" workbookViewId="0" topLeftCell="A2">
      <selection activeCell="A12" sqref="A11:F12"/>
    </sheetView>
  </sheetViews>
  <sheetFormatPr defaultColWidth="9.140625" defaultRowHeight="12.75"/>
  <cols>
    <col min="1" max="1" width="11.140625" style="531" customWidth="1"/>
    <col min="2" max="2" width="49.00390625" style="532" customWidth="1"/>
    <col min="3" max="3" width="12.57421875" style="534" customWidth="1"/>
    <col min="4" max="4" width="12.140625" style="534" customWidth="1"/>
    <col min="5" max="5" width="10.140625" style="534" customWidth="1"/>
    <col min="6" max="6" width="11.57421875" style="534" customWidth="1"/>
    <col min="7" max="16384" width="9.140625" style="64" customWidth="1"/>
  </cols>
  <sheetData>
    <row r="4" spans="1:6" ht="15.75">
      <c r="A4" s="998" t="s">
        <v>1033</v>
      </c>
      <c r="B4" s="998"/>
      <c r="C4" s="998"/>
      <c r="D4" s="998"/>
      <c r="E4" s="998"/>
      <c r="F4" s="998"/>
    </row>
    <row r="5" s="513" customFormat="1" ht="15"/>
    <row r="6" spans="1:6" s="128" customFormat="1" ht="15" customHeight="1">
      <c r="A6" s="934" t="s">
        <v>1077</v>
      </c>
      <c r="B6" s="934"/>
      <c r="C6" s="934"/>
      <c r="D6" s="934"/>
      <c r="E6" s="934"/>
      <c r="F6" s="934"/>
    </row>
    <row r="7" spans="1:6" s="128" customFormat="1" ht="26.25" customHeight="1">
      <c r="A7" s="999" t="s">
        <v>1078</v>
      </c>
      <c r="B7" s="999"/>
      <c r="C7" s="999"/>
      <c r="D7" s="999"/>
      <c r="E7" s="999"/>
      <c r="F7" s="999"/>
    </row>
    <row r="8" spans="1:6" s="128" customFormat="1" ht="12.75">
      <c r="A8" s="998" t="s">
        <v>1079</v>
      </c>
      <c r="B8" s="998"/>
      <c r="C8" s="998"/>
      <c r="D8" s="998"/>
      <c r="E8" s="998"/>
      <c r="F8" s="998"/>
    </row>
    <row r="9" spans="1:6" s="128" customFormat="1" ht="12.75">
      <c r="A9" s="669" t="s">
        <v>1080</v>
      </c>
      <c r="B9" s="670"/>
      <c r="C9" s="670"/>
      <c r="F9" s="622" t="s">
        <v>1034</v>
      </c>
    </row>
    <row r="10" spans="1:15" s="458" customFormat="1" ht="17.25" customHeight="1">
      <c r="A10" s="1026" t="s">
        <v>1082</v>
      </c>
      <c r="B10" s="1026"/>
      <c r="C10" s="1026"/>
      <c r="D10" s="1026"/>
      <c r="E10" s="1026"/>
      <c r="F10" s="1026"/>
      <c r="G10" s="66"/>
      <c r="H10" s="66"/>
      <c r="I10" s="66"/>
      <c r="J10" s="66"/>
      <c r="K10" s="66"/>
      <c r="L10" s="66"/>
      <c r="M10" s="66"/>
      <c r="N10" s="66"/>
      <c r="O10" s="66"/>
    </row>
    <row r="11" spans="1:15" s="458" customFormat="1" ht="29.25" customHeight="1">
      <c r="A11" s="1027" t="s">
        <v>1035</v>
      </c>
      <c r="B11" s="1028"/>
      <c r="C11" s="1028"/>
      <c r="D11" s="1028"/>
      <c r="E11" s="1028"/>
      <c r="F11" s="1028"/>
      <c r="G11" s="66"/>
      <c r="H11" s="66"/>
      <c r="I11" s="66"/>
      <c r="J11" s="66"/>
      <c r="K11" s="66"/>
      <c r="L11" s="66"/>
      <c r="M11" s="66"/>
      <c r="N11" s="66"/>
      <c r="O11" s="66"/>
    </row>
    <row r="12" spans="1:15" s="458" customFormat="1" ht="17.25" customHeight="1">
      <c r="A12" s="942" t="s">
        <v>1196</v>
      </c>
      <c r="B12" s="942"/>
      <c r="C12" s="942"/>
      <c r="D12" s="942"/>
      <c r="E12" s="942"/>
      <c r="F12" s="942"/>
      <c r="G12" s="66"/>
      <c r="H12" s="66"/>
      <c r="I12" s="66"/>
      <c r="J12" s="66"/>
      <c r="K12" s="66"/>
      <c r="L12" s="66"/>
      <c r="M12" s="66"/>
      <c r="N12" s="66"/>
      <c r="O12" s="66"/>
    </row>
    <row r="13" spans="2:10" s="458" customFormat="1" ht="12.75">
      <c r="B13" s="528"/>
      <c r="C13" s="529"/>
      <c r="D13" s="530"/>
      <c r="F13" s="65" t="s">
        <v>1036</v>
      </c>
      <c r="G13" s="66"/>
      <c r="H13" s="66"/>
      <c r="I13" s="66"/>
      <c r="J13" s="66"/>
    </row>
    <row r="14" spans="3:6" ht="12.75" customHeight="1">
      <c r="C14" s="533"/>
      <c r="D14" s="533"/>
      <c r="F14" s="635" t="s">
        <v>1114</v>
      </c>
    </row>
    <row r="15" spans="1:6" ht="46.5" customHeight="1">
      <c r="A15" s="73" t="s">
        <v>1198</v>
      </c>
      <c r="B15" s="73" t="s">
        <v>1115</v>
      </c>
      <c r="C15" s="536" t="s">
        <v>558</v>
      </c>
      <c r="D15" s="536" t="s">
        <v>1117</v>
      </c>
      <c r="E15" s="536" t="s">
        <v>614</v>
      </c>
      <c r="F15" s="536" t="s">
        <v>1089</v>
      </c>
    </row>
    <row r="16" spans="1:6" s="67" customFormat="1" ht="12.75">
      <c r="A16" s="537">
        <v>1</v>
      </c>
      <c r="B16" s="536">
        <v>2</v>
      </c>
      <c r="C16" s="537">
        <v>3</v>
      </c>
      <c r="D16" s="537">
        <v>4</v>
      </c>
      <c r="E16" s="537">
        <v>5</v>
      </c>
      <c r="F16" s="537">
        <v>6</v>
      </c>
    </row>
    <row r="17" spans="1:6" s="542" customFormat="1" ht="12.75">
      <c r="A17" s="555" t="s">
        <v>1037</v>
      </c>
      <c r="B17" s="558" t="s">
        <v>1038</v>
      </c>
      <c r="C17" s="565">
        <v>155329113</v>
      </c>
      <c r="D17" s="565">
        <v>92465942</v>
      </c>
      <c r="E17" s="638">
        <v>59.5290478482292</v>
      </c>
      <c r="F17" s="565">
        <v>18797442</v>
      </c>
    </row>
    <row r="18" spans="1:6" s="542" customFormat="1" ht="12.75">
      <c r="A18" s="555" t="s">
        <v>1237</v>
      </c>
      <c r="B18" s="558" t="s">
        <v>1039</v>
      </c>
      <c r="C18" s="565">
        <v>0</v>
      </c>
      <c r="D18" s="565">
        <v>0</v>
      </c>
      <c r="E18" s="638">
        <v>0</v>
      </c>
      <c r="F18" s="565">
        <v>-4</v>
      </c>
    </row>
    <row r="19" spans="1:6" s="67" customFormat="1" ht="12.75" hidden="1">
      <c r="A19" s="537" t="s">
        <v>677</v>
      </c>
      <c r="B19" s="554" t="s">
        <v>678</v>
      </c>
      <c r="C19" s="562">
        <v>0</v>
      </c>
      <c r="D19" s="562">
        <v>0</v>
      </c>
      <c r="E19" s="638" t="e">
        <v>#DIV/0!</v>
      </c>
      <c r="F19" s="565">
        <v>0</v>
      </c>
    </row>
    <row r="20" spans="1:6" s="67" customFormat="1" ht="12.75" hidden="1">
      <c r="A20" s="537" t="s">
        <v>679</v>
      </c>
      <c r="B20" s="554" t="s">
        <v>680</v>
      </c>
      <c r="C20" s="562">
        <v>0</v>
      </c>
      <c r="D20" s="562">
        <v>0</v>
      </c>
      <c r="E20" s="638" t="e">
        <v>#DIV/0!</v>
      </c>
      <c r="F20" s="565">
        <v>0</v>
      </c>
    </row>
    <row r="21" spans="1:6" s="67" customFormat="1" ht="25.5" hidden="1">
      <c r="A21" s="537" t="s">
        <v>681</v>
      </c>
      <c r="B21" s="554" t="s">
        <v>682</v>
      </c>
      <c r="C21" s="562">
        <v>0</v>
      </c>
      <c r="D21" s="562">
        <v>0</v>
      </c>
      <c r="E21" s="638" t="e">
        <v>#DIV/0!</v>
      </c>
      <c r="F21" s="565">
        <v>0</v>
      </c>
    </row>
    <row r="22" spans="1:6" s="67" customFormat="1" ht="27.75" customHeight="1" hidden="1">
      <c r="A22" s="537" t="s">
        <v>683</v>
      </c>
      <c r="B22" s="554" t="s">
        <v>684</v>
      </c>
      <c r="C22" s="562">
        <v>0</v>
      </c>
      <c r="D22" s="562">
        <v>0</v>
      </c>
      <c r="E22" s="638" t="e">
        <v>#DIV/0!</v>
      </c>
      <c r="F22" s="565">
        <v>0</v>
      </c>
    </row>
    <row r="23" spans="1:6" s="542" customFormat="1" ht="18" customHeight="1">
      <c r="A23" s="555" t="s">
        <v>21</v>
      </c>
      <c r="B23" s="558" t="s">
        <v>875</v>
      </c>
      <c r="C23" s="565">
        <v>91008126</v>
      </c>
      <c r="D23" s="565">
        <v>54496044</v>
      </c>
      <c r="E23" s="638">
        <v>59.88041551366523</v>
      </c>
      <c r="F23" s="565">
        <v>11115335</v>
      </c>
    </row>
    <row r="24" spans="1:6" s="542" customFormat="1" ht="12.75">
      <c r="A24" s="555" t="s">
        <v>1040</v>
      </c>
      <c r="B24" s="558" t="s">
        <v>1041</v>
      </c>
      <c r="C24" s="565">
        <v>91008126</v>
      </c>
      <c r="D24" s="565">
        <v>54496044</v>
      </c>
      <c r="E24" s="638">
        <v>59.88041551366523</v>
      </c>
      <c r="F24" s="565">
        <v>11115335</v>
      </c>
    </row>
    <row r="25" spans="1:6" s="542" customFormat="1" ht="12.75" hidden="1">
      <c r="A25" s="72" t="s">
        <v>1042</v>
      </c>
      <c r="B25" s="554" t="s">
        <v>1041</v>
      </c>
      <c r="C25" s="562">
        <v>0</v>
      </c>
      <c r="D25" s="562">
        <v>0</v>
      </c>
      <c r="E25" s="546">
        <v>0</v>
      </c>
      <c r="F25" s="565">
        <v>0</v>
      </c>
    </row>
    <row r="26" spans="1:6" s="542" customFormat="1" ht="25.5" hidden="1">
      <c r="A26" s="644" t="s">
        <v>692</v>
      </c>
      <c r="B26" s="640" t="s">
        <v>693</v>
      </c>
      <c r="C26" s="641"/>
      <c r="D26" s="641"/>
      <c r="E26" s="546" t="e">
        <v>#DIV/0!</v>
      </c>
      <c r="F26" s="565">
        <v>0</v>
      </c>
    </row>
    <row r="27" spans="1:6" s="542" customFormat="1" ht="25.5" hidden="1">
      <c r="A27" s="644" t="s">
        <v>694</v>
      </c>
      <c r="B27" s="640" t="s">
        <v>695</v>
      </c>
      <c r="C27" s="641"/>
      <c r="D27" s="641"/>
      <c r="E27" s="546" t="e">
        <v>#DIV/0!</v>
      </c>
      <c r="F27" s="565">
        <v>0</v>
      </c>
    </row>
    <row r="28" spans="1:6" s="542" customFormat="1" ht="25.5" hidden="1">
      <c r="A28" s="644" t="s">
        <v>696</v>
      </c>
      <c r="B28" s="640" t="s">
        <v>697</v>
      </c>
      <c r="C28" s="641"/>
      <c r="D28" s="641"/>
      <c r="E28" s="546" t="e">
        <v>#DIV/0!</v>
      </c>
      <c r="F28" s="565">
        <v>0</v>
      </c>
    </row>
    <row r="29" spans="1:6" s="542" customFormat="1" ht="42" customHeight="1" hidden="1">
      <c r="A29" s="644" t="s">
        <v>698</v>
      </c>
      <c r="B29" s="640" t="s">
        <v>699</v>
      </c>
      <c r="C29" s="641"/>
      <c r="D29" s="641"/>
      <c r="E29" s="546" t="e">
        <v>#DIV/0!</v>
      </c>
      <c r="F29" s="565">
        <v>0</v>
      </c>
    </row>
    <row r="30" spans="1:6" s="542" customFormat="1" ht="12.75" hidden="1">
      <c r="A30" s="644" t="s">
        <v>700</v>
      </c>
      <c r="B30" s="640" t="s">
        <v>701</v>
      </c>
      <c r="C30" s="641"/>
      <c r="D30" s="641"/>
      <c r="E30" s="546" t="e">
        <v>#DIV/0!</v>
      </c>
      <c r="F30" s="565">
        <v>0</v>
      </c>
    </row>
    <row r="31" spans="1:6" s="542" customFormat="1" ht="38.25" hidden="1">
      <c r="A31" s="644" t="s">
        <v>702</v>
      </c>
      <c r="B31" s="640" t="s">
        <v>703</v>
      </c>
      <c r="C31" s="641"/>
      <c r="D31" s="641"/>
      <c r="E31" s="546" t="e">
        <v>#DIV/0!</v>
      </c>
      <c r="F31" s="565">
        <v>0</v>
      </c>
    </row>
    <row r="32" spans="1:6" s="542" customFormat="1" ht="38.25" hidden="1">
      <c r="A32" s="644" t="s">
        <v>704</v>
      </c>
      <c r="B32" s="640" t="s">
        <v>705</v>
      </c>
      <c r="C32" s="641"/>
      <c r="D32" s="641"/>
      <c r="E32" s="546" t="e">
        <v>#DIV/0!</v>
      </c>
      <c r="F32" s="565">
        <v>0</v>
      </c>
    </row>
    <row r="33" spans="1:6" s="542" customFormat="1" ht="25.5" hidden="1">
      <c r="A33" s="644" t="s">
        <v>706</v>
      </c>
      <c r="B33" s="640" t="s">
        <v>707</v>
      </c>
      <c r="C33" s="641"/>
      <c r="D33" s="641"/>
      <c r="E33" s="546" t="e">
        <v>#DIV/0!</v>
      </c>
      <c r="F33" s="565">
        <v>0</v>
      </c>
    </row>
    <row r="34" spans="1:6" s="542" customFormat="1" ht="12.75" hidden="1">
      <c r="A34" s="644" t="s">
        <v>708</v>
      </c>
      <c r="B34" s="640" t="s">
        <v>709</v>
      </c>
      <c r="C34" s="641"/>
      <c r="D34" s="641"/>
      <c r="E34" s="546" t="e">
        <v>#DIV/0!</v>
      </c>
      <c r="F34" s="565">
        <v>0</v>
      </c>
    </row>
    <row r="35" spans="1:6" s="542" customFormat="1" ht="25.5">
      <c r="A35" s="72" t="s">
        <v>1043</v>
      </c>
      <c r="B35" s="554" t="s">
        <v>1044</v>
      </c>
      <c r="C35" s="562">
        <v>91008126</v>
      </c>
      <c r="D35" s="562">
        <v>54496044</v>
      </c>
      <c r="E35" s="546">
        <v>59.88041551366523</v>
      </c>
      <c r="F35" s="545">
        <v>11115335</v>
      </c>
    </row>
    <row r="36" spans="1:6" s="542" customFormat="1" ht="12.75" hidden="1">
      <c r="A36" s="644" t="s">
        <v>712</v>
      </c>
      <c r="B36" s="640" t="s">
        <v>713</v>
      </c>
      <c r="C36" s="641"/>
      <c r="D36" s="641"/>
      <c r="E36" s="546" t="e">
        <v>#DIV/0!</v>
      </c>
      <c r="F36" s="545">
        <v>0</v>
      </c>
    </row>
    <row r="37" spans="1:6" s="542" customFormat="1" ht="12.75" hidden="1">
      <c r="A37" s="644" t="s">
        <v>714</v>
      </c>
      <c r="B37" s="640" t="s">
        <v>715</v>
      </c>
      <c r="C37" s="641"/>
      <c r="D37" s="641"/>
      <c r="E37" s="546" t="e">
        <v>#DIV/0!</v>
      </c>
      <c r="F37" s="545">
        <v>0</v>
      </c>
    </row>
    <row r="38" spans="1:6" s="542" customFormat="1" ht="25.5" hidden="1">
      <c r="A38" s="644" t="s">
        <v>716</v>
      </c>
      <c r="B38" s="640" t="s">
        <v>717</v>
      </c>
      <c r="C38" s="641"/>
      <c r="D38" s="641"/>
      <c r="E38" s="546" t="e">
        <v>#DIV/0!</v>
      </c>
      <c r="F38" s="545">
        <v>0</v>
      </c>
    </row>
    <row r="39" spans="1:6" s="542" customFormat="1" ht="63.75" hidden="1">
      <c r="A39" s="644" t="s">
        <v>718</v>
      </c>
      <c r="B39" s="640" t="s">
        <v>719</v>
      </c>
      <c r="C39" s="641"/>
      <c r="D39" s="641"/>
      <c r="E39" s="546" t="e">
        <v>#DIV/0!</v>
      </c>
      <c r="F39" s="545">
        <v>0</v>
      </c>
    </row>
    <row r="40" spans="1:6" s="542" customFormat="1" ht="51.75" customHeight="1" hidden="1">
      <c r="A40" s="644" t="s">
        <v>720</v>
      </c>
      <c r="B40" s="640" t="s">
        <v>721</v>
      </c>
      <c r="C40" s="641"/>
      <c r="D40" s="641"/>
      <c r="E40" s="546" t="e">
        <v>#DIV/0!</v>
      </c>
      <c r="F40" s="545">
        <v>0</v>
      </c>
    </row>
    <row r="41" spans="1:6" s="542" customFormat="1" ht="39.75" customHeight="1" hidden="1">
      <c r="A41" s="644" t="s">
        <v>722</v>
      </c>
      <c r="B41" s="640" t="s">
        <v>723</v>
      </c>
      <c r="C41" s="641"/>
      <c r="D41" s="641"/>
      <c r="E41" s="546" t="e">
        <v>#DIV/0!</v>
      </c>
      <c r="F41" s="545">
        <v>0</v>
      </c>
    </row>
    <row r="42" spans="1:6" s="542" customFormat="1" ht="12.75" hidden="1">
      <c r="A42" s="644" t="s">
        <v>724</v>
      </c>
      <c r="B42" s="640" t="s">
        <v>725</v>
      </c>
      <c r="C42" s="641"/>
      <c r="D42" s="641"/>
      <c r="E42" s="546" t="e">
        <v>#DIV/0!</v>
      </c>
      <c r="F42" s="545">
        <v>0</v>
      </c>
    </row>
    <row r="43" spans="1:6" s="542" customFormat="1" ht="16.5" customHeight="1" hidden="1">
      <c r="A43" s="644" t="s">
        <v>726</v>
      </c>
      <c r="B43" s="640" t="s">
        <v>727</v>
      </c>
      <c r="C43" s="641"/>
      <c r="D43" s="641"/>
      <c r="E43" s="546" t="e">
        <v>#DIV/0!</v>
      </c>
      <c r="F43" s="545">
        <v>0</v>
      </c>
    </row>
    <row r="44" spans="1:6" s="542" customFormat="1" ht="12.75" hidden="1">
      <c r="A44" s="644" t="s">
        <v>728</v>
      </c>
      <c r="B44" s="640" t="s">
        <v>729</v>
      </c>
      <c r="C44" s="641"/>
      <c r="D44" s="641"/>
      <c r="E44" s="546" t="e">
        <v>#DIV/0!</v>
      </c>
      <c r="F44" s="545">
        <v>0</v>
      </c>
    </row>
    <row r="45" spans="1:6" s="542" customFormat="1" ht="51">
      <c r="A45" s="72" t="s">
        <v>1045</v>
      </c>
      <c r="B45" s="554" t="s">
        <v>1046</v>
      </c>
      <c r="C45" s="562">
        <v>79573076</v>
      </c>
      <c r="D45" s="562">
        <v>44207082</v>
      </c>
      <c r="E45" s="546">
        <v>55.55532627644054</v>
      </c>
      <c r="F45" s="545">
        <v>9155867</v>
      </c>
    </row>
    <row r="46" spans="1:6" s="542" customFormat="1" ht="38.25">
      <c r="A46" s="72" t="s">
        <v>1047</v>
      </c>
      <c r="B46" s="554" t="s">
        <v>1048</v>
      </c>
      <c r="C46" s="562">
        <v>11435050</v>
      </c>
      <c r="D46" s="562">
        <v>10288962</v>
      </c>
      <c r="E46" s="546">
        <v>89.97741155482485</v>
      </c>
      <c r="F46" s="545">
        <v>1959468</v>
      </c>
    </row>
    <row r="47" spans="1:6" s="542" customFormat="1" ht="25.5">
      <c r="A47" s="555" t="s">
        <v>1049</v>
      </c>
      <c r="B47" s="558" t="s">
        <v>1050</v>
      </c>
      <c r="C47" s="565">
        <v>63680858</v>
      </c>
      <c r="D47" s="565">
        <v>36156683</v>
      </c>
      <c r="E47" s="638">
        <v>56.77794573684921</v>
      </c>
      <c r="F47" s="565">
        <v>6359127</v>
      </c>
    </row>
    <row r="48" spans="1:6" s="542" customFormat="1" ht="12.75">
      <c r="A48" s="555" t="s">
        <v>686</v>
      </c>
      <c r="B48" s="558" t="s">
        <v>1142</v>
      </c>
      <c r="C48" s="565">
        <v>640129</v>
      </c>
      <c r="D48" s="565">
        <v>1813215</v>
      </c>
      <c r="E48" s="638">
        <v>283.25774960984427</v>
      </c>
      <c r="F48" s="565">
        <v>1322984</v>
      </c>
    </row>
    <row r="49" spans="1:6" s="67" customFormat="1" ht="12.75">
      <c r="A49" s="570" t="s">
        <v>810</v>
      </c>
      <c r="B49" s="558" t="s">
        <v>1051</v>
      </c>
      <c r="C49" s="565">
        <v>167291348</v>
      </c>
      <c r="D49" s="565">
        <v>84998212</v>
      </c>
      <c r="E49" s="638">
        <v>50.80849249896653</v>
      </c>
      <c r="F49" s="565">
        <v>17578201</v>
      </c>
    </row>
    <row r="50" spans="1:6" s="67" customFormat="1" ht="12.75" hidden="1">
      <c r="A50" s="583" t="s">
        <v>274</v>
      </c>
      <c r="B50" s="544" t="s">
        <v>1052</v>
      </c>
      <c r="C50" s="545">
        <v>0</v>
      </c>
      <c r="D50" s="545">
        <v>0</v>
      </c>
      <c r="E50" s="546">
        <v>0</v>
      </c>
      <c r="F50" s="545">
        <v>0</v>
      </c>
    </row>
    <row r="51" spans="1:6" s="67" customFormat="1" ht="12.75">
      <c r="A51" s="583" t="s">
        <v>278</v>
      </c>
      <c r="B51" s="544" t="s">
        <v>1053</v>
      </c>
      <c r="C51" s="545">
        <v>4063937</v>
      </c>
      <c r="D51" s="545">
        <v>2369279</v>
      </c>
      <c r="E51" s="546">
        <v>58.3000917583122</v>
      </c>
      <c r="F51" s="545">
        <v>810901</v>
      </c>
    </row>
    <row r="52" spans="1:6" s="67" customFormat="1" ht="12.75">
      <c r="A52" s="583" t="s">
        <v>280</v>
      </c>
      <c r="B52" s="544" t="s">
        <v>281</v>
      </c>
      <c r="C52" s="545">
        <v>2701074</v>
      </c>
      <c r="D52" s="545">
        <v>783990</v>
      </c>
      <c r="E52" s="546">
        <v>29.02512111848842</v>
      </c>
      <c r="F52" s="545">
        <v>58199</v>
      </c>
    </row>
    <row r="53" spans="1:6" s="67" customFormat="1" ht="12.75">
      <c r="A53" s="655" t="s">
        <v>282</v>
      </c>
      <c r="B53" s="636" t="s">
        <v>283</v>
      </c>
      <c r="C53" s="562">
        <v>0</v>
      </c>
      <c r="D53" s="562">
        <v>185145</v>
      </c>
      <c r="E53" s="637">
        <v>0</v>
      </c>
      <c r="F53" s="545">
        <v>41404</v>
      </c>
    </row>
    <row r="54" spans="1:6" s="67" customFormat="1" ht="12.75">
      <c r="A54" s="655" t="s">
        <v>284</v>
      </c>
      <c r="B54" s="636" t="s">
        <v>285</v>
      </c>
      <c r="C54" s="562">
        <v>5606372</v>
      </c>
      <c r="D54" s="562">
        <v>6371970</v>
      </c>
      <c r="E54" s="637">
        <v>113.6558544456201</v>
      </c>
      <c r="F54" s="545">
        <v>1199358</v>
      </c>
    </row>
    <row r="55" spans="1:6" s="542" customFormat="1" ht="12.75">
      <c r="A55" s="655" t="s">
        <v>289</v>
      </c>
      <c r="B55" s="636" t="s">
        <v>549</v>
      </c>
      <c r="C55" s="562">
        <v>154919965</v>
      </c>
      <c r="D55" s="562">
        <v>75287828</v>
      </c>
      <c r="E55" s="637">
        <v>48.5978860116577</v>
      </c>
      <c r="F55" s="545">
        <v>15468339</v>
      </c>
    </row>
    <row r="56" spans="1:6" s="67" customFormat="1" ht="12.75">
      <c r="A56" s="572"/>
      <c r="B56" s="558" t="s">
        <v>1054</v>
      </c>
      <c r="C56" s="565">
        <v>167291348</v>
      </c>
      <c r="D56" s="565">
        <v>84998212</v>
      </c>
      <c r="E56" s="638">
        <v>50.80849249896653</v>
      </c>
      <c r="F56" s="565">
        <v>17578201</v>
      </c>
    </row>
    <row r="57" spans="1:6" s="66" customFormat="1" ht="12.75" customHeight="1">
      <c r="A57" s="573" t="s">
        <v>617</v>
      </c>
      <c r="B57" s="573" t="s">
        <v>813</v>
      </c>
      <c r="C57" s="574">
        <v>163797385</v>
      </c>
      <c r="D57" s="574">
        <v>83848101</v>
      </c>
      <c r="E57" s="638">
        <v>51.19013407936885</v>
      </c>
      <c r="F57" s="565">
        <v>17287518</v>
      </c>
    </row>
    <row r="58" spans="1:6" s="575" customFormat="1" ht="12.75" customHeight="1">
      <c r="A58" s="468" t="s">
        <v>619</v>
      </c>
      <c r="B58" s="468" t="s">
        <v>814</v>
      </c>
      <c r="C58" s="574">
        <v>145832259</v>
      </c>
      <c r="D58" s="574">
        <v>66817501</v>
      </c>
      <c r="E58" s="638">
        <v>45.81805250647595</v>
      </c>
      <c r="F58" s="565">
        <v>14387818</v>
      </c>
    </row>
    <row r="59" spans="1:6" s="67" customFormat="1" ht="12.75">
      <c r="A59" s="657">
        <v>1000</v>
      </c>
      <c r="B59" s="658" t="s">
        <v>815</v>
      </c>
      <c r="C59" s="562">
        <v>105884857</v>
      </c>
      <c r="D59" s="562">
        <v>48265479</v>
      </c>
      <c r="E59" s="637">
        <v>45.582985487717096</v>
      </c>
      <c r="F59" s="545">
        <v>11120575</v>
      </c>
    </row>
    <row r="60" spans="1:6" s="67" customFormat="1" ht="12.75">
      <c r="A60" s="588" t="s">
        <v>187</v>
      </c>
      <c r="B60" s="498" t="s">
        <v>188</v>
      </c>
      <c r="C60" s="562">
        <v>85201515</v>
      </c>
      <c r="D60" s="562">
        <v>39702137</v>
      </c>
      <c r="E60" s="637">
        <v>46.597923757576375</v>
      </c>
      <c r="F60" s="545">
        <v>9465403</v>
      </c>
    </row>
    <row r="61" spans="1:6" s="67" customFormat="1" ht="25.5">
      <c r="A61" s="588" t="s">
        <v>190</v>
      </c>
      <c r="B61" s="554" t="s">
        <v>184</v>
      </c>
      <c r="C61" s="562">
        <v>20499285</v>
      </c>
      <c r="D61" s="562">
        <v>8563342</v>
      </c>
      <c r="E61" s="637">
        <v>41.773856990621866</v>
      </c>
      <c r="F61" s="545">
        <v>1655172</v>
      </c>
    </row>
    <row r="62" spans="1:6" s="67" customFormat="1" ht="12.75">
      <c r="A62" s="657">
        <v>2000</v>
      </c>
      <c r="B62" s="636" t="s">
        <v>186</v>
      </c>
      <c r="C62" s="562">
        <v>39947402</v>
      </c>
      <c r="D62" s="562">
        <v>18552022</v>
      </c>
      <c r="E62" s="637">
        <v>46.44112275436586</v>
      </c>
      <c r="F62" s="545">
        <v>3267243</v>
      </c>
    </row>
    <row r="63" spans="1:6" s="67" customFormat="1" ht="12.75">
      <c r="A63" s="838">
        <v>2100</v>
      </c>
      <c r="B63" s="636" t="s">
        <v>195</v>
      </c>
      <c r="C63" s="562">
        <v>2857402</v>
      </c>
      <c r="D63" s="562">
        <v>1558890</v>
      </c>
      <c r="E63" s="637">
        <v>54.556201752501046</v>
      </c>
      <c r="F63" s="545">
        <v>374481</v>
      </c>
    </row>
    <row r="64" spans="1:6" s="67" customFormat="1" ht="12.75">
      <c r="A64" s="838">
        <v>2200</v>
      </c>
      <c r="B64" s="636" t="s">
        <v>189</v>
      </c>
      <c r="C64" s="562">
        <v>28753153</v>
      </c>
      <c r="D64" s="562">
        <v>13663221</v>
      </c>
      <c r="E64" s="637">
        <v>47.51903556455183</v>
      </c>
      <c r="F64" s="545">
        <v>2144951</v>
      </c>
    </row>
    <row r="65" spans="1:6" s="67" customFormat="1" ht="25.5">
      <c r="A65" s="838">
        <v>2300</v>
      </c>
      <c r="B65" s="636" t="s">
        <v>1055</v>
      </c>
      <c r="C65" s="562">
        <v>4916806</v>
      </c>
      <c r="D65" s="562">
        <v>2293794</v>
      </c>
      <c r="E65" s="637">
        <v>46.65211521463324</v>
      </c>
      <c r="F65" s="545">
        <v>527491</v>
      </c>
    </row>
    <row r="66" spans="1:6" s="67" customFormat="1" ht="12.75">
      <c r="A66" s="838">
        <v>2400</v>
      </c>
      <c r="B66" s="636" t="s">
        <v>193</v>
      </c>
      <c r="C66" s="562">
        <v>194314</v>
      </c>
      <c r="D66" s="562">
        <v>63433</v>
      </c>
      <c r="E66" s="637">
        <v>32.64458556768941</v>
      </c>
      <c r="F66" s="545">
        <v>7173</v>
      </c>
    </row>
    <row r="67" spans="1:6" s="67" customFormat="1" ht="12.75">
      <c r="A67" s="838">
        <v>2500</v>
      </c>
      <c r="B67" s="636" t="s">
        <v>204</v>
      </c>
      <c r="C67" s="562">
        <v>1602513</v>
      </c>
      <c r="D67" s="562">
        <v>972684</v>
      </c>
      <c r="E67" s="637">
        <v>60.697417119237095</v>
      </c>
      <c r="F67" s="545">
        <v>213147</v>
      </c>
    </row>
    <row r="68" spans="1:6" s="67" customFormat="1" ht="25.5">
      <c r="A68" s="838">
        <v>2800</v>
      </c>
      <c r="B68" s="636" t="s">
        <v>1056</v>
      </c>
      <c r="C68" s="562">
        <v>312485</v>
      </c>
      <c r="D68" s="562">
        <v>0</v>
      </c>
      <c r="E68" s="637">
        <v>0</v>
      </c>
      <c r="F68" s="545">
        <v>0</v>
      </c>
    </row>
    <row r="69" spans="1:6" s="67" customFormat="1" ht="12.75">
      <c r="A69" s="676" t="s">
        <v>819</v>
      </c>
      <c r="B69" s="539" t="s">
        <v>198</v>
      </c>
      <c r="C69" s="540">
        <v>52168</v>
      </c>
      <c r="D69" s="540">
        <v>47892</v>
      </c>
      <c r="E69" s="541">
        <v>91.80340438583039</v>
      </c>
      <c r="F69" s="540">
        <v>14801</v>
      </c>
    </row>
    <row r="70" spans="1:6" s="67" customFormat="1" ht="12.75">
      <c r="A70" s="657">
        <v>4000</v>
      </c>
      <c r="B70" s="544" t="s">
        <v>198</v>
      </c>
      <c r="C70" s="562">
        <v>52168</v>
      </c>
      <c r="D70" s="562">
        <v>47892</v>
      </c>
      <c r="E70" s="637">
        <v>91.80340438583039</v>
      </c>
      <c r="F70" s="545">
        <v>14801</v>
      </c>
    </row>
    <row r="71" spans="1:6" s="575" customFormat="1" ht="12.75" customHeight="1">
      <c r="A71" s="584" t="s">
        <v>828</v>
      </c>
      <c r="B71" s="467" t="s">
        <v>206</v>
      </c>
      <c r="C71" s="574">
        <v>17367150</v>
      </c>
      <c r="D71" s="574">
        <v>16455483</v>
      </c>
      <c r="E71" s="541">
        <v>94.75062402293986</v>
      </c>
      <c r="F71" s="565">
        <v>2387607</v>
      </c>
    </row>
    <row r="72" spans="1:6" s="67" customFormat="1" ht="12.75">
      <c r="A72" s="657">
        <v>3000</v>
      </c>
      <c r="B72" s="636" t="s">
        <v>208</v>
      </c>
      <c r="C72" s="562">
        <v>6948882</v>
      </c>
      <c r="D72" s="562">
        <v>8503311</v>
      </c>
      <c r="E72" s="546">
        <v>122.36948332120188</v>
      </c>
      <c r="F72" s="545">
        <v>1116240</v>
      </c>
    </row>
    <row r="73" spans="1:6" s="67" customFormat="1" ht="12.75" hidden="1">
      <c r="A73" s="588">
        <v>3900</v>
      </c>
      <c r="B73" s="554" t="s">
        <v>831</v>
      </c>
      <c r="C73" s="562">
        <v>0</v>
      </c>
      <c r="D73" s="562">
        <v>0</v>
      </c>
      <c r="E73" s="546" t="e">
        <v>#DIV/0!</v>
      </c>
      <c r="F73" s="545">
        <v>0</v>
      </c>
    </row>
    <row r="74" spans="1:6" s="67" customFormat="1" ht="25.5">
      <c r="A74" s="588">
        <v>3200</v>
      </c>
      <c r="B74" s="636" t="s">
        <v>1057</v>
      </c>
      <c r="C74" s="562">
        <v>688736</v>
      </c>
      <c r="D74" s="562">
        <v>1971913</v>
      </c>
      <c r="E74" s="546">
        <v>286.3089776053524</v>
      </c>
      <c r="F74" s="545">
        <v>39931</v>
      </c>
    </row>
    <row r="75" spans="1:6" s="67" customFormat="1" ht="51" hidden="1">
      <c r="A75" s="588">
        <v>3500</v>
      </c>
      <c r="B75" s="646" t="s">
        <v>216</v>
      </c>
      <c r="C75" s="562"/>
      <c r="D75" s="562"/>
      <c r="E75" s="546" t="e">
        <v>#DIV/0!</v>
      </c>
      <c r="F75" s="545">
        <v>0</v>
      </c>
    </row>
    <row r="76" spans="1:6" s="67" customFormat="1" ht="25.5">
      <c r="A76" s="588">
        <v>3300</v>
      </c>
      <c r="B76" s="646" t="s">
        <v>830</v>
      </c>
      <c r="C76" s="562">
        <v>3776287</v>
      </c>
      <c r="D76" s="562">
        <v>6396689</v>
      </c>
      <c r="E76" s="546">
        <v>169.3909652523762</v>
      </c>
      <c r="F76" s="545">
        <v>1076309</v>
      </c>
    </row>
    <row r="77" spans="1:6" s="67" customFormat="1" ht="51">
      <c r="A77" s="588">
        <v>3500</v>
      </c>
      <c r="B77" s="646" t="s">
        <v>216</v>
      </c>
      <c r="C77" s="562">
        <v>0</v>
      </c>
      <c r="D77" s="562">
        <v>134709</v>
      </c>
      <c r="E77" s="546">
        <v>0</v>
      </c>
      <c r="F77" s="545">
        <v>0</v>
      </c>
    </row>
    <row r="78" spans="1:6" s="67" customFormat="1" ht="12.75">
      <c r="A78" s="657">
        <v>6000</v>
      </c>
      <c r="B78" s="636" t="s">
        <v>832</v>
      </c>
      <c r="C78" s="562">
        <v>10418268</v>
      </c>
      <c r="D78" s="562">
        <v>7952172</v>
      </c>
      <c r="E78" s="637">
        <v>76.32911727745918</v>
      </c>
      <c r="F78" s="545">
        <v>1271367</v>
      </c>
    </row>
    <row r="79" spans="1:6" s="67" customFormat="1" ht="12.75">
      <c r="A79" s="839">
        <v>6200</v>
      </c>
      <c r="B79" s="646" t="s">
        <v>220</v>
      </c>
      <c r="C79" s="562">
        <v>10225074</v>
      </c>
      <c r="D79" s="562">
        <v>7952172</v>
      </c>
      <c r="E79" s="637">
        <v>77.77129045716443</v>
      </c>
      <c r="F79" s="545">
        <v>1271367</v>
      </c>
    </row>
    <row r="80" spans="1:6" s="67" customFormat="1" ht="25.5">
      <c r="A80" s="676" t="s">
        <v>630</v>
      </c>
      <c r="B80" s="840" t="s">
        <v>224</v>
      </c>
      <c r="C80" s="540">
        <v>236550</v>
      </c>
      <c r="D80" s="540">
        <v>216265</v>
      </c>
      <c r="E80" s="541">
        <v>91.42464595222998</v>
      </c>
      <c r="F80" s="540">
        <v>200740</v>
      </c>
    </row>
    <row r="81" spans="1:6" s="67" customFormat="1" ht="12.75">
      <c r="A81" s="839">
        <v>7700</v>
      </c>
      <c r="B81" s="646" t="s">
        <v>228</v>
      </c>
      <c r="C81" s="562">
        <v>236550</v>
      </c>
      <c r="D81" s="562">
        <v>216265</v>
      </c>
      <c r="E81" s="637">
        <v>91.42464595222998</v>
      </c>
      <c r="F81" s="545">
        <v>200740</v>
      </c>
    </row>
    <row r="82" spans="1:6" s="67" customFormat="1" ht="12.75">
      <c r="A82" s="676" t="s">
        <v>838</v>
      </c>
      <c r="B82" s="840" t="s">
        <v>231</v>
      </c>
      <c r="C82" s="540">
        <v>309258</v>
      </c>
      <c r="D82" s="540">
        <v>310960</v>
      </c>
      <c r="E82" s="541">
        <v>100.55034954633348</v>
      </c>
      <c r="F82" s="540">
        <v>296552</v>
      </c>
    </row>
    <row r="83" spans="1:6" s="67" customFormat="1" ht="12.75">
      <c r="A83" s="839">
        <v>7500</v>
      </c>
      <c r="B83" s="646" t="s">
        <v>318</v>
      </c>
      <c r="C83" s="562">
        <v>309258</v>
      </c>
      <c r="D83" s="562">
        <v>310960</v>
      </c>
      <c r="E83" s="637">
        <v>100.55034954633348</v>
      </c>
      <c r="F83" s="545">
        <v>296552</v>
      </c>
    </row>
    <row r="84" spans="1:6" s="66" customFormat="1" ht="12.75" customHeight="1">
      <c r="A84" s="573" t="s">
        <v>648</v>
      </c>
      <c r="B84" s="467" t="s">
        <v>251</v>
      </c>
      <c r="C84" s="589">
        <v>3493963</v>
      </c>
      <c r="D84" s="589">
        <v>1150111</v>
      </c>
      <c r="E84" s="638">
        <v>32.91709156622437</v>
      </c>
      <c r="F84" s="540">
        <v>290683</v>
      </c>
    </row>
    <row r="85" spans="1:6" s="575" customFormat="1" ht="12.75" customHeight="1">
      <c r="A85" s="468" t="s">
        <v>845</v>
      </c>
      <c r="B85" s="467" t="s">
        <v>253</v>
      </c>
      <c r="C85" s="589">
        <v>3493963</v>
      </c>
      <c r="D85" s="589">
        <v>1150111</v>
      </c>
      <c r="E85" s="638">
        <v>32.91709156622437</v>
      </c>
      <c r="F85" s="540">
        <v>290683</v>
      </c>
    </row>
    <row r="86" spans="1:6" s="67" customFormat="1" ht="12.75">
      <c r="A86" s="588">
        <v>5100</v>
      </c>
      <c r="B86" s="554" t="s">
        <v>255</v>
      </c>
      <c r="C86" s="562">
        <v>184860</v>
      </c>
      <c r="D86" s="562">
        <v>150135</v>
      </c>
      <c r="E86" s="637">
        <v>81.21551444336255</v>
      </c>
      <c r="F86" s="545">
        <v>36600</v>
      </c>
    </row>
    <row r="87" spans="1:6" s="67" customFormat="1" ht="12.75">
      <c r="A87" s="588">
        <v>5200</v>
      </c>
      <c r="B87" s="554" t="s">
        <v>257</v>
      </c>
      <c r="C87" s="562">
        <v>3212222</v>
      </c>
      <c r="D87" s="562">
        <v>999976</v>
      </c>
      <c r="E87" s="637">
        <v>31.13035151368741</v>
      </c>
      <c r="F87" s="545">
        <v>254083</v>
      </c>
    </row>
    <row r="88" spans="1:6" s="542" customFormat="1" ht="25.5" hidden="1">
      <c r="A88" s="592">
        <v>8000</v>
      </c>
      <c r="B88" s="558" t="s">
        <v>1058</v>
      </c>
      <c r="C88" s="565">
        <v>0</v>
      </c>
      <c r="D88" s="565">
        <v>0</v>
      </c>
      <c r="E88" s="541">
        <v>0</v>
      </c>
      <c r="F88" s="545">
        <v>0</v>
      </c>
    </row>
    <row r="89" spans="1:6" s="67" customFormat="1" ht="12.75">
      <c r="A89" s="593"/>
      <c r="B89" s="594" t="s">
        <v>876</v>
      </c>
      <c r="C89" s="565">
        <v>-11962235</v>
      </c>
      <c r="D89" s="565">
        <v>7467730</v>
      </c>
      <c r="E89" s="638">
        <v>-62.42754802927713</v>
      </c>
      <c r="F89" s="540">
        <v>1219241</v>
      </c>
    </row>
    <row r="90" spans="1:6" s="67" customFormat="1" ht="12.75">
      <c r="A90" s="593"/>
      <c r="B90" s="594" t="s">
        <v>856</v>
      </c>
      <c r="C90" s="565">
        <v>11962235</v>
      </c>
      <c r="D90" s="565">
        <v>-7467730</v>
      </c>
      <c r="E90" s="638">
        <v>-62.42754802927713</v>
      </c>
      <c r="F90" s="540">
        <v>-1219241</v>
      </c>
    </row>
    <row r="91" spans="1:6" s="67" customFormat="1" ht="12.75">
      <c r="A91" s="592" t="s">
        <v>857</v>
      </c>
      <c r="B91" s="595" t="s">
        <v>858</v>
      </c>
      <c r="C91" s="565">
        <v>11378135</v>
      </c>
      <c r="D91" s="565">
        <v>-7699392</v>
      </c>
      <c r="E91" s="638">
        <v>-67.6683129528697</v>
      </c>
      <c r="F91" s="540">
        <v>-1390367</v>
      </c>
    </row>
    <row r="92" spans="1:6" s="67" customFormat="1" ht="12.75">
      <c r="A92" s="537" t="s">
        <v>267</v>
      </c>
      <c r="B92" s="554" t="s">
        <v>1161</v>
      </c>
      <c r="C92" s="562">
        <v>9731515</v>
      </c>
      <c r="D92" s="562">
        <v>-527116</v>
      </c>
      <c r="E92" s="637">
        <v>-5.416587242582476</v>
      </c>
      <c r="F92" s="545">
        <v>-254428</v>
      </c>
    </row>
    <row r="93" spans="1:6" s="67" customFormat="1" ht="12.75">
      <c r="A93" s="537" t="s">
        <v>859</v>
      </c>
      <c r="B93" s="554" t="s">
        <v>860</v>
      </c>
      <c r="C93" s="562">
        <v>1646620</v>
      </c>
      <c r="D93" s="562">
        <v>3285330</v>
      </c>
      <c r="E93" s="637">
        <v>199.51962201357932</v>
      </c>
      <c r="F93" s="545">
        <v>4159359</v>
      </c>
    </row>
    <row r="94" spans="1:6" s="67" customFormat="1" ht="12.75">
      <c r="A94" s="537" t="s">
        <v>861</v>
      </c>
      <c r="B94" s="554" t="s">
        <v>862</v>
      </c>
      <c r="C94" s="562">
        <v>0</v>
      </c>
      <c r="D94" s="562">
        <v>-10457606</v>
      </c>
      <c r="E94" s="637">
        <v>0</v>
      </c>
      <c r="F94" s="545">
        <v>-5295298</v>
      </c>
    </row>
    <row r="95" spans="1:6" s="69" customFormat="1" ht="12.75" customHeight="1" hidden="1">
      <c r="A95" s="596" t="s">
        <v>864</v>
      </c>
      <c r="B95" s="558" t="s">
        <v>1101</v>
      </c>
      <c r="C95" s="597">
        <v>0</v>
      </c>
      <c r="D95" s="597">
        <v>0</v>
      </c>
      <c r="E95" s="637">
        <v>0</v>
      </c>
      <c r="F95" s="545">
        <v>0</v>
      </c>
    </row>
    <row r="96" spans="1:16" s="458" customFormat="1" ht="12.75">
      <c r="A96" s="592" t="s">
        <v>272</v>
      </c>
      <c r="B96" s="594" t="s">
        <v>1102</v>
      </c>
      <c r="C96" s="565">
        <v>-65900</v>
      </c>
      <c r="D96" s="540">
        <v>-186988</v>
      </c>
      <c r="E96" s="541">
        <v>283.7450682852807</v>
      </c>
      <c r="F96" s="540">
        <v>-2524</v>
      </c>
      <c r="G96" s="66"/>
      <c r="H96" s="66"/>
      <c r="I96" s="66"/>
      <c r="J96" s="66"/>
      <c r="K96" s="66"/>
      <c r="L96" s="66"/>
      <c r="M96" s="66"/>
      <c r="N96" s="66"/>
      <c r="O96" s="66"/>
      <c r="P96" s="66"/>
    </row>
    <row r="97" spans="1:16" s="458" customFormat="1" ht="12.75">
      <c r="A97" s="676" t="s">
        <v>422</v>
      </c>
      <c r="B97" s="677" t="s">
        <v>1104</v>
      </c>
      <c r="C97" s="565">
        <v>650000</v>
      </c>
      <c r="D97" s="540">
        <v>418650</v>
      </c>
      <c r="E97" s="541">
        <v>64.40769230769232</v>
      </c>
      <c r="F97" s="540">
        <v>173650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1:16" s="458" customFormat="1" ht="12.75">
      <c r="A98" s="841"/>
      <c r="B98" s="842"/>
      <c r="C98" s="606"/>
      <c r="D98" s="606"/>
      <c r="E98" s="843"/>
      <c r="F98" s="60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1:6" ht="12.75" customHeight="1">
      <c r="A99" s="844"/>
      <c r="B99" s="605"/>
      <c r="C99" s="533"/>
      <c r="D99" s="606"/>
      <c r="E99" s="533"/>
      <c r="F99" s="606"/>
    </row>
    <row r="100" spans="1:5" s="66" customFormat="1" ht="12.75">
      <c r="A100" s="129" t="s">
        <v>1059</v>
      </c>
      <c r="B100" s="67"/>
      <c r="E100" s="614"/>
    </row>
    <row r="101" spans="1:6" s="66" customFormat="1" ht="12.75">
      <c r="A101" s="129" t="s">
        <v>151</v>
      </c>
      <c r="B101" s="67"/>
      <c r="E101" s="614"/>
      <c r="F101" s="614" t="s">
        <v>152</v>
      </c>
    </row>
    <row r="102" spans="1:6" s="66" customFormat="1" ht="12.75">
      <c r="A102" s="129"/>
      <c r="B102" s="67"/>
      <c r="E102" s="614"/>
      <c r="F102" s="614"/>
    </row>
    <row r="103" spans="1:6" s="847" customFormat="1" ht="17.25" customHeight="1">
      <c r="A103" s="845" t="s">
        <v>1060</v>
      </c>
      <c r="B103" s="846"/>
      <c r="C103" s="67"/>
      <c r="D103" s="609"/>
      <c r="E103" s="458"/>
      <c r="F103" s="458"/>
    </row>
    <row r="104" spans="1:6" s="847" customFormat="1" ht="17.25" customHeight="1">
      <c r="A104" s="848"/>
      <c r="B104" s="846"/>
      <c r="C104" s="67"/>
      <c r="D104" s="609"/>
      <c r="E104" s="458"/>
      <c r="F104" s="458"/>
    </row>
    <row r="105" spans="1:6" s="847" customFormat="1" ht="17.25" customHeight="1">
      <c r="A105" s="849"/>
      <c r="B105" s="846"/>
      <c r="C105" s="67"/>
      <c r="D105" s="609"/>
      <c r="E105" s="458"/>
      <c r="F105" s="458"/>
    </row>
    <row r="106" spans="1:6" s="847" customFormat="1" ht="17.25" customHeight="1">
      <c r="A106" s="849"/>
      <c r="B106" s="846"/>
      <c r="C106" s="67"/>
      <c r="D106" s="609"/>
      <c r="E106" s="458"/>
      <c r="F106" s="458"/>
    </row>
    <row r="107" spans="1:6" s="847" customFormat="1" ht="17.25" customHeight="1">
      <c r="A107" s="849"/>
      <c r="B107" s="846"/>
      <c r="C107" s="67"/>
      <c r="D107" s="609"/>
      <c r="E107" s="458"/>
      <c r="F107" s="458"/>
    </row>
    <row r="108" spans="1:6" s="847" customFormat="1" ht="17.25" customHeight="1">
      <c r="A108" s="849"/>
      <c r="B108" s="846"/>
      <c r="C108" s="67"/>
      <c r="D108" s="609"/>
      <c r="E108" s="458"/>
      <c r="F108" s="458"/>
    </row>
    <row r="109" spans="1:6" s="847" customFormat="1" ht="17.25" customHeight="1">
      <c r="A109" s="848"/>
      <c r="B109" s="850"/>
      <c r="C109" s="458"/>
      <c r="D109" s="458"/>
      <c r="E109" s="458"/>
      <c r="F109" s="458"/>
    </row>
    <row r="110" spans="1:6" s="847" customFormat="1" ht="17.25" customHeight="1">
      <c r="A110" s="851"/>
      <c r="B110" s="852"/>
      <c r="C110" s="458"/>
      <c r="D110" s="517"/>
      <c r="E110" s="615"/>
      <c r="F110" s="619"/>
    </row>
    <row r="111" spans="1:6" s="847" customFormat="1" ht="17.25" customHeight="1">
      <c r="A111" s="848"/>
      <c r="B111" s="853"/>
      <c r="C111" s="517"/>
      <c r="D111" s="517"/>
      <c r="E111" s="518"/>
      <c r="F111" s="854"/>
    </row>
    <row r="112" spans="1:6" s="847" customFormat="1" ht="17.25" customHeight="1">
      <c r="A112" s="848"/>
      <c r="B112" s="853"/>
      <c r="C112" s="517"/>
      <c r="D112" s="517"/>
      <c r="E112" s="518"/>
      <c r="F112" s="854"/>
    </row>
    <row r="113" spans="1:6" s="847" customFormat="1" ht="17.25" customHeight="1">
      <c r="A113" s="134"/>
      <c r="B113" s="13"/>
      <c r="C113" s="519"/>
      <c r="D113" s="519"/>
      <c r="E113" s="520"/>
      <c r="F113" s="519"/>
    </row>
    <row r="114" spans="1:3" ht="15.75">
      <c r="A114" s="631"/>
      <c r="B114" s="623"/>
      <c r="C114" s="624"/>
    </row>
    <row r="115" spans="1:3" ht="15.75">
      <c r="A115" s="631"/>
      <c r="B115" s="623"/>
      <c r="C115" s="624"/>
    </row>
    <row r="116" spans="1:3" ht="15.75">
      <c r="A116" s="630"/>
      <c r="B116" s="628"/>
      <c r="C116" s="629"/>
    </row>
    <row r="117" spans="1:3" ht="15.75">
      <c r="A117" s="630"/>
      <c r="B117" s="628"/>
      <c r="C117" s="629"/>
    </row>
    <row r="118" spans="1:3" ht="15.75">
      <c r="A118" s="855"/>
      <c r="B118" s="623"/>
      <c r="C118" s="624"/>
    </row>
    <row r="119" spans="1:3" ht="15.75">
      <c r="A119" s="630"/>
      <c r="B119" s="628"/>
      <c r="C119" s="629"/>
    </row>
    <row r="120" spans="1:3" ht="15.75">
      <c r="A120" s="630"/>
      <c r="B120" s="628"/>
      <c r="C120" s="629"/>
    </row>
    <row r="121" spans="1:3" ht="15.75">
      <c r="A121" s="630"/>
      <c r="B121" s="628"/>
      <c r="C121" s="629"/>
    </row>
    <row r="122" spans="1:3" ht="15.75">
      <c r="A122" s="630"/>
      <c r="B122" s="628"/>
      <c r="C122" s="629"/>
    </row>
    <row r="123" spans="1:3" ht="15.75">
      <c r="A123" s="630"/>
      <c r="B123" s="628"/>
      <c r="C123" s="629"/>
    </row>
    <row r="124" spans="1:3" ht="15.75">
      <c r="A124" s="630"/>
      <c r="B124" s="628"/>
      <c r="C124" s="629"/>
    </row>
    <row r="125" spans="1:3" ht="15.75">
      <c r="A125" s="630"/>
      <c r="B125" s="628"/>
      <c r="C125" s="629"/>
    </row>
    <row r="126" spans="1:3" ht="15.75">
      <c r="A126" s="630"/>
      <c r="B126" s="628"/>
      <c r="C126" s="629"/>
    </row>
    <row r="127" spans="1:3" ht="16.5" customHeight="1">
      <c r="A127" s="631"/>
      <c r="B127" s="623"/>
      <c r="C127" s="629"/>
    </row>
    <row r="128" spans="1:3" ht="15.75">
      <c r="A128" s="631"/>
      <c r="B128" s="623"/>
      <c r="C128" s="629"/>
    </row>
    <row r="129" spans="1:3" ht="15.75">
      <c r="A129" s="631"/>
      <c r="B129" s="623"/>
      <c r="C129" s="629"/>
    </row>
    <row r="130" spans="1:2" ht="15.75">
      <c r="A130" s="631"/>
      <c r="B130" s="623"/>
    </row>
    <row r="131" spans="1:2" ht="15.75">
      <c r="A131" s="985"/>
      <c r="B131" s="985"/>
    </row>
    <row r="132" spans="1:2" ht="15.75">
      <c r="A132" s="632"/>
      <c r="B132" s="633"/>
    </row>
    <row r="133" spans="1:2" ht="15.75">
      <c r="A133" s="632"/>
      <c r="B133" s="633"/>
    </row>
    <row r="134" ht="15.75">
      <c r="B134" s="634"/>
    </row>
    <row r="141" ht="15.75">
      <c r="B141" s="634"/>
    </row>
    <row r="148" ht="15.75">
      <c r="B148" s="634"/>
    </row>
    <row r="150" ht="15.75">
      <c r="B150" s="634"/>
    </row>
    <row r="152" ht="15.75">
      <c r="B152" s="634"/>
    </row>
    <row r="154" ht="15.75">
      <c r="B154" s="634"/>
    </row>
    <row r="156" ht="15.75">
      <c r="B156" s="634"/>
    </row>
    <row r="158" ht="15.75">
      <c r="B158" s="634"/>
    </row>
    <row r="160" ht="15.75">
      <c r="B160" s="634"/>
    </row>
    <row r="166" ht="15.75">
      <c r="B166" s="634"/>
    </row>
  </sheetData>
  <sheetProtection/>
  <mergeCells count="8">
    <mergeCell ref="A7:F7"/>
    <mergeCell ref="A10:F10"/>
    <mergeCell ref="A4:F4"/>
    <mergeCell ref="A131:B131"/>
    <mergeCell ref="A11:F11"/>
    <mergeCell ref="A6:F6"/>
    <mergeCell ref="A8:F8"/>
    <mergeCell ref="A12:F12"/>
  </mergeCells>
  <printOptions horizontalCentered="1"/>
  <pageMargins left="0.41" right="0.28" top="0.5905511811023623" bottom="0.49" header="0.2362204724409449" footer="0.1968503937007874"/>
  <pageSetup firstPageNumber="97" useFirstPageNumber="1" fitToWidth="5" horizontalDpi="600" verticalDpi="600" orientation="portrait" paperSize="9" scale="85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1"/>
  <sheetViews>
    <sheetView zoomScaleSheetLayoutView="100" workbookViewId="0" topLeftCell="A1">
      <selection activeCell="A1" sqref="A1:IV16384"/>
    </sheetView>
  </sheetViews>
  <sheetFormatPr defaultColWidth="9.140625" defaultRowHeight="12.75"/>
  <cols>
    <col min="1" max="1" width="11.57421875" style="856" customWidth="1"/>
    <col min="2" max="2" width="49.421875" style="856" customWidth="1"/>
    <col min="3" max="4" width="15.7109375" style="862" customWidth="1"/>
    <col min="5" max="16384" width="9.140625" style="856" customWidth="1"/>
  </cols>
  <sheetData>
    <row r="1" spans="1:4" ht="79.5" customHeight="1">
      <c r="A1" s="1034"/>
      <c r="B1" s="1034"/>
      <c r="C1" s="1034"/>
      <c r="D1" s="1035"/>
    </row>
    <row r="2" spans="1:4" ht="15" customHeight="1">
      <c r="A2" s="1036" t="s">
        <v>1077</v>
      </c>
      <c r="B2" s="1036"/>
      <c r="C2" s="1036"/>
      <c r="D2" s="1033"/>
    </row>
    <row r="3" spans="1:4" ht="26.25" customHeight="1">
      <c r="A3" s="1037" t="s">
        <v>1078</v>
      </c>
      <c r="B3" s="1037"/>
      <c r="C3" s="1037"/>
      <c r="D3" s="1033"/>
    </row>
    <row r="4" spans="1:4" ht="12.75">
      <c r="A4" s="1032" t="s">
        <v>1079</v>
      </c>
      <c r="B4" s="1033"/>
      <c r="C4" s="1033"/>
      <c r="D4" s="1033"/>
    </row>
    <row r="5" spans="1:4" ht="12.75">
      <c r="A5" s="857" t="s">
        <v>1080</v>
      </c>
      <c r="B5" s="858"/>
      <c r="C5" s="858"/>
      <c r="D5" s="859" t="s">
        <v>1061</v>
      </c>
    </row>
    <row r="6" spans="1:4" ht="12.75">
      <c r="A6" s="1032" t="s">
        <v>1082</v>
      </c>
      <c r="B6" s="1032"/>
      <c r="C6" s="1032"/>
      <c r="D6" s="1033"/>
    </row>
    <row r="7" spans="1:10" s="860" customFormat="1" ht="36.75" customHeight="1">
      <c r="A7" s="1029" t="s">
        <v>1062</v>
      </c>
      <c r="B7" s="1030"/>
      <c r="C7" s="1030"/>
      <c r="D7" s="1030"/>
      <c r="G7" s="861"/>
      <c r="H7" s="861"/>
      <c r="I7" s="861"/>
      <c r="J7" s="861"/>
    </row>
    <row r="8" spans="1:10" s="860" customFormat="1" ht="15.75">
      <c r="A8" s="1031" t="s">
        <v>1196</v>
      </c>
      <c r="B8" s="1031"/>
      <c r="C8" s="1031"/>
      <c r="D8" s="1031"/>
      <c r="G8" s="861"/>
      <c r="H8" s="861"/>
      <c r="I8" s="861"/>
      <c r="J8" s="861"/>
    </row>
    <row r="9" spans="1:4" ht="12.75">
      <c r="A9" s="862"/>
      <c r="B9" s="863"/>
      <c r="C9" s="864"/>
      <c r="D9" s="865" t="s">
        <v>1063</v>
      </c>
    </row>
    <row r="10" spans="1:4" ht="15.75">
      <c r="A10" s="866"/>
      <c r="B10" s="867"/>
      <c r="C10" s="867"/>
      <c r="D10" s="868" t="s">
        <v>1114</v>
      </c>
    </row>
    <row r="11" spans="1:4" ht="25.5">
      <c r="A11" s="869" t="s">
        <v>1198</v>
      </c>
      <c r="B11" s="870" t="s">
        <v>1115</v>
      </c>
      <c r="C11" s="871" t="s">
        <v>1117</v>
      </c>
      <c r="D11" s="872" t="s">
        <v>1089</v>
      </c>
    </row>
    <row r="12" spans="1:4" ht="12.75">
      <c r="A12" s="871" t="s">
        <v>948</v>
      </c>
      <c r="B12" s="871" t="s">
        <v>949</v>
      </c>
      <c r="C12" s="873" t="s">
        <v>950</v>
      </c>
      <c r="D12" s="874">
        <v>4</v>
      </c>
    </row>
    <row r="13" spans="1:4" ht="12.75">
      <c r="A13" s="875"/>
      <c r="B13" s="876" t="s">
        <v>1064</v>
      </c>
      <c r="C13" s="877">
        <v>316620</v>
      </c>
      <c r="D13" s="877">
        <v>3276</v>
      </c>
    </row>
    <row r="14" spans="1:4" ht="12.75">
      <c r="A14" s="878" t="s">
        <v>906</v>
      </c>
      <c r="B14" s="879" t="s">
        <v>541</v>
      </c>
      <c r="C14" s="877">
        <v>316620</v>
      </c>
      <c r="D14" s="877">
        <v>3276</v>
      </c>
    </row>
    <row r="15" spans="1:4" ht="25.5">
      <c r="A15" s="880" t="s">
        <v>907</v>
      </c>
      <c r="B15" s="881" t="s">
        <v>543</v>
      </c>
      <c r="C15" s="882">
        <v>2760</v>
      </c>
      <c r="D15" s="882">
        <v>-527</v>
      </c>
    </row>
    <row r="16" spans="1:8" ht="12.75" hidden="1">
      <c r="A16" s="880" t="s">
        <v>1065</v>
      </c>
      <c r="B16" s="881" t="s">
        <v>1066</v>
      </c>
      <c r="C16" s="882">
        <v>0</v>
      </c>
      <c r="D16" s="882">
        <v>0</v>
      </c>
      <c r="H16" s="883"/>
    </row>
    <row r="17" spans="1:8" ht="25.5" hidden="1">
      <c r="A17" s="880" t="s">
        <v>908</v>
      </c>
      <c r="B17" s="881" t="s">
        <v>909</v>
      </c>
      <c r="C17" s="882">
        <v>0</v>
      </c>
      <c r="D17" s="882">
        <v>0</v>
      </c>
      <c r="H17" s="883"/>
    </row>
    <row r="18" spans="1:8" ht="12.75" customHeight="1">
      <c r="A18" s="880" t="s">
        <v>910</v>
      </c>
      <c r="B18" s="881" t="s">
        <v>545</v>
      </c>
      <c r="C18" s="882">
        <v>295650</v>
      </c>
      <c r="D18" s="882">
        <v>-2410</v>
      </c>
      <c r="H18" s="883"/>
    </row>
    <row r="19" spans="1:8" ht="12.75" customHeight="1">
      <c r="A19" s="884" t="s">
        <v>911</v>
      </c>
      <c r="B19" s="881" t="s">
        <v>547</v>
      </c>
      <c r="C19" s="882">
        <v>18210</v>
      </c>
      <c r="D19" s="882">
        <v>6213</v>
      </c>
      <c r="H19" s="883"/>
    </row>
    <row r="20" spans="1:4" ht="12.75" hidden="1">
      <c r="A20" s="871" t="s">
        <v>1067</v>
      </c>
      <c r="B20" s="881" t="s">
        <v>1068</v>
      </c>
      <c r="C20" s="885">
        <v>0</v>
      </c>
      <c r="D20" s="877">
        <v>0</v>
      </c>
    </row>
    <row r="21" spans="1:11" ht="12.75">
      <c r="A21" s="875"/>
      <c r="B21" s="876" t="s">
        <v>1069</v>
      </c>
      <c r="C21" s="877">
        <v>372396</v>
      </c>
      <c r="D21" s="877">
        <v>42456</v>
      </c>
      <c r="E21" s="862"/>
      <c r="F21" s="862"/>
      <c r="G21" s="862"/>
      <c r="H21" s="886"/>
      <c r="I21" s="862"/>
      <c r="J21" s="862"/>
      <c r="K21" s="862"/>
    </row>
    <row r="22" spans="1:11" ht="12.75">
      <c r="A22" s="875" t="s">
        <v>284</v>
      </c>
      <c r="B22" s="887" t="s">
        <v>285</v>
      </c>
      <c r="C22" s="882">
        <v>957</v>
      </c>
      <c r="D22" s="877">
        <v>232</v>
      </c>
      <c r="E22" s="862"/>
      <c r="F22" s="862"/>
      <c r="G22" s="862"/>
      <c r="H22" s="886"/>
      <c r="I22" s="862"/>
      <c r="J22" s="862"/>
      <c r="K22" s="862"/>
    </row>
    <row r="23" spans="1:4" ht="12.75">
      <c r="A23" s="888" t="s">
        <v>289</v>
      </c>
      <c r="B23" s="889" t="s">
        <v>549</v>
      </c>
      <c r="C23" s="882">
        <v>371439</v>
      </c>
      <c r="D23" s="877">
        <v>42224</v>
      </c>
    </row>
    <row r="24" spans="1:10" ht="12.75">
      <c r="A24" s="889"/>
      <c r="B24" s="876" t="s">
        <v>1070</v>
      </c>
      <c r="C24" s="877">
        <v>372396</v>
      </c>
      <c r="D24" s="877">
        <v>42456</v>
      </c>
      <c r="E24" s="862"/>
      <c r="F24" s="862"/>
      <c r="G24" s="862"/>
      <c r="H24" s="862"/>
      <c r="I24" s="862"/>
      <c r="J24" s="862"/>
    </row>
    <row r="25" spans="1:4" ht="12.75">
      <c r="A25" s="890" t="s">
        <v>617</v>
      </c>
      <c r="B25" s="879" t="s">
        <v>178</v>
      </c>
      <c r="C25" s="877">
        <v>347428</v>
      </c>
      <c r="D25" s="877">
        <v>49684</v>
      </c>
    </row>
    <row r="26" spans="1:4" ht="12.75">
      <c r="A26" s="890" t="s">
        <v>619</v>
      </c>
      <c r="B26" s="876" t="s">
        <v>180</v>
      </c>
      <c r="C26" s="891">
        <v>71169</v>
      </c>
      <c r="D26" s="877">
        <v>1550</v>
      </c>
    </row>
    <row r="27" spans="1:4" ht="12.75">
      <c r="A27" s="890">
        <v>1000</v>
      </c>
      <c r="B27" s="876" t="s">
        <v>181</v>
      </c>
      <c r="C27" s="891">
        <v>26689</v>
      </c>
      <c r="D27" s="877">
        <v>481</v>
      </c>
    </row>
    <row r="28" spans="1:4" ht="12.75" customHeight="1">
      <c r="A28" s="892">
        <v>1100</v>
      </c>
      <c r="B28" s="893" t="s">
        <v>188</v>
      </c>
      <c r="C28" s="885">
        <v>23511</v>
      </c>
      <c r="D28" s="877">
        <v>462</v>
      </c>
    </row>
    <row r="29" spans="1:4" ht="27.75" customHeight="1">
      <c r="A29" s="892">
        <v>1200</v>
      </c>
      <c r="B29" s="893" t="s">
        <v>184</v>
      </c>
      <c r="C29" s="885">
        <v>3178</v>
      </c>
      <c r="D29" s="877">
        <v>19</v>
      </c>
    </row>
    <row r="30" spans="1:4" ht="12.75">
      <c r="A30" s="890">
        <v>2000</v>
      </c>
      <c r="B30" s="876" t="s">
        <v>186</v>
      </c>
      <c r="C30" s="891">
        <v>44480</v>
      </c>
      <c r="D30" s="877">
        <v>1069</v>
      </c>
    </row>
    <row r="31" spans="1:4" ht="12.75">
      <c r="A31" s="890" t="s">
        <v>828</v>
      </c>
      <c r="B31" s="876" t="s">
        <v>206</v>
      </c>
      <c r="C31" s="891">
        <v>276259</v>
      </c>
      <c r="D31" s="877">
        <v>48134</v>
      </c>
    </row>
    <row r="32" spans="1:4" ht="12.75">
      <c r="A32" s="894">
        <v>3000</v>
      </c>
      <c r="B32" s="895" t="s">
        <v>208</v>
      </c>
      <c r="C32" s="891">
        <v>274109</v>
      </c>
      <c r="D32" s="877">
        <v>48004</v>
      </c>
    </row>
    <row r="33" spans="1:4" ht="13.5" customHeight="1">
      <c r="A33" s="890">
        <v>6000</v>
      </c>
      <c r="B33" s="896" t="s">
        <v>230</v>
      </c>
      <c r="C33" s="891">
        <v>2150</v>
      </c>
      <c r="D33" s="877">
        <v>130</v>
      </c>
    </row>
    <row r="34" spans="1:4" ht="12.75" hidden="1">
      <c r="A34" s="892">
        <v>7300</v>
      </c>
      <c r="B34" s="897" t="s">
        <v>1071</v>
      </c>
      <c r="C34" s="885">
        <v>0</v>
      </c>
      <c r="D34" s="877">
        <v>0</v>
      </c>
    </row>
    <row r="35" spans="1:4" s="898" customFormat="1" ht="12.75">
      <c r="A35" s="890" t="s">
        <v>648</v>
      </c>
      <c r="B35" s="876" t="s">
        <v>251</v>
      </c>
      <c r="C35" s="891">
        <v>24968</v>
      </c>
      <c r="D35" s="877">
        <v>-7228</v>
      </c>
    </row>
    <row r="36" spans="1:4" s="898" customFormat="1" ht="12.75">
      <c r="A36" s="899" t="s">
        <v>1072</v>
      </c>
      <c r="B36" s="876" t="s">
        <v>253</v>
      </c>
      <c r="C36" s="891">
        <v>24968</v>
      </c>
      <c r="D36" s="877">
        <v>-7228</v>
      </c>
    </row>
    <row r="37" spans="1:4" ht="12.75">
      <c r="A37" s="900" t="s">
        <v>254</v>
      </c>
      <c r="B37" s="897" t="s">
        <v>255</v>
      </c>
      <c r="C37" s="885">
        <v>0</v>
      </c>
      <c r="D37" s="877">
        <v>-6000</v>
      </c>
    </row>
    <row r="38" spans="1:4" ht="12.75">
      <c r="A38" s="892">
        <v>5200</v>
      </c>
      <c r="B38" s="893" t="s">
        <v>257</v>
      </c>
      <c r="C38" s="885">
        <v>24968</v>
      </c>
      <c r="D38" s="877">
        <v>-1228</v>
      </c>
    </row>
    <row r="39" spans="1:4" ht="12.75">
      <c r="A39" s="901"/>
      <c r="B39" s="902" t="s">
        <v>1073</v>
      </c>
      <c r="C39" s="891">
        <v>-55776</v>
      </c>
      <c r="D39" s="877">
        <v>-39180</v>
      </c>
    </row>
    <row r="40" spans="1:4" ht="12.75">
      <c r="A40" s="903"/>
      <c r="B40" s="876" t="s">
        <v>1074</v>
      </c>
      <c r="C40" s="891">
        <v>55776</v>
      </c>
      <c r="D40" s="877">
        <v>39180</v>
      </c>
    </row>
    <row r="41" spans="1:4" ht="12.75">
      <c r="A41" s="904" t="s">
        <v>857</v>
      </c>
      <c r="B41" s="876" t="s">
        <v>1075</v>
      </c>
      <c r="C41" s="891">
        <v>55776</v>
      </c>
      <c r="D41" s="877">
        <v>39180</v>
      </c>
    </row>
    <row r="42" spans="1:4" ht="12.75">
      <c r="A42" s="905" t="s">
        <v>267</v>
      </c>
      <c r="B42" s="893" t="s">
        <v>1161</v>
      </c>
      <c r="C42" s="885">
        <v>1161</v>
      </c>
      <c r="D42" s="877">
        <v>37</v>
      </c>
    </row>
    <row r="43" spans="1:4" ht="12.75">
      <c r="A43" s="905" t="s">
        <v>859</v>
      </c>
      <c r="B43" s="893" t="s">
        <v>860</v>
      </c>
      <c r="C43" s="885">
        <v>468662</v>
      </c>
      <c r="D43" s="877">
        <v>39143</v>
      </c>
    </row>
    <row r="44" spans="1:4" ht="12.75" hidden="1">
      <c r="A44" s="905" t="s">
        <v>861</v>
      </c>
      <c r="B44" s="893" t="s">
        <v>862</v>
      </c>
      <c r="C44" s="885">
        <v>0</v>
      </c>
      <c r="D44" s="877">
        <v>0</v>
      </c>
    </row>
    <row r="45" spans="1:4" ht="12.75" hidden="1">
      <c r="A45" s="904" t="s">
        <v>272</v>
      </c>
      <c r="B45" s="906" t="s">
        <v>1102</v>
      </c>
      <c r="C45" s="891">
        <v>0</v>
      </c>
      <c r="D45" s="877">
        <v>0</v>
      </c>
    </row>
    <row r="46" spans="1:4" ht="12.75">
      <c r="A46" s="907" t="s">
        <v>861</v>
      </c>
      <c r="B46" s="893" t="s">
        <v>862</v>
      </c>
      <c r="C46" s="885">
        <v>-414047</v>
      </c>
      <c r="D46" s="877">
        <v>0</v>
      </c>
    </row>
    <row r="47" spans="1:4" ht="12.75">
      <c r="A47" s="908"/>
      <c r="B47" s="909"/>
      <c r="C47" s="910"/>
      <c r="D47" s="911"/>
    </row>
    <row r="48" spans="1:5" ht="15">
      <c r="A48" s="912"/>
      <c r="B48" s="862"/>
      <c r="C48" s="913"/>
      <c r="D48" s="913"/>
      <c r="E48" s="914"/>
    </row>
    <row r="49" spans="1:7" s="862" customFormat="1" ht="12.75">
      <c r="A49" s="915" t="s">
        <v>1076</v>
      </c>
      <c r="E49" s="916"/>
      <c r="G49" s="917"/>
    </row>
    <row r="50" spans="1:7" s="862" customFormat="1" ht="12.75">
      <c r="A50" s="915" t="s">
        <v>151</v>
      </c>
      <c r="D50" s="916" t="s">
        <v>152</v>
      </c>
      <c r="E50" s="916"/>
      <c r="G50" s="917"/>
    </row>
    <row r="51" spans="1:7" s="862" customFormat="1" ht="12.75">
      <c r="A51" s="915"/>
      <c r="D51" s="916"/>
      <c r="E51" s="916"/>
      <c r="G51" s="917"/>
    </row>
    <row r="52" spans="1:4" ht="15">
      <c r="A52" s="918" t="s">
        <v>1060</v>
      </c>
      <c r="B52" s="862"/>
      <c r="C52" s="913"/>
      <c r="D52" s="913"/>
    </row>
    <row r="53" spans="1:4" ht="15">
      <c r="A53" s="912"/>
      <c r="B53" s="913"/>
      <c r="C53" s="913"/>
      <c r="D53" s="913"/>
    </row>
    <row r="54" spans="1:4" ht="15">
      <c r="A54" s="912"/>
      <c r="B54" s="913"/>
      <c r="C54" s="913"/>
      <c r="D54" s="919"/>
    </row>
    <row r="55" spans="1:4" ht="15">
      <c r="A55" s="912"/>
      <c r="B55" s="913"/>
      <c r="C55" s="913"/>
      <c r="D55" s="919"/>
    </row>
    <row r="56" spans="1:4" ht="15">
      <c r="A56" s="912"/>
      <c r="B56" s="913"/>
      <c r="C56" s="913"/>
      <c r="D56" s="913"/>
    </row>
    <row r="57" spans="1:4" ht="15">
      <c r="A57" s="912"/>
      <c r="B57" s="913"/>
      <c r="C57" s="913"/>
      <c r="D57" s="913"/>
    </row>
    <row r="58" spans="1:4" ht="15">
      <c r="A58" s="912"/>
      <c r="B58" s="913"/>
      <c r="C58" s="913"/>
      <c r="D58" s="913"/>
    </row>
    <row r="59" spans="1:4" ht="15">
      <c r="A59" s="912"/>
      <c r="B59" s="913"/>
      <c r="C59" s="913"/>
      <c r="D59" s="913"/>
    </row>
    <row r="60" spans="2:4" ht="12.75">
      <c r="B60" s="916"/>
      <c r="C60" s="916"/>
      <c r="D60" s="916"/>
    </row>
    <row r="61" spans="1:4" ht="15.75">
      <c r="A61" s="866"/>
      <c r="B61" s="867"/>
      <c r="C61" s="867"/>
      <c r="D61" s="867"/>
    </row>
  </sheetData>
  <mergeCells count="7">
    <mergeCell ref="A7:D7"/>
    <mergeCell ref="A8:D8"/>
    <mergeCell ref="A6:D6"/>
    <mergeCell ref="A1:D1"/>
    <mergeCell ref="A2:D2"/>
    <mergeCell ref="A3:D3"/>
    <mergeCell ref="A4:D4"/>
  </mergeCells>
  <printOptions horizontalCentered="1"/>
  <pageMargins left="0.9448818897637796" right="0.5118110236220472" top="0.8661417322834646" bottom="0.7874015748031497" header="0.7480314960629921" footer="0.3"/>
  <pageSetup firstPageNumber="99" useFirstPageNumber="1" horizontalDpi="600" verticalDpi="600" orientation="portrait" paperSize="9" scale="95" r:id="rId2"/>
  <headerFooter alignWithMargins="0">
    <oddFooter>&amp;C&amp;"Times New Roman,Regular"&amp;P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2:CN42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48.140625" style="16" customWidth="1"/>
    <col min="2" max="5" width="12.7109375" style="16" customWidth="1"/>
    <col min="6" max="16384" width="9.140625" style="16" customWidth="1"/>
  </cols>
  <sheetData>
    <row r="1" s="1" customFormat="1" ht="55.5" customHeight="1"/>
    <row r="2" spans="1:5" s="1" customFormat="1" ht="12.75" customHeight="1">
      <c r="A2" s="934" t="s">
        <v>1077</v>
      </c>
      <c r="B2" s="934"/>
      <c r="C2" s="934"/>
      <c r="D2" s="934"/>
      <c r="E2" s="934"/>
    </row>
    <row r="3" spans="1:6" s="4" customFormat="1" ht="15.75">
      <c r="A3" s="936" t="s">
        <v>1078</v>
      </c>
      <c r="B3" s="936"/>
      <c r="C3" s="936"/>
      <c r="D3" s="936"/>
      <c r="E3" s="936"/>
      <c r="F3" s="936"/>
    </row>
    <row r="4" spans="1:6" s="4" customFormat="1" ht="12.75">
      <c r="A4" s="937" t="s">
        <v>1079</v>
      </c>
      <c r="B4" s="937"/>
      <c r="C4" s="937"/>
      <c r="D4" s="937"/>
      <c r="E4" s="937"/>
      <c r="F4" s="937"/>
    </row>
    <row r="5" spans="1:5" s="4" customFormat="1" ht="12.75">
      <c r="A5" s="8" t="s">
        <v>1080</v>
      </c>
      <c r="B5" s="9"/>
      <c r="C5" s="6"/>
      <c r="D5" s="2"/>
      <c r="E5" s="7" t="s">
        <v>1081</v>
      </c>
    </row>
    <row r="6" spans="1:5" s="10" customFormat="1" ht="17.25" customHeight="1">
      <c r="A6" s="940" t="s">
        <v>1082</v>
      </c>
      <c r="B6" s="940"/>
      <c r="C6" s="940"/>
      <c r="D6" s="940"/>
      <c r="E6" s="940"/>
    </row>
    <row r="7" spans="1:5" s="10" customFormat="1" ht="17.25" customHeight="1">
      <c r="A7" s="935" t="s">
        <v>1083</v>
      </c>
      <c r="B7" s="935"/>
      <c r="C7" s="935"/>
      <c r="D7" s="935"/>
      <c r="E7" s="935"/>
    </row>
    <row r="8" spans="1:5" s="10" customFormat="1" ht="17.25" customHeight="1">
      <c r="A8" s="939" t="s">
        <v>1084</v>
      </c>
      <c r="B8" s="939"/>
      <c r="C8" s="939"/>
      <c r="D8" s="939"/>
      <c r="E8" s="939"/>
    </row>
    <row r="9" spans="1:5" s="11" customFormat="1" ht="17.25" customHeight="1">
      <c r="A9" s="13"/>
      <c r="E9" s="12" t="s">
        <v>1085</v>
      </c>
    </row>
    <row r="10" spans="1:5" ht="38.25">
      <c r="A10" s="14" t="s">
        <v>1086</v>
      </c>
      <c r="B10" s="15" t="s">
        <v>1090</v>
      </c>
      <c r="C10" s="15" t="s">
        <v>1087</v>
      </c>
      <c r="D10" s="15" t="s">
        <v>1088</v>
      </c>
      <c r="E10" s="15" t="s">
        <v>1089</v>
      </c>
    </row>
    <row r="11" spans="1:5" ht="19.5" customHeight="1">
      <c r="A11" s="17" t="s">
        <v>1091</v>
      </c>
      <c r="B11" s="18">
        <v>1939088</v>
      </c>
      <c r="C11" s="18">
        <v>616895</v>
      </c>
      <c r="D11" s="18">
        <v>2555983</v>
      </c>
      <c r="E11" s="18">
        <v>450226</v>
      </c>
    </row>
    <row r="12" spans="1:5" ht="19.5" customHeight="1">
      <c r="A12" s="19" t="s">
        <v>1092</v>
      </c>
      <c r="B12" s="20" t="s">
        <v>1093</v>
      </c>
      <c r="C12" s="20" t="s">
        <v>1093</v>
      </c>
      <c r="D12" s="21">
        <v>-222059</v>
      </c>
      <c r="E12" s="21">
        <v>-55922</v>
      </c>
    </row>
    <row r="13" spans="1:5" ht="19.5" customHeight="1">
      <c r="A13" s="22" t="s">
        <v>1094</v>
      </c>
      <c r="B13" s="18">
        <v>1939088</v>
      </c>
      <c r="C13" s="18">
        <v>616895</v>
      </c>
      <c r="D13" s="18">
        <v>2333924</v>
      </c>
      <c r="E13" s="18">
        <v>394304</v>
      </c>
    </row>
    <row r="14" spans="1:5" ht="19.5" customHeight="1">
      <c r="A14" s="17" t="s">
        <v>1095</v>
      </c>
      <c r="B14" s="18">
        <v>2170595</v>
      </c>
      <c r="C14" s="18">
        <v>565985</v>
      </c>
      <c r="D14" s="18">
        <v>2736581</v>
      </c>
      <c r="E14" s="18">
        <v>468948</v>
      </c>
    </row>
    <row r="15" spans="1:5" ht="19.5" customHeight="1">
      <c r="A15" s="19" t="s">
        <v>1092</v>
      </c>
      <c r="B15" s="20" t="s">
        <v>1093</v>
      </c>
      <c r="C15" s="20" t="s">
        <v>1093</v>
      </c>
      <c r="D15" s="21">
        <v>-229006</v>
      </c>
      <c r="E15" s="21">
        <v>-56272</v>
      </c>
    </row>
    <row r="16" spans="1:5" ht="19.5" customHeight="1">
      <c r="A16" s="22" t="s">
        <v>1096</v>
      </c>
      <c r="B16" s="18">
        <v>2170595</v>
      </c>
      <c r="C16" s="18">
        <v>565985</v>
      </c>
      <c r="D16" s="18">
        <v>2507575</v>
      </c>
      <c r="E16" s="18">
        <v>412676</v>
      </c>
    </row>
    <row r="17" spans="1:5" ht="19.5" customHeight="1">
      <c r="A17" s="22" t="s">
        <v>1097</v>
      </c>
      <c r="B17" s="18">
        <v>-231507</v>
      </c>
      <c r="C17" s="18">
        <v>50909</v>
      </c>
      <c r="D17" s="18">
        <v>-173650</v>
      </c>
      <c r="E17" s="18">
        <v>-18372</v>
      </c>
    </row>
    <row r="18" spans="1:5" ht="19.5" customHeight="1">
      <c r="A18" s="18" t="s">
        <v>1098</v>
      </c>
      <c r="B18" s="23">
        <v>231507</v>
      </c>
      <c r="C18" s="23">
        <v>-50909</v>
      </c>
      <c r="D18" s="23">
        <v>173650</v>
      </c>
      <c r="E18" s="23">
        <v>18372</v>
      </c>
    </row>
    <row r="19" spans="1:5" s="24" customFormat="1" ht="19.5" customHeight="1">
      <c r="A19" s="18" t="s">
        <v>1099</v>
      </c>
      <c r="B19" s="23">
        <v>-177468</v>
      </c>
      <c r="C19" s="23">
        <v>-42361</v>
      </c>
      <c r="D19" s="23">
        <v>-219829</v>
      </c>
      <c r="E19" s="23">
        <v>32479</v>
      </c>
    </row>
    <row r="20" spans="1:5" s="11" customFormat="1" ht="19.5" customHeight="1">
      <c r="A20" s="19" t="s">
        <v>1092</v>
      </c>
      <c r="B20" s="25" t="s">
        <v>1093</v>
      </c>
      <c r="C20" s="25" t="s">
        <v>1093</v>
      </c>
      <c r="D20" s="25">
        <v>0</v>
      </c>
      <c r="E20" s="25">
        <v>0</v>
      </c>
    </row>
    <row r="21" spans="1:5" s="11" customFormat="1" ht="30" customHeight="1">
      <c r="A21" s="26" t="s">
        <v>1100</v>
      </c>
      <c r="B21" s="23">
        <v>0</v>
      </c>
      <c r="C21" s="23">
        <v>0</v>
      </c>
      <c r="D21" s="23">
        <v>0</v>
      </c>
      <c r="E21" s="23">
        <v>0</v>
      </c>
    </row>
    <row r="22" spans="1:5" s="11" customFormat="1" ht="19.5" customHeight="1">
      <c r="A22" s="27" t="s">
        <v>1101</v>
      </c>
      <c r="B22" s="23">
        <v>31850</v>
      </c>
      <c r="C22" s="23">
        <v>0</v>
      </c>
      <c r="D22" s="23">
        <v>31850</v>
      </c>
      <c r="E22" s="23">
        <v>-11728</v>
      </c>
    </row>
    <row r="23" spans="1:5" s="11" customFormat="1" ht="19.5" customHeight="1">
      <c r="A23" s="27" t="s">
        <v>1102</v>
      </c>
      <c r="B23" s="23">
        <v>399955</v>
      </c>
      <c r="C23" s="23">
        <v>-5476</v>
      </c>
      <c r="D23" s="23">
        <v>381259</v>
      </c>
      <c r="E23" s="23">
        <v>-1908</v>
      </c>
    </row>
    <row r="24" spans="1:5" s="11" customFormat="1" ht="19.5" customHeight="1">
      <c r="A24" s="28" t="s">
        <v>1092</v>
      </c>
      <c r="B24" s="25" t="s">
        <v>1093</v>
      </c>
      <c r="C24" s="25" t="s">
        <v>1093</v>
      </c>
      <c r="D24" s="25">
        <v>-13221</v>
      </c>
      <c r="E24" s="25">
        <v>-1232</v>
      </c>
    </row>
    <row r="25" spans="1:5" s="11" customFormat="1" ht="19.5" customHeight="1">
      <c r="A25" s="27" t="s">
        <v>1103</v>
      </c>
      <c r="B25" s="23">
        <v>-23348</v>
      </c>
      <c r="C25" s="23">
        <v>625</v>
      </c>
      <c r="D25" s="23">
        <v>-16450</v>
      </c>
      <c r="E25" s="23">
        <v>-523</v>
      </c>
    </row>
    <row r="26" spans="1:5" s="11" customFormat="1" ht="19.5" customHeight="1">
      <c r="A26" s="28" t="s">
        <v>1092</v>
      </c>
      <c r="B26" s="25" t="s">
        <v>1093</v>
      </c>
      <c r="C26" s="25" t="s">
        <v>1093</v>
      </c>
      <c r="D26" s="25">
        <v>6274</v>
      </c>
      <c r="E26" s="25">
        <v>882</v>
      </c>
    </row>
    <row r="27" spans="1:5" s="10" customFormat="1" ht="19.5" customHeight="1">
      <c r="A27" s="27" t="s">
        <v>1104</v>
      </c>
      <c r="B27" s="23">
        <v>519</v>
      </c>
      <c r="C27" s="23">
        <v>-1923</v>
      </c>
      <c r="D27" s="23">
        <v>-1404</v>
      </c>
      <c r="E27" s="23">
        <v>-264</v>
      </c>
    </row>
    <row r="28" spans="1:5" s="11" customFormat="1" ht="19.5" customHeight="1">
      <c r="A28" s="27" t="s">
        <v>1105</v>
      </c>
      <c r="B28" s="23">
        <v>0</v>
      </c>
      <c r="C28" s="23">
        <v>-1775</v>
      </c>
      <c r="D28" s="23">
        <v>-1775</v>
      </c>
      <c r="E28" s="23">
        <v>317</v>
      </c>
    </row>
    <row r="29" spans="1:5" s="29" customFormat="1" ht="12.75">
      <c r="A29" s="30" t="s">
        <v>1106</v>
      </c>
      <c r="B29" s="31"/>
      <c r="C29" s="32"/>
      <c r="D29" s="32"/>
      <c r="E29" s="33"/>
    </row>
    <row r="30" spans="1:5" s="29" customFormat="1" ht="12.75">
      <c r="A30" s="30"/>
      <c r="B30" s="31"/>
      <c r="C30" s="32"/>
      <c r="D30" s="32"/>
      <c r="E30" s="33"/>
    </row>
    <row r="31" spans="1:2" s="29" customFormat="1" ht="12.75">
      <c r="A31" s="11"/>
      <c r="B31" s="13"/>
    </row>
    <row r="32" spans="1:5" s="34" customFormat="1" ht="15.75">
      <c r="A32" s="938" t="s">
        <v>1107</v>
      </c>
      <c r="B32" s="938"/>
      <c r="C32" s="35"/>
      <c r="D32" s="35"/>
      <c r="E32" s="36" t="s">
        <v>1108</v>
      </c>
    </row>
    <row r="33" spans="1:6" s="29" customFormat="1" ht="15">
      <c r="A33" s="938" t="s">
        <v>1109</v>
      </c>
      <c r="B33" s="938"/>
      <c r="C33" s="37"/>
      <c r="D33" s="38"/>
      <c r="E33" s="37"/>
      <c r="F33" s="39"/>
    </row>
    <row r="34" spans="1:5" s="29" customFormat="1" ht="12.75">
      <c r="A34" s="11"/>
      <c r="B34" s="13"/>
      <c r="E34" s="40"/>
    </row>
    <row r="35" spans="1:5" s="29" customFormat="1" ht="12.75">
      <c r="A35" s="11"/>
      <c r="B35" s="13"/>
      <c r="E35" s="40"/>
    </row>
    <row r="36" spans="1:2" s="29" customFormat="1" ht="12.75">
      <c r="A36" s="11"/>
      <c r="B36" s="13"/>
    </row>
    <row r="37" spans="1:2" s="29" customFormat="1" ht="12.75">
      <c r="A37" s="11"/>
      <c r="B37" s="13"/>
    </row>
    <row r="38" spans="1:2" s="29" customFormat="1" ht="12.75">
      <c r="A38" s="11"/>
      <c r="B38" s="13"/>
    </row>
    <row r="39" spans="1:92" s="46" customFormat="1" ht="15">
      <c r="A39" s="42" t="s">
        <v>1110</v>
      </c>
      <c r="B39" s="41"/>
      <c r="C39" s="43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</row>
    <row r="40" spans="1:5" s="49" customFormat="1" ht="12.75" customHeight="1">
      <c r="A40" s="16"/>
      <c r="B40" s="47"/>
      <c r="C40" s="47"/>
      <c r="D40" s="47"/>
      <c r="E40" s="48"/>
    </row>
    <row r="41" ht="12.75">
      <c r="C41" s="48"/>
    </row>
    <row r="42" ht="12.75">
      <c r="C42" s="48"/>
    </row>
  </sheetData>
  <mergeCells count="8">
    <mergeCell ref="A32:B32"/>
    <mergeCell ref="A33:B33"/>
    <mergeCell ref="A8:E8"/>
    <mergeCell ref="A6:E6"/>
    <mergeCell ref="A2:E2"/>
    <mergeCell ref="A7:E7"/>
    <mergeCell ref="A3:F3"/>
    <mergeCell ref="A4:F4"/>
  </mergeCells>
  <printOptions/>
  <pageMargins left="1.1023622047244095" right="0.7480314960629921" top="0.984251968503937" bottom="0.984251968503937" header="0.5118110236220472" footer="0.5118110236220472"/>
  <pageSetup firstPageNumber="3" useFirstPageNumber="1" horizontalDpi="600" verticalDpi="600" orientation="portrait" paperSize="9" scale="82" r:id="rId2"/>
  <headerFooter alignWithMargins="0">
    <oddFooter>&amp;C&amp;8&amp;P&amp;R&amp;9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A215"/>
  <sheetViews>
    <sheetView zoomScaleSheetLayoutView="100" workbookViewId="0" topLeftCell="A1">
      <selection activeCell="C10" sqref="C10"/>
    </sheetView>
  </sheetViews>
  <sheetFormatPr defaultColWidth="9.140625" defaultRowHeight="12.75"/>
  <cols>
    <col min="1" max="1" width="6.57421875" style="67" customWidth="1"/>
    <col min="2" max="2" width="46.421875" style="136" customWidth="1"/>
    <col min="3" max="3" width="14.28125" style="135" customWidth="1"/>
    <col min="4" max="4" width="15.00390625" style="135" customWidth="1"/>
    <col min="5" max="5" width="11.8515625" style="135" customWidth="1"/>
    <col min="6" max="6" width="13.8515625" style="135" customWidth="1"/>
    <col min="7" max="7" width="11.140625" style="135" customWidth="1"/>
    <col min="8" max="8" width="9.140625" style="135" customWidth="1"/>
    <col min="9" max="9" width="19.140625" style="135" customWidth="1"/>
    <col min="10" max="16384" width="9.140625" style="135" customWidth="1"/>
  </cols>
  <sheetData>
    <row r="1" spans="1:6" s="50" customFormat="1" ht="68.25" customHeight="1">
      <c r="A1" s="941"/>
      <c r="B1" s="941"/>
      <c r="C1" s="941"/>
      <c r="D1" s="941"/>
      <c r="E1" s="941"/>
      <c r="F1" s="941"/>
    </row>
    <row r="2" spans="1:6" s="50" customFormat="1" ht="12.75" customHeight="1">
      <c r="A2" s="943" t="s">
        <v>1077</v>
      </c>
      <c r="B2" s="943"/>
      <c r="C2" s="943"/>
      <c r="D2" s="943"/>
      <c r="E2" s="943"/>
      <c r="F2" s="943"/>
    </row>
    <row r="3" spans="1:10" s="52" customFormat="1" ht="28.5" customHeight="1">
      <c r="A3" s="936" t="s">
        <v>1078</v>
      </c>
      <c r="B3" s="936"/>
      <c r="C3" s="936"/>
      <c r="D3" s="936"/>
      <c r="E3" s="936"/>
      <c r="F3" s="936"/>
      <c r="G3" s="3"/>
      <c r="H3" s="3"/>
      <c r="I3" s="3"/>
      <c r="J3" s="51"/>
    </row>
    <row r="4" spans="1:10" s="52" customFormat="1" ht="12.75" customHeight="1">
      <c r="A4" s="937" t="s">
        <v>1079</v>
      </c>
      <c r="B4" s="937"/>
      <c r="C4" s="937"/>
      <c r="D4" s="937"/>
      <c r="E4" s="937"/>
      <c r="F4" s="937"/>
      <c r="G4" s="5"/>
      <c r="H4" s="5"/>
      <c r="I4" s="5"/>
      <c r="J4" s="51"/>
    </row>
    <row r="5" spans="1:15" s="56" customFormat="1" ht="12.75">
      <c r="A5" s="53" t="s">
        <v>1080</v>
      </c>
      <c r="B5" s="42"/>
      <c r="C5" s="54"/>
      <c r="D5" s="55"/>
      <c r="F5" s="57" t="s">
        <v>1111</v>
      </c>
      <c r="G5" s="54"/>
      <c r="H5" s="57"/>
      <c r="I5" s="57"/>
      <c r="J5" s="58"/>
      <c r="K5" s="54"/>
      <c r="N5" s="60"/>
      <c r="O5" s="61"/>
    </row>
    <row r="6" spans="1:17" s="64" customFormat="1" ht="15.75" customHeight="1">
      <c r="A6" s="944" t="s">
        <v>1082</v>
      </c>
      <c r="B6" s="944"/>
      <c r="C6" s="944"/>
      <c r="D6" s="944"/>
      <c r="E6" s="944"/>
      <c r="F6" s="944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64" customFormat="1" ht="30" customHeight="1">
      <c r="A7" s="945" t="s">
        <v>1112</v>
      </c>
      <c r="B7" s="946"/>
      <c r="C7" s="946"/>
      <c r="D7" s="946"/>
      <c r="E7" s="946"/>
      <c r="F7" s="946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5" s="56" customFormat="1" ht="15.75">
      <c r="A8" s="942" t="s">
        <v>1084</v>
      </c>
      <c r="B8" s="942"/>
      <c r="C8" s="942"/>
      <c r="D8" s="942"/>
      <c r="E8" s="942"/>
      <c r="F8" s="942"/>
      <c r="G8" s="54"/>
      <c r="H8" s="57"/>
      <c r="I8" s="57"/>
      <c r="J8" s="58"/>
      <c r="K8" s="54"/>
      <c r="N8" s="60"/>
      <c r="O8" s="61"/>
    </row>
    <row r="9" spans="1:6" s="66" customFormat="1" ht="12.75">
      <c r="A9" s="53"/>
      <c r="B9" s="42"/>
      <c r="C9" s="54"/>
      <c r="D9" s="55"/>
      <c r="E9" s="56"/>
      <c r="F9" s="65" t="s">
        <v>1113</v>
      </c>
    </row>
    <row r="10" spans="1:6" s="66" customFormat="1" ht="12.75">
      <c r="A10" s="67"/>
      <c r="B10" s="68"/>
      <c r="C10" s="69"/>
      <c r="D10" s="69"/>
      <c r="E10" s="69"/>
      <c r="F10" s="70" t="s">
        <v>1114</v>
      </c>
    </row>
    <row r="11" spans="1:6" s="66" customFormat="1" ht="38.25">
      <c r="A11" s="71"/>
      <c r="B11" s="72" t="s">
        <v>1115</v>
      </c>
      <c r="C11" s="73" t="s">
        <v>1116</v>
      </c>
      <c r="D11" s="73" t="s">
        <v>1117</v>
      </c>
      <c r="E11" s="73" t="s">
        <v>1118</v>
      </c>
      <c r="F11" s="73" t="s">
        <v>1119</v>
      </c>
    </row>
    <row r="12" spans="1:9" s="66" customFormat="1" ht="12.75" customHeight="1">
      <c r="A12" s="74">
        <v>1</v>
      </c>
      <c r="B12" s="72">
        <v>2</v>
      </c>
      <c r="C12" s="75">
        <v>3</v>
      </c>
      <c r="D12" s="75">
        <v>4</v>
      </c>
      <c r="E12" s="75">
        <v>5</v>
      </c>
      <c r="F12" s="75">
        <v>6</v>
      </c>
      <c r="I12" s="76"/>
    </row>
    <row r="13" spans="1:9" s="66" customFormat="1" ht="12.75" customHeight="1">
      <c r="A13" s="77" t="s">
        <v>1120</v>
      </c>
      <c r="B13" s="77" t="s">
        <v>1121</v>
      </c>
      <c r="C13" s="78">
        <v>3867027858</v>
      </c>
      <c r="D13" s="78">
        <v>1948955652</v>
      </c>
      <c r="E13" s="79">
        <v>50.39931760429537</v>
      </c>
      <c r="F13" s="78">
        <v>355879241</v>
      </c>
      <c r="I13" s="76"/>
    </row>
    <row r="14" spans="1:9" s="66" customFormat="1" ht="12.75" customHeight="1">
      <c r="A14" s="77"/>
      <c r="B14" s="77" t="s">
        <v>1122</v>
      </c>
      <c r="C14" s="78">
        <v>2702321222</v>
      </c>
      <c r="D14" s="78">
        <v>1375162705</v>
      </c>
      <c r="E14" s="79">
        <v>50.888202845930955</v>
      </c>
      <c r="F14" s="78">
        <v>239516833</v>
      </c>
      <c r="I14" s="76"/>
    </row>
    <row r="15" spans="1:9" s="66" customFormat="1" ht="12.75" customHeight="1">
      <c r="A15" s="80"/>
      <c r="B15" s="81" t="s">
        <v>1123</v>
      </c>
      <c r="C15" s="82">
        <v>1449346199</v>
      </c>
      <c r="D15" s="82">
        <v>781885899</v>
      </c>
      <c r="E15" s="83">
        <v>53.94749022279666</v>
      </c>
      <c r="F15" s="82">
        <v>131124194</v>
      </c>
      <c r="I15" s="76"/>
    </row>
    <row r="16" spans="1:9" s="66" customFormat="1" ht="12.75" customHeight="1">
      <c r="A16" s="80"/>
      <c r="B16" s="84" t="s">
        <v>1124</v>
      </c>
      <c r="C16" s="82">
        <v>241407628</v>
      </c>
      <c r="D16" s="82">
        <v>132658834</v>
      </c>
      <c r="E16" s="83">
        <v>54.95221302617662</v>
      </c>
      <c r="F16" s="82">
        <v>12801590</v>
      </c>
      <c r="I16" s="76"/>
    </row>
    <row r="17" spans="1:9" s="66" customFormat="1" ht="12.75" customHeight="1">
      <c r="A17" s="80"/>
      <c r="B17" s="85" t="s">
        <v>1125</v>
      </c>
      <c r="C17" s="82">
        <v>164407628</v>
      </c>
      <c r="D17" s="82">
        <v>75724280</v>
      </c>
      <c r="E17" s="83">
        <v>46.058860480609816</v>
      </c>
      <c r="F17" s="82">
        <v>12874245</v>
      </c>
      <c r="I17" s="76"/>
    </row>
    <row r="18" spans="1:9" s="66" customFormat="1" ht="12.75" customHeight="1">
      <c r="A18" s="80"/>
      <c r="B18" s="85" t="s">
        <v>1126</v>
      </c>
      <c r="C18" s="82">
        <v>77000000</v>
      </c>
      <c r="D18" s="82">
        <v>56934554</v>
      </c>
      <c r="E18" s="83">
        <v>73.94097922077923</v>
      </c>
      <c r="F18" s="82">
        <v>-72655</v>
      </c>
      <c r="I18" s="76"/>
    </row>
    <row r="19" spans="1:9" s="66" customFormat="1" ht="12.75" customHeight="1">
      <c r="A19" s="80"/>
      <c r="B19" s="86" t="s">
        <v>1127</v>
      </c>
      <c r="C19" s="82">
        <v>77000000</v>
      </c>
      <c r="D19" s="82">
        <v>56933341</v>
      </c>
      <c r="E19" s="83">
        <v>73.9394038961039</v>
      </c>
      <c r="F19" s="82">
        <v>-73335</v>
      </c>
      <c r="I19" s="76"/>
    </row>
    <row r="20" spans="1:9" s="66" customFormat="1" ht="12.75" customHeight="1">
      <c r="A20" s="80"/>
      <c r="B20" s="84" t="s">
        <v>1128</v>
      </c>
      <c r="C20" s="82">
        <v>1193688571</v>
      </c>
      <c r="D20" s="82">
        <v>641880306</v>
      </c>
      <c r="E20" s="83">
        <v>53.77284507819922</v>
      </c>
      <c r="F20" s="82">
        <v>117089346</v>
      </c>
      <c r="I20" s="76"/>
    </row>
    <row r="21" spans="1:9" s="66" customFormat="1" ht="12.75" customHeight="1">
      <c r="A21" s="80"/>
      <c r="B21" s="85" t="s">
        <v>1129</v>
      </c>
      <c r="C21" s="82">
        <v>690500000</v>
      </c>
      <c r="D21" s="82">
        <v>410732815</v>
      </c>
      <c r="E21" s="83">
        <v>59.48339102099928</v>
      </c>
      <c r="F21" s="82">
        <v>74773268</v>
      </c>
      <c r="I21" s="76"/>
    </row>
    <row r="22" spans="1:9" s="66" customFormat="1" ht="12.75" customHeight="1">
      <c r="A22" s="80"/>
      <c r="B22" s="85" t="s">
        <v>1130</v>
      </c>
      <c r="C22" s="82">
        <v>482055271</v>
      </c>
      <c r="D22" s="82">
        <v>220933387</v>
      </c>
      <c r="E22" s="83">
        <v>45.83154677298404</v>
      </c>
      <c r="F22" s="82">
        <v>40994368</v>
      </c>
      <c r="I22" s="76"/>
    </row>
    <row r="23" spans="1:9" s="66" customFormat="1" ht="12.75" customHeight="1">
      <c r="A23" s="80"/>
      <c r="B23" s="85" t="s">
        <v>1131</v>
      </c>
      <c r="C23" s="82">
        <v>16243300</v>
      </c>
      <c r="D23" s="82">
        <v>7703582</v>
      </c>
      <c r="E23" s="83">
        <v>47.42621265383266</v>
      </c>
      <c r="F23" s="82">
        <v>1018430</v>
      </c>
      <c r="I23" s="76"/>
    </row>
    <row r="24" spans="1:9" s="66" customFormat="1" ht="12.75" customHeight="1">
      <c r="A24" s="80"/>
      <c r="B24" s="86" t="s">
        <v>1132</v>
      </c>
      <c r="C24" s="82">
        <v>11706000</v>
      </c>
      <c r="D24" s="82">
        <v>6036791</v>
      </c>
      <c r="E24" s="83">
        <v>51.57005808986844</v>
      </c>
      <c r="F24" s="82">
        <v>648603</v>
      </c>
      <c r="I24" s="76"/>
    </row>
    <row r="25" spans="1:9" s="66" customFormat="1" ht="12.75" customHeight="1">
      <c r="A25" s="80"/>
      <c r="B25" s="86" t="s">
        <v>1133</v>
      </c>
      <c r="C25" s="82">
        <v>600000</v>
      </c>
      <c r="D25" s="82">
        <v>301297</v>
      </c>
      <c r="E25" s="83">
        <v>50.21616666666666</v>
      </c>
      <c r="F25" s="82">
        <v>47329</v>
      </c>
      <c r="I25" s="76"/>
    </row>
    <row r="26" spans="1:9" s="66" customFormat="1" ht="12.75" customHeight="1">
      <c r="A26" s="80"/>
      <c r="B26" s="86" t="s">
        <v>1134</v>
      </c>
      <c r="C26" s="82">
        <v>2797300</v>
      </c>
      <c r="D26" s="82">
        <v>1316188</v>
      </c>
      <c r="E26" s="83">
        <v>47.05208594001358</v>
      </c>
      <c r="F26" s="82">
        <v>320250</v>
      </c>
      <c r="I26" s="76"/>
    </row>
    <row r="27" spans="1:9" s="66" customFormat="1" ht="12.75">
      <c r="A27" s="80"/>
      <c r="B27" s="86" t="s">
        <v>1135</v>
      </c>
      <c r="C27" s="82">
        <v>1140000</v>
      </c>
      <c r="D27" s="82">
        <v>49306</v>
      </c>
      <c r="E27" s="83">
        <v>4.325087719298246</v>
      </c>
      <c r="F27" s="82">
        <v>2248</v>
      </c>
      <c r="I27" s="76"/>
    </row>
    <row r="28" spans="1:9" s="66" customFormat="1" ht="26.25" customHeight="1">
      <c r="A28" s="80"/>
      <c r="B28" s="85" t="s">
        <v>1136</v>
      </c>
      <c r="C28" s="82">
        <v>4890000</v>
      </c>
      <c r="D28" s="82">
        <v>2510522</v>
      </c>
      <c r="E28" s="83">
        <v>51.339918200408995</v>
      </c>
      <c r="F28" s="82">
        <v>303280</v>
      </c>
      <c r="I28" s="76"/>
    </row>
    <row r="29" spans="1:9" s="66" customFormat="1" ht="12.75" customHeight="1">
      <c r="A29" s="80"/>
      <c r="B29" s="86" t="s">
        <v>1137</v>
      </c>
      <c r="C29" s="82">
        <v>4890000</v>
      </c>
      <c r="D29" s="82">
        <v>2510522</v>
      </c>
      <c r="E29" s="83">
        <v>51.339918200408995</v>
      </c>
      <c r="F29" s="82">
        <v>303280</v>
      </c>
      <c r="I29" s="76"/>
    </row>
    <row r="30" spans="1:9" s="66" customFormat="1" ht="12.75" customHeight="1">
      <c r="A30" s="80"/>
      <c r="B30" s="84" t="s">
        <v>1138</v>
      </c>
      <c r="C30" s="82">
        <v>14250000</v>
      </c>
      <c r="D30" s="82">
        <v>7335545</v>
      </c>
      <c r="E30" s="83">
        <v>51.47750877192983</v>
      </c>
      <c r="F30" s="82">
        <v>1231439</v>
      </c>
      <c r="I30" s="76"/>
    </row>
    <row r="31" spans="1:9" s="66" customFormat="1" ht="12.75" customHeight="1">
      <c r="A31" s="80"/>
      <c r="B31" s="84" t="s">
        <v>1139</v>
      </c>
      <c r="C31" s="82">
        <v>0</v>
      </c>
      <c r="D31" s="82">
        <v>11214</v>
      </c>
      <c r="E31" s="87" t="s">
        <v>1093</v>
      </c>
      <c r="F31" s="82">
        <v>1819</v>
      </c>
      <c r="I31" s="76"/>
    </row>
    <row r="32" spans="1:9" s="66" customFormat="1" ht="12.75" customHeight="1">
      <c r="A32" s="80"/>
      <c r="B32" s="81" t="s">
        <v>1140</v>
      </c>
      <c r="C32" s="82">
        <v>344877835</v>
      </c>
      <c r="D32" s="82">
        <v>232315133</v>
      </c>
      <c r="E32" s="83">
        <v>67.36157254060703</v>
      </c>
      <c r="F32" s="82">
        <v>53234481</v>
      </c>
      <c r="I32" s="76"/>
    </row>
    <row r="33" spans="1:9" s="66" customFormat="1" ht="26.25" customHeight="1">
      <c r="A33" s="80"/>
      <c r="B33" s="81" t="s">
        <v>1141</v>
      </c>
      <c r="C33" s="82">
        <v>74820236</v>
      </c>
      <c r="D33" s="82">
        <v>26717220</v>
      </c>
      <c r="E33" s="83">
        <v>35.708548152668214</v>
      </c>
      <c r="F33" s="82">
        <v>4595744</v>
      </c>
      <c r="I33" s="76"/>
    </row>
    <row r="34" spans="1:9" s="66" customFormat="1" ht="12.75" customHeight="1">
      <c r="A34" s="88"/>
      <c r="B34" s="89" t="s">
        <v>1142</v>
      </c>
      <c r="C34" s="90">
        <v>825814445</v>
      </c>
      <c r="D34" s="90">
        <v>330813966</v>
      </c>
      <c r="E34" s="91">
        <v>40.059115943412685</v>
      </c>
      <c r="F34" s="90">
        <v>47131927</v>
      </c>
      <c r="I34" s="76"/>
    </row>
    <row r="35" spans="1:9" s="66" customFormat="1" ht="12.75" customHeight="1">
      <c r="A35" s="88"/>
      <c r="B35" s="89" t="s">
        <v>1143</v>
      </c>
      <c r="C35" s="90">
        <v>7462507</v>
      </c>
      <c r="D35" s="90">
        <v>3430487</v>
      </c>
      <c r="E35" s="91">
        <v>45.96963192128329</v>
      </c>
      <c r="F35" s="90">
        <v>3430487</v>
      </c>
      <c r="I35" s="76"/>
    </row>
    <row r="36" spans="1:9" s="66" customFormat="1" ht="12.75" customHeight="1">
      <c r="A36" s="88"/>
      <c r="B36" s="92" t="s">
        <v>1144</v>
      </c>
      <c r="C36" s="90">
        <v>6508198</v>
      </c>
      <c r="D36" s="90">
        <v>3430487</v>
      </c>
      <c r="E36" s="91">
        <v>52.710243296224235</v>
      </c>
      <c r="F36" s="90">
        <v>3430487</v>
      </c>
      <c r="I36" s="76"/>
    </row>
    <row r="37" spans="1:9" s="66" customFormat="1" ht="12.75" customHeight="1">
      <c r="A37" s="93"/>
      <c r="B37" s="92" t="s">
        <v>1145</v>
      </c>
      <c r="C37" s="90">
        <v>954309</v>
      </c>
      <c r="D37" s="90">
        <v>0</v>
      </c>
      <c r="E37" s="91">
        <v>0</v>
      </c>
      <c r="F37" s="90">
        <v>0</v>
      </c>
      <c r="I37" s="94"/>
    </row>
    <row r="38" spans="1:9" s="66" customFormat="1" ht="12.75" customHeight="1">
      <c r="A38" s="93"/>
      <c r="B38" s="95" t="s">
        <v>1146</v>
      </c>
      <c r="C38" s="90">
        <v>6508198</v>
      </c>
      <c r="D38" s="90">
        <v>3415052</v>
      </c>
      <c r="E38" s="91">
        <v>52.47308087430653</v>
      </c>
      <c r="F38" s="90">
        <v>3415052</v>
      </c>
      <c r="I38" s="94"/>
    </row>
    <row r="39" spans="1:9" s="66" customFormat="1" ht="12.75" customHeight="1">
      <c r="A39" s="96" t="s">
        <v>1147</v>
      </c>
      <c r="B39" s="96" t="s">
        <v>1148</v>
      </c>
      <c r="C39" s="97">
        <v>2695813024</v>
      </c>
      <c r="D39" s="97">
        <v>1371747653</v>
      </c>
      <c r="E39" s="98">
        <v>50.88437665326748</v>
      </c>
      <c r="F39" s="97">
        <v>236101781</v>
      </c>
      <c r="I39" s="76"/>
    </row>
    <row r="40" spans="1:9" s="66" customFormat="1" ht="12.75" customHeight="1">
      <c r="A40" s="77"/>
      <c r="B40" s="77" t="s">
        <v>1149</v>
      </c>
      <c r="C40" s="99">
        <v>1188633939</v>
      </c>
      <c r="D40" s="99">
        <v>585916392</v>
      </c>
      <c r="E40" s="100">
        <v>49.29325781265615</v>
      </c>
      <c r="F40" s="99">
        <v>121228864</v>
      </c>
      <c r="I40" s="76"/>
    </row>
    <row r="41" spans="1:9" s="66" customFormat="1" ht="12.75" customHeight="1">
      <c r="A41" s="80"/>
      <c r="B41" s="81" t="s">
        <v>1123</v>
      </c>
      <c r="C41" s="82">
        <v>1103467751</v>
      </c>
      <c r="D41" s="82">
        <v>526585930</v>
      </c>
      <c r="E41" s="83">
        <v>47.72100766178168</v>
      </c>
      <c r="F41" s="82">
        <v>92413329</v>
      </c>
      <c r="I41" s="76"/>
    </row>
    <row r="42" spans="1:9" s="66" customFormat="1" ht="12.75" customHeight="1">
      <c r="A42" s="80"/>
      <c r="B42" s="84" t="s">
        <v>1150</v>
      </c>
      <c r="C42" s="82">
        <v>1103467751</v>
      </c>
      <c r="D42" s="82">
        <v>526585930</v>
      </c>
      <c r="E42" s="83">
        <v>47.72100766178168</v>
      </c>
      <c r="F42" s="82">
        <v>92413329</v>
      </c>
      <c r="I42" s="94"/>
    </row>
    <row r="43" spans="1:9" s="66" customFormat="1" ht="12.75" customHeight="1">
      <c r="A43" s="80"/>
      <c r="B43" s="81" t="s">
        <v>1140</v>
      </c>
      <c r="C43" s="82">
        <v>67617973</v>
      </c>
      <c r="D43" s="82">
        <v>50589109</v>
      </c>
      <c r="E43" s="83">
        <v>74.81606850297035</v>
      </c>
      <c r="F43" s="82">
        <v>27359313</v>
      </c>
      <c r="I43" s="94"/>
    </row>
    <row r="44" spans="1:9" s="66" customFormat="1" ht="26.25" customHeight="1">
      <c r="A44" s="80"/>
      <c r="B44" s="81" t="s">
        <v>1141</v>
      </c>
      <c r="C44" s="82">
        <v>129110</v>
      </c>
      <c r="D44" s="82">
        <v>32960</v>
      </c>
      <c r="E44" s="83">
        <v>25.528619007048253</v>
      </c>
      <c r="F44" s="82">
        <v>4818</v>
      </c>
      <c r="I44" s="76"/>
    </row>
    <row r="45" spans="1:9" s="66" customFormat="1" ht="12.75" customHeight="1">
      <c r="A45" s="80"/>
      <c r="B45" s="81" t="s">
        <v>1143</v>
      </c>
      <c r="C45" s="82">
        <v>17419105</v>
      </c>
      <c r="D45" s="82">
        <v>8708393</v>
      </c>
      <c r="E45" s="83">
        <v>49.993343515639864</v>
      </c>
      <c r="F45" s="82">
        <v>1451404</v>
      </c>
      <c r="I45" s="76"/>
    </row>
    <row r="46" spans="1:9" s="66" customFormat="1" ht="12.75" customHeight="1">
      <c r="A46" s="101"/>
      <c r="B46" s="95" t="s">
        <v>1151</v>
      </c>
      <c r="C46" s="82">
        <v>17419105</v>
      </c>
      <c r="D46" s="82">
        <v>8708393</v>
      </c>
      <c r="E46" s="83">
        <v>49.993343515639864</v>
      </c>
      <c r="F46" s="82">
        <v>1451404</v>
      </c>
      <c r="I46" s="94"/>
    </row>
    <row r="47" spans="1:9" s="66" customFormat="1" ht="12.75" customHeight="1">
      <c r="A47" s="77" t="s">
        <v>1152</v>
      </c>
      <c r="B47" s="77" t="s">
        <v>1153</v>
      </c>
      <c r="C47" s="99">
        <v>1171214834</v>
      </c>
      <c r="D47" s="99">
        <v>577207999</v>
      </c>
      <c r="E47" s="100">
        <v>49.28284566108903</v>
      </c>
      <c r="F47" s="99">
        <v>119777460</v>
      </c>
      <c r="I47" s="76"/>
    </row>
    <row r="48" spans="1:9" s="66" customFormat="1" ht="12.75" customHeight="1">
      <c r="A48" s="77" t="s">
        <v>1154</v>
      </c>
      <c r="B48" s="77" t="s">
        <v>1155</v>
      </c>
      <c r="C48" s="78">
        <v>4781437361</v>
      </c>
      <c r="D48" s="78">
        <v>2187081085</v>
      </c>
      <c r="E48" s="79">
        <v>45.741079927952654</v>
      </c>
      <c r="F48" s="78">
        <v>368192571.96000004</v>
      </c>
      <c r="I48" s="94"/>
    </row>
    <row r="49" spans="1:9" s="66" customFormat="1" ht="12.75" customHeight="1">
      <c r="A49" s="77" t="s">
        <v>1156</v>
      </c>
      <c r="B49" s="77" t="s">
        <v>1157</v>
      </c>
      <c r="C49" s="78">
        <v>4580732037</v>
      </c>
      <c r="D49" s="78">
        <v>2141115214</v>
      </c>
      <c r="E49" s="79">
        <v>46.741769584108944</v>
      </c>
      <c r="F49" s="78">
        <v>362146668</v>
      </c>
      <c r="G49" s="76"/>
      <c r="I49" s="76"/>
    </row>
    <row r="50" spans="1:9" s="66" customFormat="1" ht="12.75" customHeight="1">
      <c r="A50" s="77" t="s">
        <v>1158</v>
      </c>
      <c r="B50" s="77" t="s">
        <v>1159</v>
      </c>
      <c r="C50" s="78">
        <v>200705324</v>
      </c>
      <c r="D50" s="78">
        <v>45965871</v>
      </c>
      <c r="E50" s="79">
        <v>22.90216825538719</v>
      </c>
      <c r="F50" s="78">
        <v>6045903.960000001</v>
      </c>
      <c r="I50" s="76"/>
    </row>
    <row r="51" spans="1:9" s="66" customFormat="1" ht="12.75" customHeight="1">
      <c r="A51" s="77"/>
      <c r="B51" s="77" t="s">
        <v>1160</v>
      </c>
      <c r="C51" s="78">
        <v>-914409503</v>
      </c>
      <c r="D51" s="78">
        <v>-238125433</v>
      </c>
      <c r="E51" s="79">
        <v>26.041443381631176</v>
      </c>
      <c r="F51" s="78">
        <v>-12313330.960000038</v>
      </c>
      <c r="I51" s="76"/>
    </row>
    <row r="52" spans="1:9" s="66" customFormat="1" ht="12.75" customHeight="1">
      <c r="A52" s="77"/>
      <c r="B52" s="77" t="s">
        <v>1098</v>
      </c>
      <c r="C52" s="78">
        <v>914409503</v>
      </c>
      <c r="D52" s="78">
        <v>238125433.26000005</v>
      </c>
      <c r="E52" s="79">
        <v>26.04144341006483</v>
      </c>
      <c r="F52" s="78">
        <v>12313331.069999993</v>
      </c>
      <c r="I52" s="76"/>
    </row>
    <row r="53" spans="1:9" s="66" customFormat="1" ht="12.75" customHeight="1">
      <c r="A53" s="80"/>
      <c r="B53" s="81" t="s">
        <v>1102</v>
      </c>
      <c r="C53" s="102">
        <v>541773528</v>
      </c>
      <c r="D53" s="102">
        <v>34046952.08999881</v>
      </c>
      <c r="E53" s="103">
        <v>6.284351362770684</v>
      </c>
      <c r="F53" s="102">
        <v>1935272.5399992056</v>
      </c>
      <c r="I53" s="76"/>
    </row>
    <row r="54" spans="1:9" s="66" customFormat="1" ht="12.75" customHeight="1">
      <c r="A54" s="80"/>
      <c r="B54" s="81" t="s">
        <v>1103</v>
      </c>
      <c r="C54" s="102">
        <v>-208000000</v>
      </c>
      <c r="D54" s="102">
        <v>-23228090.37</v>
      </c>
      <c r="E54" s="103">
        <v>11.167351139423078</v>
      </c>
      <c r="F54" s="102">
        <v>-1417104.81</v>
      </c>
      <c r="I54" s="76"/>
    </row>
    <row r="55" spans="1:9" s="66" customFormat="1" ht="12.75">
      <c r="A55" s="80"/>
      <c r="B55" s="81" t="s">
        <v>1104</v>
      </c>
      <c r="C55" s="104" t="s">
        <v>1093</v>
      </c>
      <c r="D55" s="102">
        <v>100016.06</v>
      </c>
      <c r="E55" s="87" t="s">
        <v>1093</v>
      </c>
      <c r="F55" s="102">
        <v>9730.06</v>
      </c>
      <c r="I55" s="76"/>
    </row>
    <row r="56" spans="1:9" s="66" customFormat="1" ht="12.75">
      <c r="A56" s="80"/>
      <c r="B56" s="81" t="s">
        <v>1161</v>
      </c>
      <c r="C56" s="102">
        <v>580635975</v>
      </c>
      <c r="D56" s="102">
        <v>227206555.48000124</v>
      </c>
      <c r="E56" s="103">
        <v>39.130636967508124</v>
      </c>
      <c r="F56" s="102">
        <v>11785433.280000776</v>
      </c>
      <c r="I56" s="76"/>
    </row>
    <row r="57" spans="1:9" s="66" customFormat="1" ht="39" customHeight="1">
      <c r="A57" s="80"/>
      <c r="B57" s="84" t="s">
        <v>1162</v>
      </c>
      <c r="C57" s="102">
        <v>-4196511</v>
      </c>
      <c r="D57" s="102">
        <v>6557594.73000124</v>
      </c>
      <c r="E57" s="103">
        <v>-156.26301777836971</v>
      </c>
      <c r="F57" s="102">
        <v>10482037.68000079</v>
      </c>
      <c r="I57" s="76"/>
    </row>
    <row r="58" spans="1:9" s="66" customFormat="1" ht="25.5" customHeight="1">
      <c r="A58" s="80"/>
      <c r="B58" s="84" t="s">
        <v>1163</v>
      </c>
      <c r="C58" s="102">
        <v>21976222</v>
      </c>
      <c r="D58" s="102">
        <v>-19236950.62</v>
      </c>
      <c r="E58" s="103">
        <v>-87.53529437407394</v>
      </c>
      <c r="F58" s="102">
        <v>-683085.2100000009</v>
      </c>
      <c r="I58" s="76"/>
    </row>
    <row r="59" spans="1:9" s="66" customFormat="1" ht="25.5" customHeight="1">
      <c r="A59" s="80"/>
      <c r="B59" s="84" t="s">
        <v>1164</v>
      </c>
      <c r="C59" s="102">
        <v>354856264</v>
      </c>
      <c r="D59" s="102">
        <v>216757837</v>
      </c>
      <c r="E59" s="103">
        <v>61.08327765069409</v>
      </c>
      <c r="F59" s="102">
        <v>579106</v>
      </c>
      <c r="I59" s="76"/>
    </row>
    <row r="60" spans="1:9" s="66" customFormat="1" ht="39" customHeight="1">
      <c r="A60" s="80"/>
      <c r="B60" s="84" t="s">
        <v>1165</v>
      </c>
      <c r="C60" s="104" t="s">
        <v>1093</v>
      </c>
      <c r="D60" s="102">
        <v>-100016</v>
      </c>
      <c r="E60" s="87" t="s">
        <v>1093</v>
      </c>
      <c r="F60" s="102">
        <v>-9730</v>
      </c>
      <c r="I60" s="76"/>
    </row>
    <row r="61" spans="1:9" s="66" customFormat="1" ht="25.5" customHeight="1">
      <c r="A61" s="80"/>
      <c r="B61" s="84" t="s">
        <v>1166</v>
      </c>
      <c r="C61" s="102">
        <v>208000000</v>
      </c>
      <c r="D61" s="102">
        <v>23228090.37</v>
      </c>
      <c r="E61" s="103">
        <v>11.167351139423078</v>
      </c>
      <c r="F61" s="102">
        <v>1417104.81</v>
      </c>
      <c r="I61" s="76"/>
    </row>
    <row r="62" spans="1:9" s="66" customFormat="1" ht="12.75" customHeight="1">
      <c r="A62" s="77"/>
      <c r="B62" s="77" t="s">
        <v>1167</v>
      </c>
      <c r="C62" s="99">
        <v>3262084457</v>
      </c>
      <c r="D62" s="78">
        <v>1396650627</v>
      </c>
      <c r="E62" s="100">
        <v>42.81466790361523</v>
      </c>
      <c r="F62" s="78">
        <v>251251058</v>
      </c>
      <c r="I62" s="76"/>
    </row>
    <row r="63" spans="1:9" s="66" customFormat="1" ht="12.75" customHeight="1">
      <c r="A63" s="80"/>
      <c r="B63" s="95" t="s">
        <v>1168</v>
      </c>
      <c r="C63" s="102">
        <v>17419105</v>
      </c>
      <c r="D63" s="102">
        <v>8708393</v>
      </c>
      <c r="E63" s="103">
        <v>49.993343515639864</v>
      </c>
      <c r="F63" s="102">
        <v>1451404</v>
      </c>
      <c r="I63" s="94"/>
    </row>
    <row r="64" spans="1:9" s="66" customFormat="1" ht="12.75" customHeight="1">
      <c r="A64" s="77" t="s">
        <v>1169</v>
      </c>
      <c r="B64" s="77" t="s">
        <v>1170</v>
      </c>
      <c r="C64" s="78">
        <v>3244665352</v>
      </c>
      <c r="D64" s="78">
        <v>1387942234</v>
      </c>
      <c r="E64" s="79">
        <v>42.77612892018209</v>
      </c>
      <c r="F64" s="78">
        <v>249799654</v>
      </c>
      <c r="I64" s="94"/>
    </row>
    <row r="65" spans="1:9" s="66" customFormat="1" ht="12.75" customHeight="1">
      <c r="A65" s="77"/>
      <c r="B65" s="77" t="s">
        <v>1171</v>
      </c>
      <c r="C65" s="105">
        <v>3061390646</v>
      </c>
      <c r="D65" s="105">
        <v>1350688342</v>
      </c>
      <c r="E65" s="106">
        <v>44.120091101892</v>
      </c>
      <c r="F65" s="105">
        <v>245208469</v>
      </c>
      <c r="I65" s="76"/>
    </row>
    <row r="66" spans="1:9" s="66" customFormat="1" ht="12.75" customHeight="1">
      <c r="A66" s="80"/>
      <c r="B66" s="95" t="s">
        <v>1168</v>
      </c>
      <c r="C66" s="82">
        <v>17419105</v>
      </c>
      <c r="D66" s="82">
        <v>8708393</v>
      </c>
      <c r="E66" s="83">
        <v>49.993343515639864</v>
      </c>
      <c r="F66" s="82">
        <v>1451404</v>
      </c>
      <c r="I66" s="76"/>
    </row>
    <row r="67" spans="1:9" s="66" customFormat="1" ht="12.75" customHeight="1">
      <c r="A67" s="80" t="s">
        <v>1172</v>
      </c>
      <c r="B67" s="80" t="s">
        <v>1173</v>
      </c>
      <c r="C67" s="107">
        <v>3043971541</v>
      </c>
      <c r="D67" s="107">
        <v>1341979949</v>
      </c>
      <c r="E67" s="108">
        <v>44.086481457679305</v>
      </c>
      <c r="F67" s="107">
        <v>243757065</v>
      </c>
      <c r="I67" s="76"/>
    </row>
    <row r="68" spans="1:9" s="66" customFormat="1" ht="12.75" customHeight="1">
      <c r="A68" s="77"/>
      <c r="B68" s="77" t="s">
        <v>1174</v>
      </c>
      <c r="C68" s="105">
        <v>200693811</v>
      </c>
      <c r="D68" s="105">
        <v>45962285</v>
      </c>
      <c r="E68" s="106">
        <v>22.901695259551378</v>
      </c>
      <c r="F68" s="105">
        <v>6042589</v>
      </c>
      <c r="I68" s="76"/>
    </row>
    <row r="69" spans="1:9" s="66" customFormat="1" ht="12.75" customHeight="1">
      <c r="A69" s="80" t="s">
        <v>1175</v>
      </c>
      <c r="B69" s="80" t="s">
        <v>1176</v>
      </c>
      <c r="C69" s="102">
        <v>200693811</v>
      </c>
      <c r="D69" s="102">
        <v>45962285</v>
      </c>
      <c r="E69" s="103">
        <v>22.901695259551378</v>
      </c>
      <c r="F69" s="102">
        <v>6042589</v>
      </c>
      <c r="I69" s="76"/>
    </row>
    <row r="70" spans="1:9" s="66" customFormat="1" ht="12.75" customHeight="1">
      <c r="A70" s="77"/>
      <c r="B70" s="77" t="s">
        <v>1177</v>
      </c>
      <c r="C70" s="78">
        <v>-559763235</v>
      </c>
      <c r="D70" s="78">
        <v>-21487922</v>
      </c>
      <c r="E70" s="79">
        <v>3.8387519323236723</v>
      </c>
      <c r="F70" s="78">
        <v>-11734225</v>
      </c>
      <c r="I70" s="76"/>
    </row>
    <row r="71" spans="1:9" s="66" customFormat="1" ht="12.75" customHeight="1">
      <c r="A71" s="77"/>
      <c r="B71" s="77" t="s">
        <v>1098</v>
      </c>
      <c r="C71" s="78">
        <v>559763235</v>
      </c>
      <c r="D71" s="78">
        <v>21487922.20000005</v>
      </c>
      <c r="E71" s="79">
        <v>3.838751968053074</v>
      </c>
      <c r="F71" s="78">
        <v>11734225.009999994</v>
      </c>
      <c r="I71" s="76"/>
    </row>
    <row r="72" spans="1:9" s="66" customFormat="1" ht="12.75" customHeight="1">
      <c r="A72" s="80"/>
      <c r="B72" s="81" t="s">
        <v>1102</v>
      </c>
      <c r="C72" s="102">
        <v>541983524</v>
      </c>
      <c r="D72" s="102">
        <v>34167278.08999881</v>
      </c>
      <c r="E72" s="103">
        <v>6.304117482729755</v>
      </c>
      <c r="F72" s="102">
        <v>1935272.5399992056</v>
      </c>
      <c r="I72" s="76"/>
    </row>
    <row r="73" spans="1:9" s="66" customFormat="1" ht="12.75" customHeight="1">
      <c r="A73" s="80"/>
      <c r="B73" s="81" t="s">
        <v>1103</v>
      </c>
      <c r="C73" s="102">
        <v>-208000000</v>
      </c>
      <c r="D73" s="102">
        <v>-23228090.37</v>
      </c>
      <c r="E73" s="103">
        <v>11.167351139423078</v>
      </c>
      <c r="F73" s="102">
        <v>-1417104.81</v>
      </c>
      <c r="I73" s="76"/>
    </row>
    <row r="74" spans="1:9" s="66" customFormat="1" ht="12.75" customHeight="1">
      <c r="A74" s="80"/>
      <c r="B74" s="81" t="s">
        <v>1161</v>
      </c>
      <c r="C74" s="102">
        <v>225779711</v>
      </c>
      <c r="D74" s="102">
        <v>10548734.480001241</v>
      </c>
      <c r="E74" s="103">
        <v>4.672135699563031</v>
      </c>
      <c r="F74" s="102">
        <v>11216057.280000791</v>
      </c>
      <c r="I74" s="76"/>
    </row>
    <row r="75" spans="1:9" s="66" customFormat="1" ht="40.5" customHeight="1">
      <c r="A75" s="80"/>
      <c r="B75" s="84" t="s">
        <v>1162</v>
      </c>
      <c r="C75" s="82">
        <v>-4196511</v>
      </c>
      <c r="D75" s="82">
        <v>6557594.73000124</v>
      </c>
      <c r="E75" s="83">
        <v>-156.26301777836971</v>
      </c>
      <c r="F75" s="82">
        <v>10482037.68000079</v>
      </c>
      <c r="I75" s="76"/>
    </row>
    <row r="76" spans="1:9" s="66" customFormat="1" ht="25.5" customHeight="1">
      <c r="A76" s="88"/>
      <c r="B76" s="109" t="s">
        <v>1163</v>
      </c>
      <c r="C76" s="90">
        <v>21976222</v>
      </c>
      <c r="D76" s="90">
        <v>-19236950.62</v>
      </c>
      <c r="E76" s="91">
        <v>-87.53529437407394</v>
      </c>
      <c r="F76" s="90">
        <v>-683085.2100000009</v>
      </c>
      <c r="I76" s="76"/>
    </row>
    <row r="77" spans="1:9" s="66" customFormat="1" ht="26.25" customHeight="1">
      <c r="A77" s="88"/>
      <c r="B77" s="109" t="s">
        <v>1166</v>
      </c>
      <c r="C77" s="90">
        <v>208000000</v>
      </c>
      <c r="D77" s="90">
        <v>23228090.37</v>
      </c>
      <c r="E77" s="91">
        <v>11.167351139423078</v>
      </c>
      <c r="F77" s="90">
        <v>1417104.81</v>
      </c>
      <c r="I77" s="76"/>
    </row>
    <row r="78" spans="1:9" s="66" customFormat="1" ht="12.75" customHeight="1">
      <c r="A78" s="96"/>
      <c r="B78" s="96" t="s">
        <v>1178</v>
      </c>
      <c r="C78" s="110">
        <v>1543280207</v>
      </c>
      <c r="D78" s="110">
        <v>802553903</v>
      </c>
      <c r="E78" s="111">
        <v>52.00312291700375</v>
      </c>
      <c r="F78" s="110">
        <v>121807969.96000004</v>
      </c>
      <c r="I78" s="76"/>
    </row>
    <row r="79" spans="1:9" s="66" customFormat="1" ht="12.75" customHeight="1">
      <c r="A79" s="88"/>
      <c r="B79" s="112" t="s">
        <v>1179</v>
      </c>
      <c r="C79" s="113">
        <v>6508198</v>
      </c>
      <c r="D79" s="113">
        <v>3415052</v>
      </c>
      <c r="E79" s="114">
        <v>52.47308087430653</v>
      </c>
      <c r="F79" s="113">
        <v>3415052</v>
      </c>
      <c r="I79" s="94"/>
    </row>
    <row r="80" spans="1:9" s="66" customFormat="1" ht="12.75" customHeight="1">
      <c r="A80" s="96" t="s">
        <v>1180</v>
      </c>
      <c r="B80" s="96" t="s">
        <v>1181</v>
      </c>
      <c r="C80" s="110">
        <v>1536772009</v>
      </c>
      <c r="D80" s="110">
        <v>799138851</v>
      </c>
      <c r="E80" s="111">
        <v>52.00113265467474</v>
      </c>
      <c r="F80" s="110">
        <v>118392917.96000004</v>
      </c>
      <c r="I80" s="76"/>
    </row>
    <row r="81" spans="1:9" s="66" customFormat="1" ht="12.75" customHeight="1">
      <c r="A81" s="96"/>
      <c r="B81" s="96" t="s">
        <v>1182</v>
      </c>
      <c r="C81" s="115">
        <v>1543268694</v>
      </c>
      <c r="D81" s="115">
        <v>802550317</v>
      </c>
      <c r="E81" s="116">
        <v>52.00327850362005</v>
      </c>
      <c r="F81" s="115">
        <v>121804655</v>
      </c>
      <c r="I81" s="76"/>
    </row>
    <row r="82" spans="1:9" s="66" customFormat="1" ht="12.75" customHeight="1">
      <c r="A82" s="88"/>
      <c r="B82" s="112" t="s">
        <v>1179</v>
      </c>
      <c r="C82" s="90">
        <v>6508198</v>
      </c>
      <c r="D82" s="90">
        <v>3415052</v>
      </c>
      <c r="E82" s="91">
        <v>52.47308087430653</v>
      </c>
      <c r="F82" s="90">
        <v>3415052</v>
      </c>
      <c r="I82" s="76"/>
    </row>
    <row r="83" spans="1:9" s="66" customFormat="1" ht="12.75" customHeight="1">
      <c r="A83" s="88" t="s">
        <v>1183</v>
      </c>
      <c r="B83" s="88" t="s">
        <v>1184</v>
      </c>
      <c r="C83" s="117">
        <v>1536760496</v>
      </c>
      <c r="D83" s="117">
        <v>799135265</v>
      </c>
      <c r="E83" s="118">
        <v>52.00128888529159</v>
      </c>
      <c r="F83" s="117">
        <v>118389603</v>
      </c>
      <c r="I83" s="76"/>
    </row>
    <row r="84" spans="1:9" s="66" customFormat="1" ht="12.75" customHeight="1">
      <c r="A84" s="96"/>
      <c r="B84" s="96" t="s">
        <v>1185</v>
      </c>
      <c r="C84" s="115">
        <v>11513</v>
      </c>
      <c r="D84" s="115">
        <v>3586</v>
      </c>
      <c r="E84" s="116">
        <v>31.147398592894987</v>
      </c>
      <c r="F84" s="115">
        <v>3314.96</v>
      </c>
      <c r="I84" s="76"/>
    </row>
    <row r="85" spans="1:9" s="66" customFormat="1" ht="12.75" customHeight="1">
      <c r="A85" s="88" t="s">
        <v>1186</v>
      </c>
      <c r="B85" s="88" t="s">
        <v>1187</v>
      </c>
      <c r="C85" s="117">
        <v>11513</v>
      </c>
      <c r="D85" s="117">
        <v>3586</v>
      </c>
      <c r="E85" s="118">
        <v>31.147398592894987</v>
      </c>
      <c r="F85" s="117">
        <v>3314.96</v>
      </c>
      <c r="I85" s="76"/>
    </row>
    <row r="86" spans="1:9" s="66" customFormat="1" ht="12.75" customHeight="1">
      <c r="A86" s="96"/>
      <c r="B86" s="96" t="s">
        <v>1188</v>
      </c>
      <c r="C86" s="110">
        <v>-354646268</v>
      </c>
      <c r="D86" s="110">
        <v>-216637511</v>
      </c>
      <c r="E86" s="111">
        <v>61.085518317085466</v>
      </c>
      <c r="F86" s="110">
        <v>-579105.9600000381</v>
      </c>
      <c r="G86" s="76"/>
      <c r="I86" s="76"/>
    </row>
    <row r="87" spans="1:9" s="66" customFormat="1" ht="12.75" customHeight="1">
      <c r="A87" s="96"/>
      <c r="B87" s="96" t="s">
        <v>1098</v>
      </c>
      <c r="C87" s="115">
        <v>354646268</v>
      </c>
      <c r="D87" s="115">
        <v>216637511.06</v>
      </c>
      <c r="E87" s="116">
        <v>61.08551833400373</v>
      </c>
      <c r="F87" s="115">
        <v>579106.0600000024</v>
      </c>
      <c r="I87" s="76"/>
    </row>
    <row r="88" spans="1:9" s="66" customFormat="1" ht="12.75" customHeight="1">
      <c r="A88" s="88"/>
      <c r="B88" s="89" t="s">
        <v>1102</v>
      </c>
      <c r="C88" s="90">
        <v>-209996</v>
      </c>
      <c r="D88" s="90">
        <v>-120326</v>
      </c>
      <c r="E88" s="91">
        <v>57.2991866511743</v>
      </c>
      <c r="F88" s="90">
        <v>0</v>
      </c>
      <c r="I88" s="76"/>
    </row>
    <row r="89" spans="1:9" s="66" customFormat="1" ht="12.75" customHeight="1">
      <c r="A89" s="88"/>
      <c r="B89" s="89" t="s">
        <v>1161</v>
      </c>
      <c r="C89" s="90">
        <v>354856264</v>
      </c>
      <c r="D89" s="90">
        <v>216657821</v>
      </c>
      <c r="E89" s="91">
        <v>61.05509271776586</v>
      </c>
      <c r="F89" s="90">
        <v>569376</v>
      </c>
      <c r="I89" s="76"/>
    </row>
    <row r="90" spans="1:9" s="66" customFormat="1" ht="25.5" customHeight="1">
      <c r="A90" s="88"/>
      <c r="B90" s="109" t="s">
        <v>1164</v>
      </c>
      <c r="C90" s="90">
        <v>354856264</v>
      </c>
      <c r="D90" s="90">
        <v>216757837</v>
      </c>
      <c r="E90" s="91">
        <v>61.08327765069409</v>
      </c>
      <c r="F90" s="90">
        <v>579106</v>
      </c>
      <c r="I90" s="76"/>
    </row>
    <row r="91" spans="1:9" s="66" customFormat="1" ht="38.25" customHeight="1">
      <c r="A91" s="80"/>
      <c r="B91" s="84" t="s">
        <v>1165</v>
      </c>
      <c r="C91" s="119" t="s">
        <v>1093</v>
      </c>
      <c r="D91" s="82">
        <v>-100016</v>
      </c>
      <c r="E91" s="87" t="s">
        <v>1093</v>
      </c>
      <c r="F91" s="82">
        <v>-9730</v>
      </c>
      <c r="I91" s="76"/>
    </row>
    <row r="92" spans="1:6" s="66" customFormat="1" ht="12.75">
      <c r="A92" s="80"/>
      <c r="B92" s="81" t="s">
        <v>1104</v>
      </c>
      <c r="C92" s="119" t="s">
        <v>1093</v>
      </c>
      <c r="D92" s="82">
        <v>100016.06</v>
      </c>
      <c r="E92" s="87" t="s">
        <v>1093</v>
      </c>
      <c r="F92" s="82">
        <v>9730.06</v>
      </c>
    </row>
    <row r="93" spans="1:6" s="66" customFormat="1" ht="12.75">
      <c r="A93" s="120"/>
      <c r="B93" s="121"/>
      <c r="C93" s="32"/>
      <c r="D93" s="32"/>
      <c r="E93" s="122"/>
      <c r="F93" s="32"/>
    </row>
    <row r="94" spans="1:8" s="66" customFormat="1" ht="12.75">
      <c r="A94" s="67"/>
      <c r="B94" s="68"/>
      <c r="H94" s="120"/>
    </row>
    <row r="95" spans="1:10" s="128" customFormat="1" ht="12.75">
      <c r="A95" s="123" t="s">
        <v>1189</v>
      </c>
      <c r="B95" s="124"/>
      <c r="C95" s="125"/>
      <c r="D95" s="125"/>
      <c r="E95" s="125"/>
      <c r="F95" s="126"/>
      <c r="G95" s="127"/>
      <c r="J95" s="66"/>
    </row>
    <row r="96" spans="1:6" s="128" customFormat="1" ht="12.75">
      <c r="A96" s="123" t="s">
        <v>1190</v>
      </c>
      <c r="B96" s="124"/>
      <c r="C96" s="125" t="s">
        <v>1191</v>
      </c>
      <c r="D96" s="125"/>
      <c r="E96" s="125"/>
      <c r="F96" s="127" t="s">
        <v>1192</v>
      </c>
    </row>
    <row r="97" spans="1:6" s="128" customFormat="1" ht="12.75">
      <c r="A97" s="123"/>
      <c r="B97" s="124"/>
      <c r="C97" s="125"/>
      <c r="D97" s="125"/>
      <c r="E97" s="125"/>
      <c r="F97" s="127"/>
    </row>
    <row r="98" spans="1:8" s="66" customFormat="1" ht="12.75">
      <c r="A98" s="129"/>
      <c r="C98" s="62"/>
      <c r="D98" s="62"/>
      <c r="E98" s="129"/>
      <c r="F98" s="120"/>
      <c r="H98" s="120"/>
    </row>
    <row r="99" spans="1:105" s="133" customFormat="1" ht="12.75">
      <c r="A99" s="129" t="s">
        <v>1110</v>
      </c>
      <c r="B99" s="66"/>
      <c r="C99" s="62"/>
      <c r="D99" s="62"/>
      <c r="E99" s="129"/>
      <c r="F99" s="120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130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1"/>
      <c r="AZ99" s="131"/>
      <c r="BA99" s="131"/>
      <c r="BB99" s="131"/>
      <c r="BC99" s="131"/>
      <c r="BD99" s="131"/>
      <c r="BE99" s="131"/>
      <c r="BF99" s="131"/>
      <c r="BG99" s="131"/>
      <c r="BH99" s="131"/>
      <c r="BI99" s="131"/>
      <c r="BJ99" s="131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</row>
    <row r="100" spans="1:2" s="66" customFormat="1" ht="12.75">
      <c r="A100" s="134"/>
      <c r="B100" s="42"/>
    </row>
    <row r="101" spans="1:2" s="66" customFormat="1" ht="12.75">
      <c r="A101" s="67"/>
      <c r="B101" s="68"/>
    </row>
    <row r="102" spans="1:2" s="66" customFormat="1" ht="12.75">
      <c r="A102" s="67"/>
      <c r="B102" s="68"/>
    </row>
    <row r="103" spans="1:2" s="66" customFormat="1" ht="12.75">
      <c r="A103" s="67"/>
      <c r="B103" s="68"/>
    </row>
    <row r="104" spans="1:2" s="66" customFormat="1" ht="12.75">
      <c r="A104" s="67"/>
      <c r="B104" s="68"/>
    </row>
    <row r="105" spans="1:2" s="66" customFormat="1" ht="12.75">
      <c r="A105" s="67"/>
      <c r="B105" s="68"/>
    </row>
    <row r="106" spans="1:2" s="66" customFormat="1" ht="12.75">
      <c r="A106" s="67"/>
      <c r="B106" s="68"/>
    </row>
    <row r="107" spans="1:2" s="66" customFormat="1" ht="12.75">
      <c r="A107" s="67"/>
      <c r="B107" s="68"/>
    </row>
    <row r="108" spans="1:2" s="66" customFormat="1" ht="12.75">
      <c r="A108" s="67"/>
      <c r="B108" s="68"/>
    </row>
    <row r="109" spans="1:2" s="66" customFormat="1" ht="12.75">
      <c r="A109" s="67"/>
      <c r="B109" s="68"/>
    </row>
    <row r="110" spans="1:2" s="66" customFormat="1" ht="12.75">
      <c r="A110" s="67"/>
      <c r="B110" s="68"/>
    </row>
    <row r="111" spans="1:2" s="66" customFormat="1" ht="12.75">
      <c r="A111" s="67"/>
      <c r="B111" s="68"/>
    </row>
    <row r="112" spans="1:2" s="66" customFormat="1" ht="12.75">
      <c r="A112" s="67"/>
      <c r="B112" s="68"/>
    </row>
    <row r="113" spans="1:2" s="66" customFormat="1" ht="12.75">
      <c r="A113" s="67"/>
      <c r="B113" s="68"/>
    </row>
    <row r="114" spans="1:2" s="66" customFormat="1" ht="12.75">
      <c r="A114" s="67"/>
      <c r="B114" s="68"/>
    </row>
    <row r="115" spans="1:2" s="66" customFormat="1" ht="12.75">
      <c r="A115" s="67"/>
      <c r="B115" s="68"/>
    </row>
    <row r="116" spans="1:2" s="66" customFormat="1" ht="12.75">
      <c r="A116" s="67"/>
      <c r="B116" s="68"/>
    </row>
    <row r="117" spans="1:2" s="66" customFormat="1" ht="12.75">
      <c r="A117" s="67"/>
      <c r="B117" s="68"/>
    </row>
    <row r="118" spans="1:2" s="66" customFormat="1" ht="12.75">
      <c r="A118" s="67"/>
      <c r="B118" s="68"/>
    </row>
    <row r="119" spans="1:2" s="66" customFormat="1" ht="12.75">
      <c r="A119" s="67"/>
      <c r="B119" s="68"/>
    </row>
    <row r="120" spans="1:2" s="66" customFormat="1" ht="12.75">
      <c r="A120" s="67"/>
      <c r="B120" s="68"/>
    </row>
    <row r="121" spans="1:2" s="66" customFormat="1" ht="12.75">
      <c r="A121" s="67"/>
      <c r="B121" s="68"/>
    </row>
    <row r="122" spans="1:2" s="66" customFormat="1" ht="12.75">
      <c r="A122" s="67"/>
      <c r="B122" s="68"/>
    </row>
    <row r="123" spans="1:2" s="66" customFormat="1" ht="12.75">
      <c r="A123" s="67"/>
      <c r="B123" s="68"/>
    </row>
    <row r="124" spans="1:2" s="66" customFormat="1" ht="12.75">
      <c r="A124" s="67"/>
      <c r="B124" s="68"/>
    </row>
    <row r="125" spans="1:2" s="66" customFormat="1" ht="12.75">
      <c r="A125" s="67"/>
      <c r="B125" s="68"/>
    </row>
    <row r="126" spans="1:2" s="66" customFormat="1" ht="12.75">
      <c r="A126" s="67"/>
      <c r="B126" s="68"/>
    </row>
    <row r="127" spans="1:2" s="66" customFormat="1" ht="12.75">
      <c r="A127" s="67"/>
      <c r="B127" s="68"/>
    </row>
    <row r="128" spans="1:2" s="66" customFormat="1" ht="12.75">
      <c r="A128" s="67"/>
      <c r="B128" s="68"/>
    </row>
    <row r="129" spans="1:2" s="66" customFormat="1" ht="12.75">
      <c r="A129" s="67"/>
      <c r="B129" s="68"/>
    </row>
    <row r="130" spans="1:2" s="66" customFormat="1" ht="12.75">
      <c r="A130" s="67"/>
      <c r="B130" s="68"/>
    </row>
    <row r="131" spans="1:2" s="66" customFormat="1" ht="12.75">
      <c r="A131" s="67"/>
      <c r="B131" s="68"/>
    </row>
    <row r="132" spans="1:2" s="66" customFormat="1" ht="12.75">
      <c r="A132" s="67"/>
      <c r="B132" s="68"/>
    </row>
    <row r="133" spans="1:2" s="66" customFormat="1" ht="12.75">
      <c r="A133" s="67"/>
      <c r="B133" s="68"/>
    </row>
    <row r="134" spans="1:2" s="66" customFormat="1" ht="12.75">
      <c r="A134" s="67"/>
      <c r="B134" s="68"/>
    </row>
    <row r="135" spans="1:2" s="66" customFormat="1" ht="12.75">
      <c r="A135" s="67"/>
      <c r="B135" s="68"/>
    </row>
    <row r="136" spans="1:2" s="66" customFormat="1" ht="12.75">
      <c r="A136" s="67"/>
      <c r="B136" s="68"/>
    </row>
    <row r="137" spans="1:2" s="66" customFormat="1" ht="12.75">
      <c r="A137" s="67"/>
      <c r="B137" s="68"/>
    </row>
    <row r="138" spans="1:2" s="66" customFormat="1" ht="12.75">
      <c r="A138" s="67"/>
      <c r="B138" s="68"/>
    </row>
    <row r="139" spans="1:2" s="66" customFormat="1" ht="12.75">
      <c r="A139" s="67"/>
      <c r="B139" s="68"/>
    </row>
    <row r="140" spans="1:2" s="66" customFormat="1" ht="12.75">
      <c r="A140" s="67"/>
      <c r="B140" s="68"/>
    </row>
    <row r="141" spans="1:2" s="66" customFormat="1" ht="12.75">
      <c r="A141" s="67"/>
      <c r="B141" s="68"/>
    </row>
    <row r="142" spans="1:2" s="66" customFormat="1" ht="12.75">
      <c r="A142" s="67"/>
      <c r="B142" s="68"/>
    </row>
    <row r="143" spans="1:2" s="66" customFormat="1" ht="12.75">
      <c r="A143" s="67"/>
      <c r="B143" s="68"/>
    </row>
    <row r="144" spans="1:2" s="66" customFormat="1" ht="12.75">
      <c r="A144" s="67"/>
      <c r="B144" s="68"/>
    </row>
    <row r="145" spans="1:2" s="66" customFormat="1" ht="12.75">
      <c r="A145" s="67"/>
      <c r="B145" s="68"/>
    </row>
    <row r="146" spans="1:2" s="66" customFormat="1" ht="12.75">
      <c r="A146" s="67"/>
      <c r="B146" s="68"/>
    </row>
    <row r="147" spans="1:2" s="66" customFormat="1" ht="12.75">
      <c r="A147" s="67"/>
      <c r="B147" s="68"/>
    </row>
    <row r="148" spans="1:2" s="66" customFormat="1" ht="12.75">
      <c r="A148" s="67"/>
      <c r="B148" s="68"/>
    </row>
    <row r="149" spans="1:2" s="66" customFormat="1" ht="12.75">
      <c r="A149" s="67"/>
      <c r="B149" s="68"/>
    </row>
    <row r="150" spans="1:2" s="66" customFormat="1" ht="12.75">
      <c r="A150" s="67"/>
      <c r="B150" s="68"/>
    </row>
    <row r="151" spans="1:2" s="66" customFormat="1" ht="12.75">
      <c r="A151" s="67"/>
      <c r="B151" s="68"/>
    </row>
    <row r="152" spans="1:2" s="66" customFormat="1" ht="12.75">
      <c r="A152" s="67"/>
      <c r="B152" s="68"/>
    </row>
    <row r="153" spans="1:2" s="66" customFormat="1" ht="12.75">
      <c r="A153" s="67"/>
      <c r="B153" s="68"/>
    </row>
    <row r="154" spans="1:2" s="66" customFormat="1" ht="12.75">
      <c r="A154" s="67"/>
      <c r="B154" s="68"/>
    </row>
    <row r="155" spans="1:2" s="66" customFormat="1" ht="12.75">
      <c r="A155" s="67"/>
      <c r="B155" s="68"/>
    </row>
    <row r="156" spans="1:2" s="66" customFormat="1" ht="12.75">
      <c r="A156" s="67"/>
      <c r="B156" s="68"/>
    </row>
    <row r="157" spans="1:2" s="66" customFormat="1" ht="12.75">
      <c r="A157" s="67"/>
      <c r="B157" s="68"/>
    </row>
    <row r="158" spans="1:2" s="66" customFormat="1" ht="12.75">
      <c r="A158" s="67"/>
      <c r="B158" s="68"/>
    </row>
    <row r="159" spans="1:2" s="66" customFormat="1" ht="12.75">
      <c r="A159" s="67"/>
      <c r="B159" s="68"/>
    </row>
    <row r="160" spans="1:2" s="66" customFormat="1" ht="12.75">
      <c r="A160" s="67"/>
      <c r="B160" s="68"/>
    </row>
    <row r="161" spans="1:2" s="66" customFormat="1" ht="12.75">
      <c r="A161" s="67"/>
      <c r="B161" s="68"/>
    </row>
    <row r="162" spans="1:2" s="66" customFormat="1" ht="12.75">
      <c r="A162" s="67"/>
      <c r="B162" s="68"/>
    </row>
    <row r="163" spans="1:2" s="66" customFormat="1" ht="12.75">
      <c r="A163" s="67"/>
      <c r="B163" s="68"/>
    </row>
    <row r="164" spans="1:2" s="66" customFormat="1" ht="12.75">
      <c r="A164" s="67"/>
      <c r="B164" s="68"/>
    </row>
    <row r="165" spans="1:2" s="66" customFormat="1" ht="12.75">
      <c r="A165" s="67"/>
      <c r="B165" s="68"/>
    </row>
    <row r="166" spans="1:2" s="66" customFormat="1" ht="12.75">
      <c r="A166" s="67"/>
      <c r="B166" s="68"/>
    </row>
    <row r="167" spans="1:2" s="66" customFormat="1" ht="12.75">
      <c r="A167" s="67"/>
      <c r="B167" s="68"/>
    </row>
    <row r="168" spans="1:2" s="66" customFormat="1" ht="12.75">
      <c r="A168" s="67"/>
      <c r="B168" s="68"/>
    </row>
    <row r="169" spans="1:2" s="66" customFormat="1" ht="12.75">
      <c r="A169" s="67"/>
      <c r="B169" s="68"/>
    </row>
    <row r="170" spans="1:2" s="66" customFormat="1" ht="12.75">
      <c r="A170" s="67"/>
      <c r="B170" s="68"/>
    </row>
    <row r="171" spans="1:2" s="66" customFormat="1" ht="12.75">
      <c r="A171" s="67"/>
      <c r="B171" s="68"/>
    </row>
    <row r="172" spans="1:2" s="66" customFormat="1" ht="12.75">
      <c r="A172" s="67"/>
      <c r="B172" s="68"/>
    </row>
    <row r="173" spans="1:2" s="66" customFormat="1" ht="12.75">
      <c r="A173" s="67"/>
      <c r="B173" s="68"/>
    </row>
    <row r="174" spans="1:2" s="66" customFormat="1" ht="12.75">
      <c r="A174" s="67"/>
      <c r="B174" s="68"/>
    </row>
    <row r="175" spans="1:2" s="66" customFormat="1" ht="12.75">
      <c r="A175" s="67"/>
      <c r="B175" s="68"/>
    </row>
    <row r="176" spans="1:2" s="66" customFormat="1" ht="12.75">
      <c r="A176" s="67"/>
      <c r="B176" s="68"/>
    </row>
    <row r="177" spans="1:2" s="66" customFormat="1" ht="12.75">
      <c r="A177" s="67"/>
      <c r="B177" s="68"/>
    </row>
    <row r="178" spans="1:2" s="66" customFormat="1" ht="12.75">
      <c r="A178" s="67"/>
      <c r="B178" s="68"/>
    </row>
    <row r="179" spans="1:2" s="66" customFormat="1" ht="12.75">
      <c r="A179" s="67"/>
      <c r="B179" s="68"/>
    </row>
    <row r="180" spans="1:2" s="66" customFormat="1" ht="12.75">
      <c r="A180" s="67"/>
      <c r="B180" s="68"/>
    </row>
    <row r="181" spans="1:2" s="66" customFormat="1" ht="12.75">
      <c r="A181" s="67"/>
      <c r="B181" s="68"/>
    </row>
    <row r="182" spans="1:2" s="66" customFormat="1" ht="12.75">
      <c r="A182" s="67"/>
      <c r="B182" s="68"/>
    </row>
    <row r="183" spans="1:2" s="66" customFormat="1" ht="12.75">
      <c r="A183" s="67"/>
      <c r="B183" s="68"/>
    </row>
    <row r="184" spans="1:2" s="66" customFormat="1" ht="12.75">
      <c r="A184" s="67"/>
      <c r="B184" s="68"/>
    </row>
    <row r="185" spans="1:2" s="66" customFormat="1" ht="12.75">
      <c r="A185" s="67"/>
      <c r="B185" s="68"/>
    </row>
    <row r="186" spans="1:2" s="66" customFormat="1" ht="12.75">
      <c r="A186" s="67"/>
      <c r="B186" s="68"/>
    </row>
    <row r="187" spans="1:2" s="66" customFormat="1" ht="12.75">
      <c r="A187" s="67"/>
      <c r="B187" s="68"/>
    </row>
    <row r="188" spans="1:2" s="66" customFormat="1" ht="12.75">
      <c r="A188" s="67"/>
      <c r="B188" s="68"/>
    </row>
    <row r="189" spans="1:2" s="66" customFormat="1" ht="12.75">
      <c r="A189" s="67"/>
      <c r="B189" s="68"/>
    </row>
    <row r="190" spans="1:2" s="66" customFormat="1" ht="12.75">
      <c r="A190" s="67"/>
      <c r="B190" s="68"/>
    </row>
    <row r="191" spans="1:2" s="66" customFormat="1" ht="12.75">
      <c r="A191" s="67"/>
      <c r="B191" s="68"/>
    </row>
    <row r="192" spans="1:2" s="66" customFormat="1" ht="12.75">
      <c r="A192" s="67"/>
      <c r="B192" s="68"/>
    </row>
    <row r="193" spans="1:2" s="66" customFormat="1" ht="12.75">
      <c r="A193" s="67"/>
      <c r="B193" s="68"/>
    </row>
    <row r="194" spans="1:2" s="66" customFormat="1" ht="12.75">
      <c r="A194" s="67"/>
      <c r="B194" s="68"/>
    </row>
    <row r="195" spans="1:2" s="66" customFormat="1" ht="12.75">
      <c r="A195" s="67"/>
      <c r="B195" s="68"/>
    </row>
    <row r="196" spans="1:2" s="66" customFormat="1" ht="12.75">
      <c r="A196" s="67"/>
      <c r="B196" s="68"/>
    </row>
    <row r="197" spans="1:2" s="66" customFormat="1" ht="12.75">
      <c r="A197" s="67"/>
      <c r="B197" s="68"/>
    </row>
    <row r="198" spans="1:2" s="66" customFormat="1" ht="12.75">
      <c r="A198" s="67"/>
      <c r="B198" s="68"/>
    </row>
    <row r="199" spans="1:2" s="66" customFormat="1" ht="12.75">
      <c r="A199" s="67"/>
      <c r="B199" s="68"/>
    </row>
    <row r="200" spans="1:2" s="66" customFormat="1" ht="12.75">
      <c r="A200" s="67"/>
      <c r="B200" s="68"/>
    </row>
    <row r="201" spans="1:2" s="66" customFormat="1" ht="12.75">
      <c r="A201" s="67"/>
      <c r="B201" s="68"/>
    </row>
    <row r="202" spans="1:2" s="66" customFormat="1" ht="12.75">
      <c r="A202" s="67"/>
      <c r="B202" s="68"/>
    </row>
    <row r="203" spans="1:2" s="66" customFormat="1" ht="12.75">
      <c r="A203" s="67"/>
      <c r="B203" s="68"/>
    </row>
    <row r="204" spans="1:2" s="66" customFormat="1" ht="12.75">
      <c r="A204" s="67"/>
      <c r="B204" s="68"/>
    </row>
    <row r="205" spans="1:2" s="66" customFormat="1" ht="12.75">
      <c r="A205" s="67"/>
      <c r="B205" s="68"/>
    </row>
    <row r="206" spans="1:2" s="66" customFormat="1" ht="12.75">
      <c r="A206" s="67"/>
      <c r="B206" s="68"/>
    </row>
    <row r="207" spans="1:2" s="66" customFormat="1" ht="12.75">
      <c r="A207" s="67"/>
      <c r="B207" s="68"/>
    </row>
    <row r="208" spans="1:2" s="66" customFormat="1" ht="12.75">
      <c r="A208" s="67"/>
      <c r="B208" s="68"/>
    </row>
    <row r="209" spans="1:2" s="66" customFormat="1" ht="12.75">
      <c r="A209" s="67"/>
      <c r="B209" s="68"/>
    </row>
    <row r="210" spans="1:2" s="66" customFormat="1" ht="12.75">
      <c r="A210" s="67"/>
      <c r="B210" s="68"/>
    </row>
    <row r="211" spans="1:6" s="66" customFormat="1" ht="12.75">
      <c r="A211" s="67"/>
      <c r="B211" s="68"/>
      <c r="C211" s="135"/>
      <c r="D211" s="135"/>
      <c r="E211" s="135"/>
      <c r="F211" s="135"/>
    </row>
    <row r="212" spans="1:6" s="66" customFormat="1" ht="12.75">
      <c r="A212" s="67"/>
      <c r="B212" s="68"/>
      <c r="C212" s="135"/>
      <c r="D212" s="135"/>
      <c r="E212" s="135"/>
      <c r="F212" s="135"/>
    </row>
    <row r="213" spans="1:6" s="66" customFormat="1" ht="12.75">
      <c r="A213" s="67"/>
      <c r="B213" s="68"/>
      <c r="C213" s="135"/>
      <c r="D213" s="135"/>
      <c r="E213" s="135"/>
      <c r="F213" s="135"/>
    </row>
    <row r="214" spans="1:6" s="66" customFormat="1" ht="12.75">
      <c r="A214" s="67"/>
      <c r="B214" s="68"/>
      <c r="C214" s="135"/>
      <c r="D214" s="135"/>
      <c r="E214" s="135"/>
      <c r="F214" s="135"/>
    </row>
    <row r="215" ht="12.75">
      <c r="B215" s="68"/>
    </row>
  </sheetData>
  <sheetProtection formatCells="0"/>
  <mergeCells count="7">
    <mergeCell ref="A1:F1"/>
    <mergeCell ref="A8:F8"/>
    <mergeCell ref="A2:F2"/>
    <mergeCell ref="A6:F6"/>
    <mergeCell ref="A3:F3"/>
    <mergeCell ref="A4:F4"/>
    <mergeCell ref="A7:F7"/>
  </mergeCells>
  <printOptions/>
  <pageMargins left="0.984251968503937" right="0.3937007874015748" top="0.3937007874015748" bottom="0.4724409448818898" header="0.15748031496062992" footer="0.1968503937007874"/>
  <pageSetup firstPageNumber="4" useFirstPageNumber="1" fitToHeight="0" horizontalDpi="600" verticalDpi="600" orientation="portrait" paperSize="9" scale="72" r:id="rId2"/>
  <headerFooter alignWithMargins="0">
    <oddFooter>&amp;C&amp;P</oddFooter>
  </headerFooter>
  <rowBreaks count="1" manualBreakCount="1">
    <brk id="6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28">
      <selection activeCell="I28" sqref="I28"/>
    </sheetView>
  </sheetViews>
  <sheetFormatPr defaultColWidth="9.140625" defaultRowHeight="12.75"/>
  <cols>
    <col min="1" max="1" width="13.28125" style="137" customWidth="1"/>
    <col min="2" max="2" width="49.421875" style="137" customWidth="1"/>
    <col min="3" max="3" width="14.140625" style="137" customWidth="1"/>
    <col min="4" max="4" width="14.8515625" style="213" customWidth="1"/>
    <col min="5" max="5" width="9.140625" style="137" customWidth="1"/>
    <col min="6" max="6" width="15.421875" style="137" customWidth="1"/>
    <col min="7" max="16384" width="9.140625" style="137" customWidth="1"/>
  </cols>
  <sheetData>
    <row r="1" spans="1:6" ht="60" customHeight="1">
      <c r="A1" s="952"/>
      <c r="B1" s="952"/>
      <c r="C1" s="952"/>
      <c r="D1" s="952"/>
      <c r="E1" s="952"/>
      <c r="F1" s="952"/>
    </row>
    <row r="2" spans="1:6" ht="12.75">
      <c r="A2" s="953" t="s">
        <v>1077</v>
      </c>
      <c r="B2" s="953"/>
      <c r="C2" s="953"/>
      <c r="D2" s="953"/>
      <c r="E2" s="953"/>
      <c r="F2" s="953"/>
    </row>
    <row r="3" spans="1:8" s="52" customFormat="1" ht="28.5" customHeight="1">
      <c r="A3" s="936" t="s">
        <v>1078</v>
      </c>
      <c r="B3" s="936"/>
      <c r="C3" s="936"/>
      <c r="D3" s="936"/>
      <c r="E3" s="936"/>
      <c r="F3" s="936"/>
      <c r="G3" s="3"/>
      <c r="H3" s="51"/>
    </row>
    <row r="4" spans="1:8" s="52" customFormat="1" ht="12.75" customHeight="1">
      <c r="A4" s="932" t="s">
        <v>1079</v>
      </c>
      <c r="B4" s="932"/>
      <c r="C4" s="932"/>
      <c r="D4" s="932"/>
      <c r="E4" s="932"/>
      <c r="F4" s="932"/>
      <c r="G4" s="138"/>
      <c r="H4" s="51"/>
    </row>
    <row r="5" spans="1:6" ht="12.75">
      <c r="A5" s="139" t="s">
        <v>1193</v>
      </c>
      <c r="B5" s="130"/>
      <c r="C5" s="140"/>
      <c r="D5" s="141"/>
      <c r="E5" s="61"/>
      <c r="F5" s="57" t="s">
        <v>1194</v>
      </c>
    </row>
    <row r="6" spans="1:6" ht="12.75">
      <c r="A6" s="954" t="s">
        <v>1082</v>
      </c>
      <c r="B6" s="954"/>
      <c r="C6" s="954"/>
      <c r="D6" s="954"/>
      <c r="E6" s="954"/>
      <c r="F6" s="954"/>
    </row>
    <row r="7" spans="1:6" ht="15.75">
      <c r="A7" s="931" t="s">
        <v>1195</v>
      </c>
      <c r="B7" s="931"/>
      <c r="C7" s="931"/>
      <c r="D7" s="931"/>
      <c r="E7" s="931"/>
      <c r="F7" s="931"/>
    </row>
    <row r="8" spans="1:6" ht="15.75">
      <c r="A8" s="950" t="s">
        <v>1196</v>
      </c>
      <c r="B8" s="950"/>
      <c r="C8" s="950"/>
      <c r="D8" s="950"/>
      <c r="E8" s="950"/>
      <c r="F8" s="950"/>
    </row>
    <row r="9" spans="1:6" ht="12.75">
      <c r="A9" s="139"/>
      <c r="B9" s="130"/>
      <c r="C9" s="140"/>
      <c r="D9" s="141"/>
      <c r="E9" s="61"/>
      <c r="F9" s="142" t="s">
        <v>1197</v>
      </c>
    </row>
    <row r="10" spans="1:6" ht="12.75">
      <c r="A10" s="143"/>
      <c r="B10" s="144"/>
      <c r="C10" s="144"/>
      <c r="D10" s="144"/>
      <c r="E10" s="144"/>
      <c r="F10" s="145" t="s">
        <v>1114</v>
      </c>
    </row>
    <row r="11" spans="1:6" ht="48">
      <c r="A11" s="146" t="s">
        <v>1198</v>
      </c>
      <c r="B11" s="146" t="s">
        <v>1115</v>
      </c>
      <c r="C11" s="147" t="s">
        <v>1116</v>
      </c>
      <c r="D11" s="147" t="s">
        <v>1117</v>
      </c>
      <c r="E11" s="147" t="s">
        <v>1118</v>
      </c>
      <c r="F11" s="147" t="s">
        <v>1119</v>
      </c>
    </row>
    <row r="12" spans="1:6" ht="12.75">
      <c r="A12" s="148">
        <v>1</v>
      </c>
      <c r="B12" s="148">
        <v>2</v>
      </c>
      <c r="C12" s="149">
        <v>3</v>
      </c>
      <c r="D12" s="149">
        <v>4</v>
      </c>
      <c r="E12" s="149">
        <v>5</v>
      </c>
      <c r="F12" s="149">
        <v>6</v>
      </c>
    </row>
    <row r="13" spans="1:7" ht="12.75">
      <c r="A13" s="150"/>
      <c r="B13" s="151" t="s">
        <v>1199</v>
      </c>
      <c r="C13" s="152">
        <f>C14+C32+C55+C56+C57</f>
        <v>2702321222</v>
      </c>
      <c r="D13" s="152">
        <f>D14+D32+D55+D56+D57</f>
        <v>1375162705</v>
      </c>
      <c r="E13" s="153">
        <f aca="true" t="shared" si="0" ref="E13:E29">D13/C13*100</f>
        <v>50.888202845930955</v>
      </c>
      <c r="F13" s="152">
        <f>F14+F32+F55+F56+F57</f>
        <v>239516833</v>
      </c>
      <c r="G13" s="154"/>
    </row>
    <row r="14" spans="1:7" ht="12.75">
      <c r="A14" s="155" t="s">
        <v>1200</v>
      </c>
      <c r="B14" s="156" t="s">
        <v>1201</v>
      </c>
      <c r="C14" s="152">
        <f>C15+C19+C29</f>
        <v>1449346199</v>
      </c>
      <c r="D14" s="152">
        <f>D15+D19+D29+D30</f>
        <v>781885899</v>
      </c>
      <c r="E14" s="153">
        <f t="shared" si="0"/>
        <v>53.94749022279666</v>
      </c>
      <c r="F14" s="152">
        <f>F15+F19+F29+F30</f>
        <v>131124194</v>
      </c>
      <c r="G14" s="154"/>
    </row>
    <row r="15" spans="1:7" ht="12.75">
      <c r="A15" s="155" t="s">
        <v>1202</v>
      </c>
      <c r="B15" s="156" t="s">
        <v>1203</v>
      </c>
      <c r="C15" s="152">
        <f>C16+C17</f>
        <v>241407628</v>
      </c>
      <c r="D15" s="152">
        <f>D16+D17</f>
        <v>132658834</v>
      </c>
      <c r="E15" s="153">
        <f t="shared" si="0"/>
        <v>54.95221302617662</v>
      </c>
      <c r="F15" s="152">
        <f>F16+F17</f>
        <v>12801590</v>
      </c>
      <c r="G15" s="154"/>
    </row>
    <row r="16" spans="1:7" ht="12.75">
      <c r="A16" s="157" t="s">
        <v>1204</v>
      </c>
      <c r="B16" s="158" t="s">
        <v>1205</v>
      </c>
      <c r="C16" s="159">
        <v>164407628</v>
      </c>
      <c r="D16" s="159">
        <v>75724280</v>
      </c>
      <c r="E16" s="160">
        <f t="shared" si="0"/>
        <v>46.058860480609816</v>
      </c>
      <c r="F16" s="159">
        <v>12874245</v>
      </c>
      <c r="G16" s="154"/>
    </row>
    <row r="17" spans="1:7" ht="12.75">
      <c r="A17" s="157" t="s">
        <v>1206</v>
      </c>
      <c r="B17" s="158" t="s">
        <v>1207</v>
      </c>
      <c r="C17" s="159">
        <v>77000000</v>
      </c>
      <c r="D17" s="159">
        <v>56934554</v>
      </c>
      <c r="E17" s="160">
        <f t="shared" si="0"/>
        <v>73.94097922077923</v>
      </c>
      <c r="F17" s="159">
        <v>-72655</v>
      </c>
      <c r="G17" s="154"/>
    </row>
    <row r="18" spans="1:7" ht="12.75">
      <c r="A18" s="157" t="s">
        <v>1208</v>
      </c>
      <c r="B18" s="158" t="s">
        <v>1209</v>
      </c>
      <c r="C18" s="159">
        <v>77000000</v>
      </c>
      <c r="D18" s="161">
        <v>56933341</v>
      </c>
      <c r="E18" s="162">
        <f t="shared" si="0"/>
        <v>73.9394038961039</v>
      </c>
      <c r="F18" s="159">
        <v>-73335</v>
      </c>
      <c r="G18" s="154"/>
    </row>
    <row r="19" spans="1:7" ht="12.75">
      <c r="A19" s="155" t="s">
        <v>1210</v>
      </c>
      <c r="B19" s="156" t="s">
        <v>1211</v>
      </c>
      <c r="C19" s="152">
        <f>C20+C21+C22+C27</f>
        <v>1193688571</v>
      </c>
      <c r="D19" s="152">
        <f>D20+D21+D22+D27</f>
        <v>641880306</v>
      </c>
      <c r="E19" s="153">
        <f t="shared" si="0"/>
        <v>53.77284507819922</v>
      </c>
      <c r="F19" s="152">
        <f>F20+F21+F22+F27</f>
        <v>117089346</v>
      </c>
      <c r="G19" s="154"/>
    </row>
    <row r="20" spans="1:7" ht="12.75">
      <c r="A20" s="157" t="s">
        <v>1212</v>
      </c>
      <c r="B20" s="158" t="s">
        <v>1213</v>
      </c>
      <c r="C20" s="159">
        <v>690500000</v>
      </c>
      <c r="D20" s="161">
        <v>410732815</v>
      </c>
      <c r="E20" s="162">
        <f t="shared" si="0"/>
        <v>59.48339102099928</v>
      </c>
      <c r="F20" s="159">
        <v>74773268</v>
      </c>
      <c r="G20" s="154"/>
    </row>
    <row r="21" spans="1:7" ht="25.5">
      <c r="A21" s="163" t="s">
        <v>1214</v>
      </c>
      <c r="B21" s="158" t="s">
        <v>1215</v>
      </c>
      <c r="C21" s="159">
        <v>482055271</v>
      </c>
      <c r="D21" s="161">
        <v>220933387</v>
      </c>
      <c r="E21" s="162">
        <f t="shared" si="0"/>
        <v>45.83154677298404</v>
      </c>
      <c r="F21" s="159">
        <v>40994368</v>
      </c>
      <c r="G21" s="154"/>
    </row>
    <row r="22" spans="1:7" ht="12.75">
      <c r="A22" s="163" t="s">
        <v>1216</v>
      </c>
      <c r="B22" s="158" t="s">
        <v>1217</v>
      </c>
      <c r="C22" s="159">
        <f>C23+C24+C25+C26</f>
        <v>16243300</v>
      </c>
      <c r="D22" s="159">
        <f>D23+D24+D25+D26</f>
        <v>7703582</v>
      </c>
      <c r="E22" s="160">
        <f t="shared" si="0"/>
        <v>47.42621265383266</v>
      </c>
      <c r="F22" s="159">
        <v>1018430</v>
      </c>
      <c r="G22" s="154"/>
    </row>
    <row r="23" spans="1:7" ht="12.75">
      <c r="A23" s="157" t="s">
        <v>1218</v>
      </c>
      <c r="B23" s="164" t="s">
        <v>1219</v>
      </c>
      <c r="C23" s="159">
        <v>11706000</v>
      </c>
      <c r="D23" s="161">
        <v>6036791</v>
      </c>
      <c r="E23" s="162">
        <f t="shared" si="0"/>
        <v>51.57005808986844</v>
      </c>
      <c r="F23" s="159">
        <v>648603</v>
      </c>
      <c r="G23" s="154"/>
    </row>
    <row r="24" spans="1:7" ht="12.75">
      <c r="A24" s="157" t="s">
        <v>1220</v>
      </c>
      <c r="B24" s="164" t="s">
        <v>1221</v>
      </c>
      <c r="C24" s="159">
        <v>600000</v>
      </c>
      <c r="D24" s="161">
        <v>301297</v>
      </c>
      <c r="E24" s="162">
        <f t="shared" si="0"/>
        <v>50.21616666666666</v>
      </c>
      <c r="F24" s="159">
        <v>47329</v>
      </c>
      <c r="G24" s="154"/>
    </row>
    <row r="25" spans="1:7" ht="12.75">
      <c r="A25" s="163" t="s">
        <v>1222</v>
      </c>
      <c r="B25" s="164" t="s">
        <v>1223</v>
      </c>
      <c r="C25" s="159">
        <v>2797300</v>
      </c>
      <c r="D25" s="161">
        <v>1316188</v>
      </c>
      <c r="E25" s="162">
        <f t="shared" si="0"/>
        <v>47.05208594001358</v>
      </c>
      <c r="F25" s="159">
        <v>320250</v>
      </c>
      <c r="G25" s="154"/>
    </row>
    <row r="26" spans="1:7" ht="12.75">
      <c r="A26" s="163" t="s">
        <v>1224</v>
      </c>
      <c r="B26" s="164" t="s">
        <v>1225</v>
      </c>
      <c r="C26" s="159">
        <v>1140000</v>
      </c>
      <c r="D26" s="161">
        <v>49306</v>
      </c>
      <c r="E26" s="162">
        <f t="shared" si="0"/>
        <v>4.325087719298246</v>
      </c>
      <c r="F26" s="159">
        <v>2248</v>
      </c>
      <c r="G26" s="154"/>
    </row>
    <row r="27" spans="1:7" ht="12.75">
      <c r="A27" s="163" t="s">
        <v>1226</v>
      </c>
      <c r="B27" s="165" t="s">
        <v>1227</v>
      </c>
      <c r="C27" s="159">
        <v>4890000</v>
      </c>
      <c r="D27" s="159">
        <v>2510522</v>
      </c>
      <c r="E27" s="160">
        <f t="shared" si="0"/>
        <v>51.339918200408995</v>
      </c>
      <c r="F27" s="159">
        <v>303280</v>
      </c>
      <c r="G27" s="154"/>
    </row>
    <row r="28" spans="1:7" ht="12.75">
      <c r="A28" s="163" t="s">
        <v>1228</v>
      </c>
      <c r="B28" s="165" t="s">
        <v>1229</v>
      </c>
      <c r="C28" s="159">
        <v>4890000</v>
      </c>
      <c r="D28" s="159">
        <v>2510522</v>
      </c>
      <c r="E28" s="160">
        <f t="shared" si="0"/>
        <v>51.339918200408995</v>
      </c>
      <c r="F28" s="159">
        <v>303280</v>
      </c>
      <c r="G28" s="154"/>
    </row>
    <row r="29" spans="1:7" ht="12.75">
      <c r="A29" s="155" t="s">
        <v>1230</v>
      </c>
      <c r="B29" s="166" t="s">
        <v>1231</v>
      </c>
      <c r="C29" s="167">
        <v>14250000</v>
      </c>
      <c r="D29" s="152">
        <v>7335545</v>
      </c>
      <c r="E29" s="153">
        <f t="shared" si="0"/>
        <v>51.47750877192983</v>
      </c>
      <c r="F29" s="168">
        <v>1231439</v>
      </c>
      <c r="G29" s="154"/>
    </row>
    <row r="30" spans="1:8" ht="12.75">
      <c r="A30" s="169"/>
      <c r="B30" s="156" t="s">
        <v>1232</v>
      </c>
      <c r="C30" s="170" t="s">
        <v>1093</v>
      </c>
      <c r="D30" s="170">
        <f>D31</f>
        <v>11214</v>
      </c>
      <c r="E30" s="171" t="s">
        <v>1093</v>
      </c>
      <c r="F30" s="170">
        <f>F31</f>
        <v>1819</v>
      </c>
      <c r="G30" s="154"/>
      <c r="H30" s="154"/>
    </row>
    <row r="31" spans="1:7" ht="12.75">
      <c r="A31" s="157" t="s">
        <v>1233</v>
      </c>
      <c r="B31" s="158" t="s">
        <v>1234</v>
      </c>
      <c r="C31" s="172" t="s">
        <v>1093</v>
      </c>
      <c r="D31" s="161">
        <v>11214</v>
      </c>
      <c r="E31" s="173" t="s">
        <v>1093</v>
      </c>
      <c r="F31" s="159">
        <v>1819</v>
      </c>
      <c r="G31" s="154"/>
    </row>
    <row r="32" spans="1:7" ht="12.75">
      <c r="A32" s="155" t="s">
        <v>1235</v>
      </c>
      <c r="B32" s="156" t="s">
        <v>1236</v>
      </c>
      <c r="C32" s="152">
        <v>344877835</v>
      </c>
      <c r="D32" s="152">
        <f>D33+D42+D53+D54</f>
        <v>232315133</v>
      </c>
      <c r="E32" s="174">
        <f aca="true" t="shared" si="1" ref="E32:E48">D32/C32*100</f>
        <v>67.36157254060703</v>
      </c>
      <c r="F32" s="152">
        <f>F33+F42+F53+F54</f>
        <v>53234481</v>
      </c>
      <c r="G32" s="154"/>
    </row>
    <row r="33" spans="1:7" ht="12.75">
      <c r="A33" s="155" t="s">
        <v>1237</v>
      </c>
      <c r="B33" s="166" t="s">
        <v>1238</v>
      </c>
      <c r="C33" s="167">
        <f>C34+C35+C36+C40+C41</f>
        <v>239554523</v>
      </c>
      <c r="D33" s="167">
        <f>D34+D35+D36+D40+D41</f>
        <v>175700496</v>
      </c>
      <c r="E33" s="175">
        <f t="shared" si="1"/>
        <v>73.34467903158732</v>
      </c>
      <c r="F33" s="167">
        <f>F34+F35+F36+F40+F41</f>
        <v>43011477</v>
      </c>
      <c r="G33" s="154"/>
    </row>
    <row r="34" spans="1:7" ht="12.75">
      <c r="A34" s="157" t="s">
        <v>1239</v>
      </c>
      <c r="B34" s="158" t="s">
        <v>1240</v>
      </c>
      <c r="C34" s="172">
        <v>17000000</v>
      </c>
      <c r="D34" s="161">
        <v>11158957</v>
      </c>
      <c r="E34" s="162">
        <f t="shared" si="1"/>
        <v>65.64092352941177</v>
      </c>
      <c r="F34" s="159">
        <v>0</v>
      </c>
      <c r="G34" s="154"/>
    </row>
    <row r="35" spans="1:7" ht="25.5">
      <c r="A35" s="157" t="s">
        <v>1241</v>
      </c>
      <c r="B35" s="176" t="s">
        <v>1242</v>
      </c>
      <c r="C35" s="172">
        <v>79946625</v>
      </c>
      <c r="D35" s="161">
        <v>95011342</v>
      </c>
      <c r="E35" s="162">
        <f t="shared" si="1"/>
        <v>118.84346837655748</v>
      </c>
      <c r="F35" s="159">
        <v>40955277</v>
      </c>
      <c r="G35" s="154"/>
    </row>
    <row r="36" spans="1:7" ht="12.75">
      <c r="A36" s="157"/>
      <c r="B36" s="165" t="s">
        <v>1243</v>
      </c>
      <c r="C36" s="172">
        <v>53197898</v>
      </c>
      <c r="D36" s="172">
        <f>D37+D38+D39</f>
        <v>32771404</v>
      </c>
      <c r="E36" s="173">
        <f t="shared" si="1"/>
        <v>61.6028174647051</v>
      </c>
      <c r="F36" s="159">
        <v>2056200</v>
      </c>
      <c r="G36" s="154"/>
    </row>
    <row r="37" spans="1:7" ht="12.75">
      <c r="A37" s="163" t="s">
        <v>1244</v>
      </c>
      <c r="B37" s="158" t="s">
        <v>1245</v>
      </c>
      <c r="C37" s="172">
        <v>17370586</v>
      </c>
      <c r="D37" s="161">
        <v>8360312</v>
      </c>
      <c r="E37" s="162">
        <f t="shared" si="1"/>
        <v>48.129130473779064</v>
      </c>
      <c r="F37" s="159">
        <v>100734</v>
      </c>
      <c r="G37" s="154"/>
    </row>
    <row r="38" spans="1:7" ht="12.75">
      <c r="A38" s="163" t="s">
        <v>1246</v>
      </c>
      <c r="B38" s="158" t="s">
        <v>1247</v>
      </c>
      <c r="C38" s="172">
        <v>7927312</v>
      </c>
      <c r="D38" s="161">
        <v>6380751</v>
      </c>
      <c r="E38" s="162">
        <f t="shared" si="1"/>
        <v>80.49072623860395</v>
      </c>
      <c r="F38" s="159">
        <v>911565</v>
      </c>
      <c r="G38" s="154"/>
    </row>
    <row r="39" spans="1:7" ht="25.5">
      <c r="A39" s="157" t="s">
        <v>1248</v>
      </c>
      <c r="B39" s="176" t="s">
        <v>1249</v>
      </c>
      <c r="C39" s="172">
        <v>27900000</v>
      </c>
      <c r="D39" s="161">
        <v>18030341</v>
      </c>
      <c r="E39" s="162">
        <f t="shared" si="1"/>
        <v>64.62487813620072</v>
      </c>
      <c r="F39" s="159">
        <v>1043901</v>
      </c>
      <c r="G39" s="154"/>
    </row>
    <row r="40" spans="1:7" ht="25.5">
      <c r="A40" s="157" t="s">
        <v>1250</v>
      </c>
      <c r="B40" s="176" t="s">
        <v>1251</v>
      </c>
      <c r="C40" s="172">
        <v>12100000</v>
      </c>
      <c r="D40" s="172">
        <v>13127008</v>
      </c>
      <c r="E40" s="173">
        <f t="shared" si="1"/>
        <v>108.4876694214876</v>
      </c>
      <c r="F40" s="159">
        <v>0</v>
      </c>
      <c r="G40" s="154"/>
    </row>
    <row r="41" spans="1:7" ht="25.5">
      <c r="A41" s="157" t="s">
        <v>1252</v>
      </c>
      <c r="B41" s="176" t="s">
        <v>1253</v>
      </c>
      <c r="C41" s="172">
        <v>77310000</v>
      </c>
      <c r="D41" s="172">
        <v>23631785</v>
      </c>
      <c r="E41" s="173">
        <f t="shared" si="1"/>
        <v>30.56756564480662</v>
      </c>
      <c r="F41" s="159">
        <v>0</v>
      </c>
      <c r="G41" s="154"/>
    </row>
    <row r="42" spans="1:7" ht="12.75">
      <c r="A42" s="155" t="s">
        <v>1254</v>
      </c>
      <c r="B42" s="166" t="s">
        <v>1255</v>
      </c>
      <c r="C42" s="177">
        <f>C43+C44+C45+C52</f>
        <v>79992728</v>
      </c>
      <c r="D42" s="167">
        <f>D43+D44+D45+D52</f>
        <v>39931694</v>
      </c>
      <c r="E42" s="178">
        <f t="shared" si="1"/>
        <v>49.91915515120324</v>
      </c>
      <c r="F42" s="167">
        <f>F43+F44+F45+F52</f>
        <v>7642828</v>
      </c>
      <c r="G42" s="154"/>
    </row>
    <row r="43" spans="1:7" ht="25.5">
      <c r="A43" s="163" t="s">
        <v>1256</v>
      </c>
      <c r="B43" s="176" t="s">
        <v>1257</v>
      </c>
      <c r="C43" s="172">
        <v>35351912</v>
      </c>
      <c r="D43" s="161">
        <v>18815384</v>
      </c>
      <c r="E43" s="162">
        <f t="shared" si="1"/>
        <v>53.2231014831673</v>
      </c>
      <c r="F43" s="159">
        <v>3902302</v>
      </c>
      <c r="G43" s="154"/>
    </row>
    <row r="44" spans="1:7" ht="25.5">
      <c r="A44" s="163" t="s">
        <v>1258</v>
      </c>
      <c r="B44" s="176" t="s">
        <v>1259</v>
      </c>
      <c r="C44" s="172">
        <v>990000</v>
      </c>
      <c r="D44" s="159">
        <v>697703</v>
      </c>
      <c r="E44" s="160">
        <f t="shared" si="1"/>
        <v>70.4750505050505</v>
      </c>
      <c r="F44" s="159">
        <v>128330</v>
      </c>
      <c r="G44" s="154"/>
    </row>
    <row r="45" spans="1:7" ht="12.75">
      <c r="A45" s="163" t="s">
        <v>1260</v>
      </c>
      <c r="B45" s="179" t="s">
        <v>28</v>
      </c>
      <c r="C45" s="172">
        <v>42963216</v>
      </c>
      <c r="D45" s="159">
        <v>20379301</v>
      </c>
      <c r="E45" s="180">
        <f t="shared" si="1"/>
        <v>47.434300542119566</v>
      </c>
      <c r="F45" s="159">
        <v>3606092</v>
      </c>
      <c r="G45" s="154"/>
    </row>
    <row r="46" spans="1:7" ht="12.75">
      <c r="A46" s="181" t="s">
        <v>1261</v>
      </c>
      <c r="B46" s="182" t="s">
        <v>1262</v>
      </c>
      <c r="C46" s="183">
        <v>40863135</v>
      </c>
      <c r="D46" s="184">
        <v>19583673</v>
      </c>
      <c r="E46" s="185">
        <f t="shared" si="1"/>
        <v>47.92503805691854</v>
      </c>
      <c r="F46" s="159">
        <v>3498485</v>
      </c>
      <c r="G46" s="154"/>
    </row>
    <row r="47" spans="1:7" ht="12.75">
      <c r="A47" s="181" t="s">
        <v>1263</v>
      </c>
      <c r="B47" s="182" t="s">
        <v>0</v>
      </c>
      <c r="C47" s="183">
        <v>1590000</v>
      </c>
      <c r="D47" s="184">
        <v>500000</v>
      </c>
      <c r="E47" s="185">
        <f t="shared" si="1"/>
        <v>31.446540880503143</v>
      </c>
      <c r="F47" s="159">
        <v>36000</v>
      </c>
      <c r="G47" s="154"/>
    </row>
    <row r="48" spans="1:7" ht="12.75">
      <c r="A48" s="181" t="s">
        <v>1</v>
      </c>
      <c r="B48" s="182" t="s">
        <v>2</v>
      </c>
      <c r="C48" s="183">
        <v>240081</v>
      </c>
      <c r="D48" s="184">
        <v>18409</v>
      </c>
      <c r="E48" s="185">
        <f t="shared" si="1"/>
        <v>7.6678287744552875</v>
      </c>
      <c r="F48" s="159">
        <v>36946</v>
      </c>
      <c r="G48" s="154"/>
    </row>
    <row r="49" spans="1:7" ht="12.75">
      <c r="A49" s="181" t="s">
        <v>3</v>
      </c>
      <c r="B49" s="186" t="s">
        <v>4</v>
      </c>
      <c r="C49" s="183" t="s">
        <v>1093</v>
      </c>
      <c r="D49" s="184">
        <v>-20701</v>
      </c>
      <c r="E49" s="187" t="s">
        <v>1093</v>
      </c>
      <c r="F49" s="159">
        <v>-8</v>
      </c>
      <c r="G49" s="154"/>
    </row>
    <row r="50" spans="1:7" ht="12.75">
      <c r="A50" s="181" t="s">
        <v>5</v>
      </c>
      <c r="B50" s="186" t="s">
        <v>6</v>
      </c>
      <c r="C50" s="183" t="s">
        <v>1093</v>
      </c>
      <c r="D50" s="184">
        <v>146197</v>
      </c>
      <c r="E50" s="187" t="s">
        <v>1093</v>
      </c>
      <c r="F50" s="159">
        <v>2315</v>
      </c>
      <c r="G50" s="154"/>
    </row>
    <row r="51" spans="1:7" ht="12.75">
      <c r="A51" s="181" t="s">
        <v>7</v>
      </c>
      <c r="B51" s="182" t="s">
        <v>8</v>
      </c>
      <c r="C51" s="183">
        <v>270000</v>
      </c>
      <c r="D51" s="184">
        <v>151723</v>
      </c>
      <c r="E51" s="185">
        <f aca="true" t="shared" si="2" ref="E51:E59">D51/C51*100</f>
        <v>56.193703703703704</v>
      </c>
      <c r="F51" s="159">
        <v>32355</v>
      </c>
      <c r="G51" s="154"/>
    </row>
    <row r="52" spans="1:7" ht="12.75">
      <c r="A52" s="157" t="s">
        <v>9</v>
      </c>
      <c r="B52" s="158" t="s">
        <v>10</v>
      </c>
      <c r="C52" s="172">
        <v>687600</v>
      </c>
      <c r="D52" s="161">
        <v>39306</v>
      </c>
      <c r="E52" s="162">
        <f t="shared" si="2"/>
        <v>5.716404886561954</v>
      </c>
      <c r="F52" s="159">
        <v>6104</v>
      </c>
      <c r="G52" s="154"/>
    </row>
    <row r="53" spans="1:7" ht="12.75">
      <c r="A53" s="155" t="s">
        <v>11</v>
      </c>
      <c r="B53" s="166" t="s">
        <v>12</v>
      </c>
      <c r="C53" s="188">
        <v>16000000</v>
      </c>
      <c r="D53" s="189">
        <v>4399742</v>
      </c>
      <c r="E53" s="190">
        <f t="shared" si="2"/>
        <v>27.4983875</v>
      </c>
      <c r="F53" s="168">
        <v>729583</v>
      </c>
      <c r="G53" s="154"/>
    </row>
    <row r="54" spans="1:7" ht="25.5">
      <c r="A54" s="150" t="s">
        <v>13</v>
      </c>
      <c r="B54" s="166" t="s">
        <v>14</v>
      </c>
      <c r="C54" s="188">
        <v>9330584</v>
      </c>
      <c r="D54" s="189">
        <v>12283201</v>
      </c>
      <c r="E54" s="190">
        <f t="shared" si="2"/>
        <v>131.6445037095213</v>
      </c>
      <c r="F54" s="168">
        <v>1850593</v>
      </c>
      <c r="G54" s="154"/>
    </row>
    <row r="55" spans="1:7" ht="25.5">
      <c r="A55" s="191" t="s">
        <v>15</v>
      </c>
      <c r="B55" s="192" t="s">
        <v>16</v>
      </c>
      <c r="C55" s="193">
        <v>74820236</v>
      </c>
      <c r="D55" s="189">
        <v>26717220</v>
      </c>
      <c r="E55" s="190">
        <f t="shared" si="2"/>
        <v>35.708548152668214</v>
      </c>
      <c r="F55" s="168">
        <v>4595744</v>
      </c>
      <c r="G55" s="154"/>
    </row>
    <row r="56" spans="1:7" ht="12.75">
      <c r="A56" s="150" t="s">
        <v>17</v>
      </c>
      <c r="B56" s="192" t="s">
        <v>18</v>
      </c>
      <c r="C56" s="168">
        <v>825814445</v>
      </c>
      <c r="D56" s="194">
        <v>330813966</v>
      </c>
      <c r="E56" s="190">
        <f t="shared" si="2"/>
        <v>40.059115943412685</v>
      </c>
      <c r="F56" s="168">
        <v>47131927</v>
      </c>
      <c r="G56" s="154"/>
    </row>
    <row r="57" spans="1:6" ht="12.75">
      <c r="A57" s="150" t="s">
        <v>19</v>
      </c>
      <c r="B57" s="151" t="s">
        <v>20</v>
      </c>
      <c r="C57" s="168">
        <f>C58+C59</f>
        <v>7462507</v>
      </c>
      <c r="D57" s="168">
        <f>D58+D59</f>
        <v>3430487</v>
      </c>
      <c r="E57" s="190">
        <f t="shared" si="2"/>
        <v>45.96963192128329</v>
      </c>
      <c r="F57" s="168">
        <v>3430487</v>
      </c>
    </row>
    <row r="58" spans="1:6" ht="12.75">
      <c r="A58" s="195" t="s">
        <v>21</v>
      </c>
      <c r="B58" s="176" t="s">
        <v>22</v>
      </c>
      <c r="C58" s="196">
        <v>6508198</v>
      </c>
      <c r="D58" s="197">
        <f>3415052+15435</f>
        <v>3430487</v>
      </c>
      <c r="E58" s="198">
        <f t="shared" si="2"/>
        <v>52.710243296224235</v>
      </c>
      <c r="F58" s="196">
        <v>3430487</v>
      </c>
    </row>
    <row r="59" spans="1:6" ht="12.75">
      <c r="A59" s="195" t="s">
        <v>23</v>
      </c>
      <c r="B59" s="199" t="s">
        <v>24</v>
      </c>
      <c r="C59" s="200">
        <v>954309</v>
      </c>
      <c r="D59" s="201">
        <v>0</v>
      </c>
      <c r="E59" s="198">
        <f t="shared" si="2"/>
        <v>0</v>
      </c>
      <c r="F59" s="196">
        <v>0</v>
      </c>
    </row>
    <row r="60" spans="1:6" s="203" customFormat="1" ht="12.75" customHeight="1">
      <c r="A60" s="202" t="s">
        <v>25</v>
      </c>
      <c r="B60" s="951" t="s">
        <v>26</v>
      </c>
      <c r="C60" s="951"/>
      <c r="D60" s="951"/>
      <c r="E60" s="951"/>
      <c r="F60" s="951"/>
    </row>
    <row r="61" spans="1:6" ht="12.75" customHeight="1">
      <c r="A61" s="204"/>
      <c r="B61" s="205"/>
      <c r="C61" s="205"/>
      <c r="D61" s="205"/>
      <c r="E61" s="205"/>
      <c r="F61" s="205"/>
    </row>
    <row r="62" spans="1:6" ht="12.75" customHeight="1">
      <c r="A62" s="204"/>
      <c r="B62" s="205"/>
      <c r="C62" s="205"/>
      <c r="D62" s="205"/>
      <c r="E62" s="205"/>
      <c r="F62" s="205"/>
    </row>
    <row r="63" spans="1:6" ht="15" customHeight="1">
      <c r="A63" s="947" t="s">
        <v>1107</v>
      </c>
      <c r="B63" s="947"/>
      <c r="C63" s="206"/>
      <c r="D63" s="206"/>
      <c r="E63" s="207"/>
      <c r="F63" s="208" t="s">
        <v>1108</v>
      </c>
    </row>
    <row r="64" spans="1:6" ht="15">
      <c r="A64" s="947" t="s">
        <v>1109</v>
      </c>
      <c r="B64" s="947"/>
      <c r="C64" s="209"/>
      <c r="D64" s="210"/>
      <c r="E64" s="209"/>
      <c r="F64" s="211"/>
    </row>
    <row r="65" spans="1:6" ht="12.75">
      <c r="A65" s="949"/>
      <c r="B65" s="949"/>
      <c r="C65" s="143"/>
      <c r="D65" s="143"/>
      <c r="E65" s="143"/>
      <c r="F65" s="143"/>
    </row>
    <row r="66" ht="12.75">
      <c r="B66" s="212"/>
    </row>
    <row r="67" spans="1:2" ht="12.75">
      <c r="A67" s="948" t="s">
        <v>27</v>
      </c>
      <c r="B67" s="948"/>
    </row>
  </sheetData>
  <mergeCells count="12">
    <mergeCell ref="A1:F1"/>
    <mergeCell ref="A2:F2"/>
    <mergeCell ref="A6:F6"/>
    <mergeCell ref="A7:F7"/>
    <mergeCell ref="A3:F3"/>
    <mergeCell ref="A4:F4"/>
    <mergeCell ref="A64:B64"/>
    <mergeCell ref="A67:B67"/>
    <mergeCell ref="A65:B65"/>
    <mergeCell ref="A8:F8"/>
    <mergeCell ref="A63:B63"/>
    <mergeCell ref="B60:F60"/>
  </mergeCells>
  <printOptions/>
  <pageMargins left="1.141732283464567" right="0.35433070866141736" top="0.5905511811023623" bottom="0.5905511811023623" header="0.31496062992125984" footer="0.31496062992125984"/>
  <pageSetup firstPageNumber="6" useFirstPageNumber="1" horizontalDpi="600" verticalDpi="600" orientation="portrait" paperSize="9" scale="70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">
      <selection activeCell="A7" sqref="A7:F7"/>
    </sheetView>
  </sheetViews>
  <sheetFormatPr defaultColWidth="9.140625" defaultRowHeight="12.75"/>
  <cols>
    <col min="1" max="1" width="11.140625" style="218" customWidth="1"/>
    <col min="2" max="2" width="48.421875" style="218" customWidth="1"/>
    <col min="3" max="3" width="11.7109375" style="217" customWidth="1"/>
    <col min="4" max="4" width="11.7109375" style="218" customWidth="1"/>
    <col min="5" max="6" width="11.7109375" style="217" customWidth="1"/>
    <col min="7" max="7" width="10.140625" style="214" bestFit="1" customWidth="1"/>
    <col min="8" max="8" width="11.140625" style="214" bestFit="1" customWidth="1"/>
    <col min="9" max="16384" width="9.140625" style="214" customWidth="1"/>
  </cols>
  <sheetData>
    <row r="1" spans="1:6" ht="55.5" customHeight="1">
      <c r="A1" s="933"/>
      <c r="B1" s="933"/>
      <c r="C1" s="933"/>
      <c r="D1" s="933"/>
      <c r="E1" s="933"/>
      <c r="F1" s="933"/>
    </row>
    <row r="2" spans="1:6" ht="12.75" customHeight="1">
      <c r="A2" s="927" t="s">
        <v>1077</v>
      </c>
      <c r="B2" s="927"/>
      <c r="C2" s="927"/>
      <c r="D2" s="927"/>
      <c r="E2" s="927"/>
      <c r="F2" s="927"/>
    </row>
    <row r="3" spans="1:10" s="52" customFormat="1" ht="28.5" customHeight="1">
      <c r="A3" s="936" t="s">
        <v>1078</v>
      </c>
      <c r="B3" s="936"/>
      <c r="C3" s="936"/>
      <c r="D3" s="936"/>
      <c r="E3" s="936"/>
      <c r="F3" s="936"/>
      <c r="G3" s="3"/>
      <c r="H3" s="3"/>
      <c r="I3" s="3"/>
      <c r="J3" s="51"/>
    </row>
    <row r="4" spans="1:10" s="52" customFormat="1" ht="12.75" customHeight="1">
      <c r="A4" s="937" t="s">
        <v>1079</v>
      </c>
      <c r="B4" s="937"/>
      <c r="C4" s="937"/>
      <c r="D4" s="937"/>
      <c r="E4" s="937"/>
      <c r="F4" s="937"/>
      <c r="G4" s="5"/>
      <c r="H4" s="5"/>
      <c r="I4" s="5"/>
      <c r="J4" s="51"/>
    </row>
    <row r="5" spans="1:10" ht="12.75">
      <c r="A5" s="215" t="s">
        <v>1080</v>
      </c>
      <c r="B5" s="54"/>
      <c r="C5" s="6"/>
      <c r="D5" s="42"/>
      <c r="E5" s="6"/>
      <c r="F5" s="7" t="s">
        <v>29</v>
      </c>
      <c r="J5" s="214" t="s">
        <v>30</v>
      </c>
    </row>
    <row r="6" spans="1:6" ht="17.25" customHeight="1">
      <c r="A6" s="928" t="s">
        <v>1082</v>
      </c>
      <c r="B6" s="928"/>
      <c r="C6" s="928"/>
      <c r="D6" s="928"/>
      <c r="E6" s="928"/>
      <c r="F6" s="928"/>
    </row>
    <row r="7" spans="1:6" ht="36" customHeight="1">
      <c r="A7" s="930" t="s">
        <v>31</v>
      </c>
      <c r="B7" s="930"/>
      <c r="C7" s="930"/>
      <c r="D7" s="930"/>
      <c r="E7" s="930"/>
      <c r="F7" s="930"/>
    </row>
    <row r="8" spans="1:6" ht="15.75">
      <c r="A8" s="929" t="s">
        <v>1084</v>
      </c>
      <c r="B8" s="929"/>
      <c r="C8" s="929"/>
      <c r="D8" s="929"/>
      <c r="E8" s="929"/>
      <c r="F8" s="929"/>
    </row>
    <row r="9" spans="1:6" ht="12.75">
      <c r="A9" s="215"/>
      <c r="B9" s="9"/>
      <c r="C9" s="6"/>
      <c r="D9" s="55"/>
      <c r="E9" s="4"/>
      <c r="F9" s="216" t="s">
        <v>32</v>
      </c>
    </row>
    <row r="10" spans="1:6" ht="12.75">
      <c r="A10" s="217"/>
      <c r="B10" s="217"/>
      <c r="F10" s="219" t="s">
        <v>1114</v>
      </c>
    </row>
    <row r="11" spans="1:6" ht="36">
      <c r="A11" s="220" t="s">
        <v>33</v>
      </c>
      <c r="B11" s="220" t="s">
        <v>1115</v>
      </c>
      <c r="C11" s="221" t="s">
        <v>1116</v>
      </c>
      <c r="D11" s="222" t="s">
        <v>1117</v>
      </c>
      <c r="E11" s="221" t="s">
        <v>1118</v>
      </c>
      <c r="F11" s="221" t="s">
        <v>1119</v>
      </c>
    </row>
    <row r="12" spans="1:6" ht="12.75">
      <c r="A12" s="223">
        <v>1</v>
      </c>
      <c r="B12" s="223">
        <v>2</v>
      </c>
      <c r="C12" s="224">
        <v>3</v>
      </c>
      <c r="D12" s="225">
        <v>4</v>
      </c>
      <c r="E12" s="224">
        <v>5</v>
      </c>
      <c r="F12" s="224">
        <v>6</v>
      </c>
    </row>
    <row r="13" spans="1:8" ht="12.75">
      <c r="A13" s="226"/>
      <c r="B13" s="227" t="s">
        <v>34</v>
      </c>
      <c r="C13" s="228">
        <f>C14+C17+C20+C24+C36+C38+C50+C52+C55+C71+C73+C75+C77</f>
        <v>302969970</v>
      </c>
      <c r="D13" s="229">
        <f>D14+D17+D20+D24+D36+D38+D50+D52+D55+D71+D73+D77+D75</f>
        <v>141363035</v>
      </c>
      <c r="E13" s="230">
        <f aca="true" t="shared" si="0" ref="E13:E44">D13/C13*100</f>
        <v>46.659091328424395</v>
      </c>
      <c r="F13" s="229">
        <f>F14+F17+F20+F24+F36+F38+F50+F52+F55+F71+F73+F77+F75</f>
        <v>4811061</v>
      </c>
      <c r="G13" s="231"/>
      <c r="H13" s="231"/>
    </row>
    <row r="14" spans="1:7" ht="12.75">
      <c r="A14" s="232"/>
      <c r="B14" s="232" t="s">
        <v>35</v>
      </c>
      <c r="C14" s="228">
        <f>SUM(C15:C16)</f>
        <v>2670000</v>
      </c>
      <c r="D14" s="229">
        <f>SUM(D15:D16)</f>
        <v>1424504</v>
      </c>
      <c r="E14" s="230">
        <f t="shared" si="0"/>
        <v>53.352209737827714</v>
      </c>
      <c r="F14" s="228">
        <f>SUM(F15:F16)</f>
        <v>760372</v>
      </c>
      <c r="G14" s="231"/>
    </row>
    <row r="15" spans="1:8" ht="12.75">
      <c r="A15" s="233" t="s">
        <v>36</v>
      </c>
      <c r="B15" s="234" t="s">
        <v>37</v>
      </c>
      <c r="C15" s="235">
        <v>2600000</v>
      </c>
      <c r="D15" s="236">
        <v>1352860</v>
      </c>
      <c r="E15" s="237">
        <f t="shared" si="0"/>
        <v>52.033076923076926</v>
      </c>
      <c r="F15" s="238">
        <v>751888</v>
      </c>
      <c r="G15" s="231"/>
      <c r="H15" s="231"/>
    </row>
    <row r="16" spans="1:7" ht="28.5" customHeight="1">
      <c r="A16" s="233" t="s">
        <v>38</v>
      </c>
      <c r="B16" s="239" t="s">
        <v>39</v>
      </c>
      <c r="C16" s="235">
        <v>70000</v>
      </c>
      <c r="D16" s="236">
        <v>71644</v>
      </c>
      <c r="E16" s="237">
        <f t="shared" si="0"/>
        <v>102.34857142857143</v>
      </c>
      <c r="F16" s="238">
        <v>8484</v>
      </c>
      <c r="G16" s="231"/>
    </row>
    <row r="17" spans="1:7" ht="12.75">
      <c r="A17" s="232"/>
      <c r="B17" s="232" t="s">
        <v>40</v>
      </c>
      <c r="C17" s="229">
        <f>SUM(C18:C19)</f>
        <v>324950</v>
      </c>
      <c r="D17" s="229">
        <f>SUM(D18:D19)</f>
        <v>401104</v>
      </c>
      <c r="E17" s="240">
        <f t="shared" si="0"/>
        <v>123.43560547776582</v>
      </c>
      <c r="F17" s="229">
        <f>SUM(F18:F19)</f>
        <v>14477</v>
      </c>
      <c r="G17" s="231"/>
    </row>
    <row r="18" spans="1:7" ht="12.75">
      <c r="A18" s="233" t="s">
        <v>41</v>
      </c>
      <c r="B18" s="234" t="s">
        <v>42</v>
      </c>
      <c r="C18" s="235">
        <v>280000</v>
      </c>
      <c r="D18" s="241">
        <v>401104</v>
      </c>
      <c r="E18" s="237">
        <f t="shared" si="0"/>
        <v>143.25142857142856</v>
      </c>
      <c r="F18" s="238">
        <v>14477</v>
      </c>
      <c r="G18" s="231"/>
    </row>
    <row r="19" spans="1:7" ht="29.25" customHeight="1">
      <c r="A19" s="242" t="s">
        <v>43</v>
      </c>
      <c r="B19" s="239" t="s">
        <v>44</v>
      </c>
      <c r="C19" s="235">
        <v>44950</v>
      </c>
      <c r="D19" s="241">
        <v>0</v>
      </c>
      <c r="E19" s="237">
        <f t="shared" si="0"/>
        <v>0</v>
      </c>
      <c r="F19" s="238">
        <v>0</v>
      </c>
      <c r="G19" s="231"/>
    </row>
    <row r="20" spans="1:7" ht="12.75">
      <c r="A20" s="232"/>
      <c r="B20" s="232" t="s">
        <v>45</v>
      </c>
      <c r="C20" s="229">
        <f>SUM(C21:C23)</f>
        <v>8984800</v>
      </c>
      <c r="D20" s="229">
        <f>SUM(D21:D23)</f>
        <v>809083</v>
      </c>
      <c r="E20" s="240">
        <f t="shared" si="0"/>
        <v>9.00501958863859</v>
      </c>
      <c r="F20" s="229">
        <f>F21+F22+F23</f>
        <v>125459</v>
      </c>
      <c r="G20" s="231"/>
    </row>
    <row r="21" spans="1:7" ht="12.75">
      <c r="A21" s="233" t="s">
        <v>46</v>
      </c>
      <c r="B21" s="234" t="s">
        <v>47</v>
      </c>
      <c r="C21" s="243">
        <v>514800</v>
      </c>
      <c r="D21" s="236">
        <v>244605</v>
      </c>
      <c r="E21" s="244">
        <f t="shared" si="0"/>
        <v>47.514568764568764</v>
      </c>
      <c r="F21" s="238">
        <v>58155</v>
      </c>
      <c r="G21" s="231"/>
    </row>
    <row r="22" spans="1:7" ht="12.75">
      <c r="A22" s="233" t="s">
        <v>48</v>
      </c>
      <c r="B22" s="234" t="s">
        <v>49</v>
      </c>
      <c r="C22" s="235">
        <v>170000</v>
      </c>
      <c r="D22" s="236">
        <v>127276</v>
      </c>
      <c r="E22" s="237">
        <f t="shared" si="0"/>
        <v>74.86823529411765</v>
      </c>
      <c r="F22" s="238">
        <v>34072</v>
      </c>
      <c r="G22" s="231"/>
    </row>
    <row r="23" spans="1:7" ht="25.5">
      <c r="A23" s="233" t="s">
        <v>50</v>
      </c>
      <c r="B23" s="239" t="s">
        <v>51</v>
      </c>
      <c r="C23" s="235">
        <v>8300000</v>
      </c>
      <c r="D23" s="236">
        <v>437202</v>
      </c>
      <c r="E23" s="237">
        <f t="shared" si="0"/>
        <v>5.267493975903614</v>
      </c>
      <c r="F23" s="238">
        <v>33232</v>
      </c>
      <c r="G23" s="231"/>
    </row>
    <row r="24" spans="1:7" ht="12.75">
      <c r="A24" s="232"/>
      <c r="B24" s="232" t="s">
        <v>52</v>
      </c>
      <c r="C24" s="229">
        <f>SUM(C25:C35)</f>
        <v>13902482</v>
      </c>
      <c r="D24" s="229">
        <f>SUM(D25:D35)</f>
        <v>4740429</v>
      </c>
      <c r="E24" s="240">
        <f t="shared" si="0"/>
        <v>34.097717227758324</v>
      </c>
      <c r="F24" s="229">
        <f>F25+F26+F27+F28+F29+F30+F31+F32+F33+F34+F35</f>
        <v>876693</v>
      </c>
      <c r="G24" s="231"/>
    </row>
    <row r="25" spans="1:7" ht="38.25">
      <c r="A25" s="233" t="s">
        <v>53</v>
      </c>
      <c r="B25" s="239" t="s">
        <v>54</v>
      </c>
      <c r="C25" s="235">
        <v>150000</v>
      </c>
      <c r="D25" s="236">
        <v>67987</v>
      </c>
      <c r="E25" s="237">
        <f t="shared" si="0"/>
        <v>45.324666666666666</v>
      </c>
      <c r="F25" s="238">
        <v>9406</v>
      </c>
      <c r="G25" s="231"/>
    </row>
    <row r="26" spans="1:7" ht="12.75">
      <c r="A26" s="233" t="s">
        <v>55</v>
      </c>
      <c r="B26" s="234" t="s">
        <v>56</v>
      </c>
      <c r="C26" s="235">
        <v>5506394</v>
      </c>
      <c r="D26" s="236">
        <v>1417610</v>
      </c>
      <c r="E26" s="237">
        <f t="shared" si="0"/>
        <v>25.744797775095645</v>
      </c>
      <c r="F26" s="238">
        <v>261531</v>
      </c>
      <c r="G26" s="231"/>
    </row>
    <row r="27" spans="1:7" ht="12.75">
      <c r="A27" s="233" t="s">
        <v>57</v>
      </c>
      <c r="B27" s="234" t="s">
        <v>58</v>
      </c>
      <c r="C27" s="235">
        <v>518271</v>
      </c>
      <c r="D27" s="236">
        <v>201319</v>
      </c>
      <c r="E27" s="237">
        <f t="shared" si="0"/>
        <v>38.84434977067982</v>
      </c>
      <c r="F27" s="238">
        <v>36948</v>
      </c>
      <c r="G27" s="231"/>
    </row>
    <row r="28" spans="1:7" ht="38.25">
      <c r="A28" s="233" t="s">
        <v>59</v>
      </c>
      <c r="B28" s="239" t="s">
        <v>60</v>
      </c>
      <c r="C28" s="235">
        <v>1275596</v>
      </c>
      <c r="D28" s="236">
        <v>566910</v>
      </c>
      <c r="E28" s="237">
        <f t="shared" si="0"/>
        <v>44.442754602554416</v>
      </c>
      <c r="F28" s="238">
        <v>116739</v>
      </c>
      <c r="G28" s="231"/>
    </row>
    <row r="29" spans="1:7" ht="12.75">
      <c r="A29" s="233" t="s">
        <v>61</v>
      </c>
      <c r="B29" s="239" t="s">
        <v>62</v>
      </c>
      <c r="C29" s="235">
        <v>25000</v>
      </c>
      <c r="D29" s="236">
        <v>15902</v>
      </c>
      <c r="E29" s="237">
        <f t="shared" si="0"/>
        <v>63.608</v>
      </c>
      <c r="F29" s="238">
        <v>1920</v>
      </c>
      <c r="G29" s="231"/>
    </row>
    <row r="30" spans="1:7" ht="25.5">
      <c r="A30" s="233" t="s">
        <v>63</v>
      </c>
      <c r="B30" s="239" t="s">
        <v>64</v>
      </c>
      <c r="C30" s="235">
        <v>500</v>
      </c>
      <c r="D30" s="236">
        <v>464</v>
      </c>
      <c r="E30" s="237">
        <f t="shared" si="0"/>
        <v>92.80000000000001</v>
      </c>
      <c r="F30" s="238">
        <v>60</v>
      </c>
      <c r="G30" s="231"/>
    </row>
    <row r="31" spans="1:7" ht="12.75">
      <c r="A31" s="233" t="s">
        <v>65</v>
      </c>
      <c r="B31" s="239" t="s">
        <v>66</v>
      </c>
      <c r="C31" s="235">
        <v>54700</v>
      </c>
      <c r="D31" s="236">
        <v>29695</v>
      </c>
      <c r="E31" s="237">
        <f t="shared" si="0"/>
        <v>54.28702010968921</v>
      </c>
      <c r="F31" s="238">
        <v>5264</v>
      </c>
      <c r="G31" s="231"/>
    </row>
    <row r="32" spans="1:7" ht="25.5">
      <c r="A32" s="233" t="s">
        <v>67</v>
      </c>
      <c r="B32" s="239" t="s">
        <v>68</v>
      </c>
      <c r="C32" s="235">
        <v>50000</v>
      </c>
      <c r="D32" s="236">
        <v>33464</v>
      </c>
      <c r="E32" s="237">
        <f t="shared" si="0"/>
        <v>66.928</v>
      </c>
      <c r="F32" s="238">
        <v>4410</v>
      </c>
      <c r="G32" s="231"/>
    </row>
    <row r="33" spans="1:7" ht="12.75">
      <c r="A33" s="233" t="s">
        <v>69</v>
      </c>
      <c r="B33" s="234" t="s">
        <v>70</v>
      </c>
      <c r="C33" s="235">
        <v>108000</v>
      </c>
      <c r="D33" s="236">
        <v>64198</v>
      </c>
      <c r="E33" s="237">
        <f t="shared" si="0"/>
        <v>59.44259259259259</v>
      </c>
      <c r="F33" s="238">
        <v>13291</v>
      </c>
      <c r="G33" s="231"/>
    </row>
    <row r="34" spans="1:7" ht="12.75">
      <c r="A34" s="233" t="s">
        <v>71</v>
      </c>
      <c r="B34" s="234" t="s">
        <v>72</v>
      </c>
      <c r="C34" s="235">
        <v>5999021</v>
      </c>
      <c r="D34" s="236">
        <v>2286368</v>
      </c>
      <c r="E34" s="237">
        <f t="shared" si="0"/>
        <v>38.1123519987678</v>
      </c>
      <c r="F34" s="238">
        <v>417315</v>
      </c>
      <c r="G34" s="231"/>
    </row>
    <row r="35" spans="1:7" ht="12.75">
      <c r="A35" s="233" t="s">
        <v>73</v>
      </c>
      <c r="B35" s="234" t="s">
        <v>74</v>
      </c>
      <c r="C35" s="235">
        <v>215000</v>
      </c>
      <c r="D35" s="236">
        <v>56512</v>
      </c>
      <c r="E35" s="237">
        <f t="shared" si="0"/>
        <v>26.284651162790695</v>
      </c>
      <c r="F35" s="238">
        <v>9809</v>
      </c>
      <c r="G35" s="231"/>
    </row>
    <row r="36" spans="1:7" ht="12.75">
      <c r="A36" s="232"/>
      <c r="B36" s="232" t="s">
        <v>75</v>
      </c>
      <c r="C36" s="229">
        <f>C37</f>
        <v>45000</v>
      </c>
      <c r="D36" s="229">
        <f>D37</f>
        <v>21550</v>
      </c>
      <c r="E36" s="240">
        <f t="shared" si="0"/>
        <v>47.888888888888886</v>
      </c>
      <c r="F36" s="229">
        <f>F37</f>
        <v>3749</v>
      </c>
      <c r="G36" s="231"/>
    </row>
    <row r="37" spans="1:7" ht="25.5">
      <c r="A37" s="233" t="s">
        <v>76</v>
      </c>
      <c r="B37" s="239" t="s">
        <v>77</v>
      </c>
      <c r="C37" s="235">
        <v>45000</v>
      </c>
      <c r="D37" s="236">
        <v>21550</v>
      </c>
      <c r="E37" s="237">
        <f t="shared" si="0"/>
        <v>47.888888888888886</v>
      </c>
      <c r="F37" s="238">
        <v>3749</v>
      </c>
      <c r="G37" s="231"/>
    </row>
    <row r="38" spans="1:7" ht="12.75">
      <c r="A38" s="232"/>
      <c r="B38" s="232" t="s">
        <v>78</v>
      </c>
      <c r="C38" s="229">
        <f>SUM(C39:C49)</f>
        <v>259434781</v>
      </c>
      <c r="D38" s="229">
        <f>SUM(D39:D49)</f>
        <v>125930015</v>
      </c>
      <c r="E38" s="240">
        <f t="shared" si="0"/>
        <v>48.540143505276575</v>
      </c>
      <c r="F38" s="229">
        <f>SUM(F39:F49)</f>
        <v>1592810</v>
      </c>
      <c r="G38" s="231"/>
    </row>
    <row r="39" spans="1:7" ht="12.75">
      <c r="A39" s="245" t="s">
        <v>79</v>
      </c>
      <c r="B39" s="239" t="s">
        <v>80</v>
      </c>
      <c r="C39" s="235">
        <v>717986</v>
      </c>
      <c r="D39" s="236">
        <v>144683</v>
      </c>
      <c r="E39" s="237">
        <f t="shared" si="0"/>
        <v>20.151228575487544</v>
      </c>
      <c r="F39" s="238">
        <v>19108</v>
      </c>
      <c r="G39" s="231"/>
    </row>
    <row r="40" spans="1:7" ht="51">
      <c r="A40" s="233" t="s">
        <v>81</v>
      </c>
      <c r="B40" s="239" t="s">
        <v>82</v>
      </c>
      <c r="C40" s="235">
        <v>284000</v>
      </c>
      <c r="D40" s="236">
        <v>248306</v>
      </c>
      <c r="E40" s="237">
        <f t="shared" si="0"/>
        <v>87.43169014084508</v>
      </c>
      <c r="F40" s="238">
        <v>34717</v>
      </c>
      <c r="G40" s="231"/>
    </row>
    <row r="41" spans="1:7" ht="12.75">
      <c r="A41" s="233" t="s">
        <v>83</v>
      </c>
      <c r="B41" s="234" t="s">
        <v>84</v>
      </c>
      <c r="C41" s="235">
        <v>25000</v>
      </c>
      <c r="D41" s="236">
        <v>29514</v>
      </c>
      <c r="E41" s="237">
        <f t="shared" si="0"/>
        <v>118.05600000000001</v>
      </c>
      <c r="F41" s="238">
        <v>5472</v>
      </c>
      <c r="G41" s="231"/>
    </row>
    <row r="42" spans="1:7" ht="12.75">
      <c r="A42" s="233" t="s">
        <v>85</v>
      </c>
      <c r="B42" s="234" t="s">
        <v>86</v>
      </c>
      <c r="C42" s="235">
        <v>85000</v>
      </c>
      <c r="D42" s="236">
        <v>19930</v>
      </c>
      <c r="E42" s="237">
        <f t="shared" si="0"/>
        <v>23.447058823529414</v>
      </c>
      <c r="F42" s="238">
        <v>3977</v>
      </c>
      <c r="G42" s="231"/>
    </row>
    <row r="43" spans="1:7" ht="25.5">
      <c r="A43" s="233" t="s">
        <v>87</v>
      </c>
      <c r="B43" s="239" t="s">
        <v>88</v>
      </c>
      <c r="C43" s="235">
        <v>5000</v>
      </c>
      <c r="D43" s="236">
        <v>0</v>
      </c>
      <c r="E43" s="237">
        <f t="shared" si="0"/>
        <v>0</v>
      </c>
      <c r="F43" s="238">
        <v>0</v>
      </c>
      <c r="G43" s="231"/>
    </row>
    <row r="44" spans="1:7" ht="25.5">
      <c r="A44" s="233" t="s">
        <v>89</v>
      </c>
      <c r="B44" s="239" t="s">
        <v>90</v>
      </c>
      <c r="C44" s="235">
        <v>314100</v>
      </c>
      <c r="D44" s="236">
        <v>124268</v>
      </c>
      <c r="E44" s="237">
        <f t="shared" si="0"/>
        <v>39.56319643425661</v>
      </c>
      <c r="F44" s="238">
        <v>20523</v>
      </c>
      <c r="G44" s="231"/>
    </row>
    <row r="45" spans="1:7" ht="25.5">
      <c r="A45" s="233" t="s">
        <v>91</v>
      </c>
      <c r="B45" s="239" t="s">
        <v>92</v>
      </c>
      <c r="C45" s="235">
        <v>120000</v>
      </c>
      <c r="D45" s="236">
        <v>132984</v>
      </c>
      <c r="E45" s="237">
        <f aca="true" t="shared" si="1" ref="E45:E76">D45/C45*100</f>
        <v>110.82000000000001</v>
      </c>
      <c r="F45" s="238">
        <v>29952</v>
      </c>
      <c r="G45" s="231"/>
    </row>
    <row r="46" spans="1:7" ht="25.5">
      <c r="A46" s="233" t="s">
        <v>93</v>
      </c>
      <c r="B46" s="239" t="s">
        <v>94</v>
      </c>
      <c r="C46" s="235">
        <v>294000</v>
      </c>
      <c r="D46" s="236">
        <v>193557</v>
      </c>
      <c r="E46" s="237">
        <f t="shared" si="1"/>
        <v>65.83571428571429</v>
      </c>
      <c r="F46" s="238">
        <v>17188</v>
      </c>
      <c r="G46" s="231"/>
    </row>
    <row r="47" spans="1:7" ht="25.5">
      <c r="A47" s="233" t="s">
        <v>95</v>
      </c>
      <c r="B47" s="239" t="s">
        <v>96</v>
      </c>
      <c r="C47" s="235">
        <v>405000</v>
      </c>
      <c r="D47" s="236">
        <v>12962</v>
      </c>
      <c r="E47" s="237">
        <f t="shared" si="1"/>
        <v>3.2004938271604937</v>
      </c>
      <c r="F47" s="238">
        <v>42</v>
      </c>
      <c r="G47" s="231"/>
    </row>
    <row r="48" spans="1:7" s="247" customFormat="1" ht="25.5">
      <c r="A48" s="233" t="s">
        <v>97</v>
      </c>
      <c r="B48" s="239" t="s">
        <v>98</v>
      </c>
      <c r="C48" s="235">
        <v>257108855</v>
      </c>
      <c r="D48" s="236">
        <v>124950829</v>
      </c>
      <c r="E48" s="237">
        <f t="shared" si="1"/>
        <v>48.59841525100331</v>
      </c>
      <c r="F48" s="238">
        <v>1461832</v>
      </c>
      <c r="G48" s="246"/>
    </row>
    <row r="49" spans="1:7" ht="25.5">
      <c r="A49" s="245" t="s">
        <v>99</v>
      </c>
      <c r="B49" s="239" t="s">
        <v>100</v>
      </c>
      <c r="C49" s="235">
        <v>75840</v>
      </c>
      <c r="D49" s="236">
        <v>72982</v>
      </c>
      <c r="E49" s="237">
        <f t="shared" si="1"/>
        <v>96.23154008438819</v>
      </c>
      <c r="F49" s="238">
        <v>-1</v>
      </c>
      <c r="G49" s="231"/>
    </row>
    <row r="50" spans="1:7" ht="12.75">
      <c r="A50" s="232"/>
      <c r="B50" s="232" t="s">
        <v>101</v>
      </c>
      <c r="C50" s="229">
        <f>SUM(C51:C51)</f>
        <v>647600</v>
      </c>
      <c r="D50" s="229">
        <f>SUM(D51:D51)</f>
        <v>0</v>
      </c>
      <c r="E50" s="240">
        <f t="shared" si="1"/>
        <v>0</v>
      </c>
      <c r="F50" s="229">
        <f>SUM(F51:F51)</f>
        <v>0</v>
      </c>
      <c r="G50" s="231"/>
    </row>
    <row r="51" spans="1:7" ht="12.75">
      <c r="A51" s="233" t="s">
        <v>102</v>
      </c>
      <c r="B51" s="234" t="s">
        <v>103</v>
      </c>
      <c r="C51" s="235">
        <v>647600</v>
      </c>
      <c r="D51" s="236">
        <v>0</v>
      </c>
      <c r="E51" s="237">
        <f t="shared" si="1"/>
        <v>0</v>
      </c>
      <c r="F51" s="238">
        <v>0</v>
      </c>
      <c r="G51" s="231"/>
    </row>
    <row r="52" spans="1:7" ht="12.75">
      <c r="A52" s="232"/>
      <c r="B52" s="232" t="s">
        <v>104</v>
      </c>
      <c r="C52" s="229">
        <f>C54+C53</f>
        <v>36675</v>
      </c>
      <c r="D52" s="229">
        <f>D53+D54</f>
        <v>20488</v>
      </c>
      <c r="E52" s="240">
        <f t="shared" si="1"/>
        <v>55.863667348329926</v>
      </c>
      <c r="F52" s="229">
        <f>F53+F54</f>
        <v>3251</v>
      </c>
      <c r="G52" s="231"/>
    </row>
    <row r="53" spans="1:7" ht="25.5">
      <c r="A53" s="233" t="s">
        <v>105</v>
      </c>
      <c r="B53" s="239" t="s">
        <v>106</v>
      </c>
      <c r="C53" s="248">
        <v>35875</v>
      </c>
      <c r="D53" s="248">
        <v>19998</v>
      </c>
      <c r="E53" s="249">
        <f t="shared" si="1"/>
        <v>55.743554006968644</v>
      </c>
      <c r="F53" s="238">
        <v>3083</v>
      </c>
      <c r="G53" s="231"/>
    </row>
    <row r="54" spans="1:7" ht="12.75">
      <c r="A54" s="233" t="s">
        <v>79</v>
      </c>
      <c r="B54" s="239" t="s">
        <v>107</v>
      </c>
      <c r="C54" s="235">
        <v>800</v>
      </c>
      <c r="D54" s="236">
        <v>490</v>
      </c>
      <c r="E54" s="237">
        <f t="shared" si="1"/>
        <v>61.25000000000001</v>
      </c>
      <c r="F54" s="238">
        <v>168</v>
      </c>
      <c r="G54" s="231"/>
    </row>
    <row r="55" spans="1:7" ht="12.75">
      <c r="A55" s="232"/>
      <c r="B55" s="232" t="s">
        <v>108</v>
      </c>
      <c r="C55" s="229">
        <f>SUM(C56:C70)</f>
        <v>16560471</v>
      </c>
      <c r="D55" s="229">
        <f>SUM(D56:D70)</f>
        <v>7879058</v>
      </c>
      <c r="E55" s="240">
        <f t="shared" si="1"/>
        <v>47.577499456386235</v>
      </c>
      <c r="F55" s="229">
        <f>SUM(F56:F70)</f>
        <v>1381252</v>
      </c>
      <c r="G55" s="231"/>
    </row>
    <row r="56" spans="1:7" s="247" customFormat="1" ht="12.75">
      <c r="A56" s="233" t="s">
        <v>109</v>
      </c>
      <c r="B56" s="239" t="s">
        <v>110</v>
      </c>
      <c r="C56" s="235">
        <v>60000</v>
      </c>
      <c r="D56" s="236">
        <v>46484</v>
      </c>
      <c r="E56" s="237">
        <f t="shared" si="1"/>
        <v>77.47333333333334</v>
      </c>
      <c r="F56" s="238">
        <v>7152</v>
      </c>
      <c r="G56" s="231"/>
    </row>
    <row r="57" spans="1:7" s="247" customFormat="1" ht="12.75">
      <c r="A57" s="233" t="s">
        <v>111</v>
      </c>
      <c r="B57" s="234" t="s">
        <v>112</v>
      </c>
      <c r="C57" s="235">
        <v>8900000</v>
      </c>
      <c r="D57" s="236">
        <v>4789400</v>
      </c>
      <c r="E57" s="237">
        <f t="shared" si="1"/>
        <v>53.81348314606742</v>
      </c>
      <c r="F57" s="238">
        <v>858866</v>
      </c>
      <c r="G57" s="231"/>
    </row>
    <row r="58" spans="1:7" s="247" customFormat="1" ht="12.75">
      <c r="A58" s="233" t="s">
        <v>113</v>
      </c>
      <c r="B58" s="239" t="s">
        <v>114</v>
      </c>
      <c r="C58" s="235">
        <v>110000</v>
      </c>
      <c r="D58" s="236">
        <v>84476</v>
      </c>
      <c r="E58" s="237">
        <f t="shared" si="1"/>
        <v>76.79636363636364</v>
      </c>
      <c r="F58" s="238">
        <v>15826</v>
      </c>
      <c r="G58" s="231"/>
    </row>
    <row r="59" spans="1:7" s="247" customFormat="1" ht="12.75">
      <c r="A59" s="233" t="s">
        <v>115</v>
      </c>
      <c r="B59" s="234" t="s">
        <v>116</v>
      </c>
      <c r="C59" s="235">
        <v>60000</v>
      </c>
      <c r="D59" s="236">
        <v>29162</v>
      </c>
      <c r="E59" s="237">
        <f t="shared" si="1"/>
        <v>48.60333333333333</v>
      </c>
      <c r="F59" s="238">
        <v>5060</v>
      </c>
      <c r="G59" s="231"/>
    </row>
    <row r="60" spans="1:7" s="247" customFormat="1" ht="12.75">
      <c r="A60" s="233" t="s">
        <v>117</v>
      </c>
      <c r="B60" s="234" t="s">
        <v>118</v>
      </c>
      <c r="C60" s="235">
        <v>2168090</v>
      </c>
      <c r="D60" s="236">
        <v>965592</v>
      </c>
      <c r="E60" s="237">
        <f t="shared" si="1"/>
        <v>44.53652754267581</v>
      </c>
      <c r="F60" s="238">
        <v>143705</v>
      </c>
      <c r="G60" s="231"/>
    </row>
    <row r="61" spans="1:7" s="247" customFormat="1" ht="38.25">
      <c r="A61" s="233" t="s">
        <v>119</v>
      </c>
      <c r="B61" s="239" t="s">
        <v>120</v>
      </c>
      <c r="C61" s="235">
        <v>12000</v>
      </c>
      <c r="D61" s="250">
        <v>2954</v>
      </c>
      <c r="E61" s="237">
        <f t="shared" si="1"/>
        <v>24.616666666666667</v>
      </c>
      <c r="F61" s="238">
        <v>300</v>
      </c>
      <c r="G61" s="231"/>
    </row>
    <row r="62" spans="1:7" s="247" customFormat="1" ht="25.5">
      <c r="A62" s="233" t="s">
        <v>121</v>
      </c>
      <c r="B62" s="239" t="s">
        <v>122</v>
      </c>
      <c r="C62" s="235">
        <v>297050</v>
      </c>
      <c r="D62" s="250">
        <v>79207</v>
      </c>
      <c r="E62" s="237">
        <f t="shared" si="1"/>
        <v>26.66453459013634</v>
      </c>
      <c r="F62" s="238">
        <v>12586</v>
      </c>
      <c r="G62" s="231"/>
    </row>
    <row r="63" spans="1:7" s="247" customFormat="1" ht="38.25">
      <c r="A63" s="233" t="s">
        <v>123</v>
      </c>
      <c r="B63" s="239" t="s">
        <v>124</v>
      </c>
      <c r="C63" s="235">
        <v>1225450</v>
      </c>
      <c r="D63" s="250">
        <v>319851</v>
      </c>
      <c r="E63" s="237">
        <f t="shared" si="1"/>
        <v>26.100697702884656</v>
      </c>
      <c r="F63" s="238">
        <v>53310</v>
      </c>
      <c r="G63" s="231"/>
    </row>
    <row r="64" spans="1:7" s="247" customFormat="1" ht="38.25">
      <c r="A64" s="233" t="s">
        <v>125</v>
      </c>
      <c r="B64" s="239" t="s">
        <v>126</v>
      </c>
      <c r="C64" s="235">
        <v>557500</v>
      </c>
      <c r="D64" s="250">
        <v>165829</v>
      </c>
      <c r="E64" s="237">
        <f t="shared" si="1"/>
        <v>29.745112107623317</v>
      </c>
      <c r="F64" s="238">
        <v>32195</v>
      </c>
      <c r="G64" s="231"/>
    </row>
    <row r="65" spans="1:7" s="247" customFormat="1" ht="12.75">
      <c r="A65" s="233" t="s">
        <v>127</v>
      </c>
      <c r="B65" s="239" t="s">
        <v>128</v>
      </c>
      <c r="C65" s="235">
        <v>954800</v>
      </c>
      <c r="D65" s="250">
        <v>585059</v>
      </c>
      <c r="E65" s="237">
        <f t="shared" si="1"/>
        <v>61.27555509007122</v>
      </c>
      <c r="F65" s="238">
        <v>95691</v>
      </c>
      <c r="G65" s="231"/>
    </row>
    <row r="66" spans="1:7" s="247" customFormat="1" ht="12.75">
      <c r="A66" s="233" t="s">
        <v>129</v>
      </c>
      <c r="B66" s="239" t="s">
        <v>130</v>
      </c>
      <c r="C66" s="235">
        <v>330000</v>
      </c>
      <c r="D66" s="236">
        <v>73979</v>
      </c>
      <c r="E66" s="237">
        <f t="shared" si="1"/>
        <v>22.417878787878788</v>
      </c>
      <c r="F66" s="238">
        <v>9932</v>
      </c>
      <c r="G66" s="231"/>
    </row>
    <row r="67" spans="1:7" s="247" customFormat="1" ht="12.75">
      <c r="A67" s="233" t="s">
        <v>1</v>
      </c>
      <c r="B67" s="239" t="s">
        <v>131</v>
      </c>
      <c r="C67" s="235">
        <v>240081</v>
      </c>
      <c r="D67" s="236">
        <v>18409</v>
      </c>
      <c r="E67" s="237">
        <f t="shared" si="1"/>
        <v>7.6678287744552875</v>
      </c>
      <c r="F67" s="238">
        <v>36946</v>
      </c>
      <c r="G67" s="231"/>
    </row>
    <row r="68" spans="1:7" s="247" customFormat="1" ht="12.75">
      <c r="A68" s="233" t="s">
        <v>132</v>
      </c>
      <c r="B68" s="234" t="s">
        <v>133</v>
      </c>
      <c r="C68" s="235">
        <v>1620000</v>
      </c>
      <c r="D68" s="236">
        <v>703651</v>
      </c>
      <c r="E68" s="237">
        <f t="shared" si="1"/>
        <v>43.435246913580244</v>
      </c>
      <c r="F68" s="238">
        <v>106178</v>
      </c>
      <c r="G68" s="231"/>
    </row>
    <row r="69" spans="1:7" s="247" customFormat="1" ht="12.75">
      <c r="A69" s="233" t="s">
        <v>134</v>
      </c>
      <c r="B69" s="234" t="s">
        <v>135</v>
      </c>
      <c r="C69" s="235">
        <v>10500</v>
      </c>
      <c r="D69" s="236">
        <v>5825</v>
      </c>
      <c r="E69" s="237">
        <f t="shared" si="1"/>
        <v>55.47619047619048</v>
      </c>
      <c r="F69" s="238">
        <v>75</v>
      </c>
      <c r="G69" s="231"/>
    </row>
    <row r="70" spans="1:7" s="247" customFormat="1" ht="12.75">
      <c r="A70" s="233" t="s">
        <v>136</v>
      </c>
      <c r="B70" s="234" t="s">
        <v>137</v>
      </c>
      <c r="C70" s="235">
        <v>15000</v>
      </c>
      <c r="D70" s="236">
        <v>9180</v>
      </c>
      <c r="E70" s="237">
        <f t="shared" si="1"/>
        <v>61.199999999999996</v>
      </c>
      <c r="F70" s="238">
        <v>3430</v>
      </c>
      <c r="G70" s="231"/>
    </row>
    <row r="71" spans="1:7" ht="12.75">
      <c r="A71" s="233"/>
      <c r="B71" s="232" t="s">
        <v>138</v>
      </c>
      <c r="C71" s="229">
        <f>C72</f>
        <v>182819</v>
      </c>
      <c r="D71" s="229">
        <f>D72</f>
        <v>39198</v>
      </c>
      <c r="E71" s="240">
        <f t="shared" si="1"/>
        <v>21.440878683287842</v>
      </c>
      <c r="F71" s="251">
        <f>F72</f>
        <v>6354</v>
      </c>
      <c r="G71" s="231"/>
    </row>
    <row r="72" spans="1:7" ht="12.75">
      <c r="A72" s="233" t="s">
        <v>102</v>
      </c>
      <c r="B72" s="239" t="s">
        <v>103</v>
      </c>
      <c r="C72" s="235">
        <v>182819</v>
      </c>
      <c r="D72" s="236">
        <v>39198</v>
      </c>
      <c r="E72" s="237">
        <f t="shared" si="1"/>
        <v>21.440878683287842</v>
      </c>
      <c r="F72" s="238">
        <v>6354</v>
      </c>
      <c r="G72" s="231"/>
    </row>
    <row r="73" spans="1:7" ht="12.75">
      <c r="A73" s="232"/>
      <c r="B73" s="232" t="s">
        <v>139</v>
      </c>
      <c r="C73" s="229">
        <f>C74</f>
        <v>20000</v>
      </c>
      <c r="D73" s="229">
        <f>D74</f>
        <v>4345</v>
      </c>
      <c r="E73" s="240">
        <f t="shared" si="1"/>
        <v>21.725</v>
      </c>
      <c r="F73" s="251">
        <f>F74</f>
        <v>210</v>
      </c>
      <c r="G73" s="231"/>
    </row>
    <row r="74" spans="1:7" ht="25.5">
      <c r="A74" s="233" t="s">
        <v>140</v>
      </c>
      <c r="B74" s="239" t="s">
        <v>141</v>
      </c>
      <c r="C74" s="235">
        <v>20000</v>
      </c>
      <c r="D74" s="236">
        <v>4345</v>
      </c>
      <c r="E74" s="237">
        <f t="shared" si="1"/>
        <v>21.725</v>
      </c>
      <c r="F74" s="238">
        <v>210</v>
      </c>
      <c r="G74" s="231"/>
    </row>
    <row r="75" spans="1:7" ht="12.75">
      <c r="A75" s="233"/>
      <c r="B75" s="232" t="s">
        <v>142</v>
      </c>
      <c r="C75" s="229">
        <f>C76</f>
        <v>159174</v>
      </c>
      <c r="D75" s="229">
        <f>D76</f>
        <v>81123</v>
      </c>
      <c r="E75" s="252">
        <f t="shared" si="1"/>
        <v>50.964981718119795</v>
      </c>
      <c r="F75" s="251">
        <f>F76</f>
        <v>46222</v>
      </c>
      <c r="G75" s="231"/>
    </row>
    <row r="76" spans="1:7" ht="12.75">
      <c r="A76" s="233" t="s">
        <v>79</v>
      </c>
      <c r="B76" s="239" t="s">
        <v>107</v>
      </c>
      <c r="C76" s="235">
        <v>159174</v>
      </c>
      <c r="D76" s="236">
        <v>81123</v>
      </c>
      <c r="E76" s="237">
        <f t="shared" si="1"/>
        <v>50.964981718119795</v>
      </c>
      <c r="F76" s="238">
        <v>46222</v>
      </c>
      <c r="G76" s="231"/>
    </row>
    <row r="77" spans="1:7" ht="12.75">
      <c r="A77" s="233"/>
      <c r="B77" s="232" t="s">
        <v>143</v>
      </c>
      <c r="C77" s="229">
        <f>C78</f>
        <v>1218</v>
      </c>
      <c r="D77" s="229">
        <f>D78</f>
        <v>12138</v>
      </c>
      <c r="E77" s="240">
        <f>D77/C77*100</f>
        <v>996.5517241379309</v>
      </c>
      <c r="F77" s="251">
        <f>F78</f>
        <v>212</v>
      </c>
      <c r="G77" s="231"/>
    </row>
    <row r="78" spans="1:7" ht="25.5">
      <c r="A78" s="233" t="s">
        <v>144</v>
      </c>
      <c r="B78" s="239" t="s">
        <v>145</v>
      </c>
      <c r="C78" s="235">
        <v>1218</v>
      </c>
      <c r="D78" s="236">
        <v>12138</v>
      </c>
      <c r="E78" s="237">
        <f>D78/C78*100</f>
        <v>996.5517241379309</v>
      </c>
      <c r="F78" s="238">
        <v>212</v>
      </c>
      <c r="G78" s="231"/>
    </row>
    <row r="79" ht="12.75">
      <c r="E79" s="253"/>
    </row>
    <row r="80" spans="1:5" ht="12.75">
      <c r="A80" s="254" t="s">
        <v>146</v>
      </c>
      <c r="E80" s="253"/>
    </row>
    <row r="81" spans="1:6" ht="13.5">
      <c r="A81" s="255"/>
      <c r="B81" s="256" t="s">
        <v>131</v>
      </c>
      <c r="C81" s="257"/>
      <c r="D81" s="258"/>
      <c r="E81" s="259"/>
      <c r="F81" s="260"/>
    </row>
    <row r="82" spans="1:6" ht="13.5">
      <c r="A82" s="255"/>
      <c r="B82" s="261" t="s">
        <v>147</v>
      </c>
      <c r="C82" s="262">
        <f>C84+C85</f>
        <v>2654376</v>
      </c>
      <c r="D82" s="263">
        <f>D84+D85</f>
        <v>1009098.47</v>
      </c>
      <c r="E82" s="264">
        <f>D82/C82*100</f>
        <v>38.01641025988782</v>
      </c>
      <c r="F82" s="262">
        <f>F84+F85</f>
        <v>152182.59</v>
      </c>
    </row>
    <row r="83" spans="1:6" ht="12.75">
      <c r="A83" s="255"/>
      <c r="B83" s="261" t="s">
        <v>148</v>
      </c>
      <c r="C83" s="257"/>
      <c r="D83" s="258"/>
      <c r="E83" s="259"/>
      <c r="F83" s="260"/>
    </row>
    <row r="84" spans="1:6" ht="25.5">
      <c r="A84" s="255"/>
      <c r="B84" s="261" t="s">
        <v>149</v>
      </c>
      <c r="C84" s="258">
        <f>C67</f>
        <v>240081</v>
      </c>
      <c r="D84" s="258">
        <f>D67</f>
        <v>18409</v>
      </c>
      <c r="E84" s="265">
        <f>D84/C84*100</f>
        <v>7.6678287744552875</v>
      </c>
      <c r="F84" s="238">
        <v>36946</v>
      </c>
    </row>
    <row r="85" spans="1:6" ht="51">
      <c r="A85" s="255"/>
      <c r="B85" s="261" t="s">
        <v>150</v>
      </c>
      <c r="C85" s="266">
        <v>2414295</v>
      </c>
      <c r="D85" s="258">
        <v>990689.47</v>
      </c>
      <c r="E85" s="265">
        <f>D85/C85*100</f>
        <v>41.03431726446022</v>
      </c>
      <c r="F85" s="238">
        <v>115236.59</v>
      </c>
    </row>
    <row r="86" ht="18" customHeight="1"/>
    <row r="87" ht="12.75" customHeight="1"/>
    <row r="88" ht="12.75" customHeight="1"/>
    <row r="89" ht="12.75" customHeight="1"/>
    <row r="90" spans="1:6" ht="13.5" customHeight="1">
      <c r="A90" s="267" t="s">
        <v>1107</v>
      </c>
      <c r="B90" s="268"/>
      <c r="C90" s="269"/>
      <c r="D90" s="269"/>
      <c r="E90" s="270"/>
      <c r="F90" s="269"/>
    </row>
    <row r="91" spans="1:6" s="271" customFormat="1" ht="12.75" customHeight="1">
      <c r="A91" s="267" t="s">
        <v>151</v>
      </c>
      <c r="B91" s="268"/>
      <c r="C91" s="269"/>
      <c r="D91" s="269"/>
      <c r="E91" s="270"/>
      <c r="F91" s="269" t="s">
        <v>152</v>
      </c>
    </row>
    <row r="92" spans="1:6" ht="12.75">
      <c r="A92" s="272"/>
      <c r="B92" s="273"/>
      <c r="C92" s="274"/>
      <c r="D92" s="275"/>
      <c r="E92" s="275"/>
      <c r="F92" s="274"/>
    </row>
    <row r="93" spans="1:6" ht="12.75">
      <c r="A93" s="272"/>
      <c r="B93" s="273"/>
      <c r="C93" s="274"/>
      <c r="D93" s="275"/>
      <c r="E93" s="275"/>
      <c r="F93" s="274"/>
    </row>
    <row r="94" spans="1:6" ht="12.75">
      <c r="A94" s="272"/>
      <c r="B94" s="273"/>
      <c r="C94" s="274"/>
      <c r="D94" s="275"/>
      <c r="E94" s="275"/>
      <c r="F94" s="276"/>
    </row>
    <row r="95" spans="1:6" ht="12.75">
      <c r="A95" s="272" t="s">
        <v>153</v>
      </c>
      <c r="B95" s="273"/>
      <c r="C95" s="274"/>
      <c r="D95" s="275"/>
      <c r="E95" s="275"/>
      <c r="F95" s="276"/>
    </row>
  </sheetData>
  <mergeCells count="7">
    <mergeCell ref="A1:F1"/>
    <mergeCell ref="A2:F2"/>
    <mergeCell ref="A6:F6"/>
    <mergeCell ref="A8:F8"/>
    <mergeCell ref="A3:F3"/>
    <mergeCell ref="A4:F4"/>
    <mergeCell ref="A7:F7"/>
  </mergeCells>
  <printOptions/>
  <pageMargins left="0.984251968503937" right="0.35433070866141736" top="0.984251968503937" bottom="0.984251968503937" header="0.5118110236220472" footer="0.5118110236220472"/>
  <pageSetup firstPageNumber="7" useFirstPageNumber="1" horizontalDpi="600" verticalDpi="600" orientation="portrait" paperSize="9" scale="74" r:id="rId2"/>
  <headerFooter alignWithMargins="0">
    <oddFooter>&amp;C&amp;P</oddFooter>
  </headerFooter>
  <rowBreaks count="1" manualBreakCount="1">
    <brk id="4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L850"/>
  <sheetViews>
    <sheetView workbookViewId="0" topLeftCell="A1">
      <selection activeCell="A5" sqref="A5:B5"/>
    </sheetView>
  </sheetViews>
  <sheetFormatPr defaultColWidth="9.140625" defaultRowHeight="12.75"/>
  <cols>
    <col min="1" max="1" width="17.57421875" style="342" customWidth="1"/>
    <col min="2" max="2" width="46.57421875" style="342" customWidth="1"/>
    <col min="3" max="5" width="15.421875" style="281" customWidth="1"/>
    <col min="6" max="6" width="15.421875" style="282" customWidth="1"/>
    <col min="7" max="7" width="15.421875" style="281" customWidth="1"/>
    <col min="8" max="8" width="46.00390625" style="342" hidden="1" customWidth="1"/>
    <col min="9" max="9" width="13.00390625" style="281" hidden="1" customWidth="1"/>
    <col min="10" max="11" width="15.421875" style="279" hidden="1" customWidth="1"/>
    <col min="12" max="12" width="48.57421875" style="279" hidden="1" customWidth="1"/>
    <col min="13" max="16384" width="15.421875" style="279" customWidth="1"/>
  </cols>
  <sheetData>
    <row r="1" spans="1:9" ht="79.5" customHeight="1">
      <c r="A1" s="277"/>
      <c r="B1" s="277"/>
      <c r="C1" s="277"/>
      <c r="D1" s="278"/>
      <c r="E1" s="278"/>
      <c r="F1" s="278"/>
      <c r="G1" s="278"/>
      <c r="H1" s="277"/>
      <c r="I1" s="278"/>
    </row>
    <row r="2" spans="1:9" ht="12.75">
      <c r="A2" s="922" t="s">
        <v>1077</v>
      </c>
      <c r="B2" s="922"/>
      <c r="C2" s="922"/>
      <c r="D2" s="922"/>
      <c r="E2" s="922"/>
      <c r="F2" s="922"/>
      <c r="G2" s="922"/>
      <c r="H2" s="279"/>
      <c r="I2" s="279"/>
    </row>
    <row r="3" spans="1:9" ht="26.25" customHeight="1">
      <c r="A3" s="923" t="s">
        <v>1078</v>
      </c>
      <c r="B3" s="923"/>
      <c r="C3" s="923"/>
      <c r="D3" s="923"/>
      <c r="E3" s="923"/>
      <c r="F3" s="923"/>
      <c r="G3" s="923"/>
      <c r="H3" s="279"/>
      <c r="I3" s="279"/>
    </row>
    <row r="4" spans="1:8" ht="12.75">
      <c r="A4" s="59"/>
      <c r="B4" s="280"/>
      <c r="C4" s="141" t="s">
        <v>1079</v>
      </c>
      <c r="H4" s="280"/>
    </row>
    <row r="5" spans="1:9" ht="12.75">
      <c r="A5" s="926" t="s">
        <v>1080</v>
      </c>
      <c r="B5" s="926"/>
      <c r="C5" s="55"/>
      <c r="D5" s="55"/>
      <c r="E5" s="55"/>
      <c r="F5" s="55"/>
      <c r="G5" s="57" t="s">
        <v>154</v>
      </c>
      <c r="H5" s="279"/>
      <c r="I5" s="55"/>
    </row>
    <row r="6" spans="1:9" ht="12.75">
      <c r="A6" s="924" t="s">
        <v>1082</v>
      </c>
      <c r="B6" s="924"/>
      <c r="C6" s="924"/>
      <c r="D6" s="924"/>
      <c r="E6" s="924"/>
      <c r="F6" s="924"/>
      <c r="G6" s="924"/>
      <c r="H6" s="279"/>
      <c r="I6" s="279"/>
    </row>
    <row r="7" spans="1:9" ht="15.75">
      <c r="A7" s="925" t="s">
        <v>155</v>
      </c>
      <c r="B7" s="925"/>
      <c r="C7" s="925"/>
      <c r="D7" s="925"/>
      <c r="E7" s="925"/>
      <c r="F7" s="925"/>
      <c r="G7" s="925"/>
      <c r="H7" s="279"/>
      <c r="I7" s="279"/>
    </row>
    <row r="8" spans="1:9" ht="12.75">
      <c r="A8" s="955" t="s">
        <v>1196</v>
      </c>
      <c r="B8" s="955"/>
      <c r="C8" s="955"/>
      <c r="D8" s="955"/>
      <c r="E8" s="955"/>
      <c r="F8" s="955"/>
      <c r="G8" s="955"/>
      <c r="H8" s="279"/>
      <c r="I8" s="279"/>
    </row>
    <row r="9" spans="1:8" ht="12.75">
      <c r="A9" s="920"/>
      <c r="B9" s="921"/>
      <c r="C9" s="283"/>
      <c r="G9" s="284" t="s">
        <v>156</v>
      </c>
      <c r="H9" s="279"/>
    </row>
    <row r="10" spans="1:8" ht="12.75">
      <c r="A10" s="285"/>
      <c r="B10" s="286"/>
      <c r="G10" s="287" t="s">
        <v>1114</v>
      </c>
      <c r="H10" s="286"/>
    </row>
    <row r="11" spans="1:9" ht="36">
      <c r="A11" s="288" t="s">
        <v>1198</v>
      </c>
      <c r="B11" s="289" t="s">
        <v>1115</v>
      </c>
      <c r="C11" s="290" t="s">
        <v>1116</v>
      </c>
      <c r="D11" s="291" t="s">
        <v>157</v>
      </c>
      <c r="E11" s="292" t="s">
        <v>392</v>
      </c>
      <c r="F11" s="293" t="s">
        <v>158</v>
      </c>
      <c r="G11" s="292" t="s">
        <v>1089</v>
      </c>
      <c r="H11" s="294" t="s">
        <v>1115</v>
      </c>
      <c r="I11" s="290" t="s">
        <v>392</v>
      </c>
    </row>
    <row r="12" spans="1:9" ht="12.75">
      <c r="A12" s="295">
        <v>1</v>
      </c>
      <c r="B12" s="296">
        <v>2</v>
      </c>
      <c r="C12" s="297">
        <v>3</v>
      </c>
      <c r="D12" s="298">
        <v>4</v>
      </c>
      <c r="E12" s="297">
        <v>5</v>
      </c>
      <c r="F12" s="299">
        <v>6</v>
      </c>
      <c r="G12" s="297">
        <v>7</v>
      </c>
      <c r="H12" s="300">
        <v>2</v>
      </c>
      <c r="I12" s="297">
        <v>5</v>
      </c>
    </row>
    <row r="13" spans="1:12" s="308" customFormat="1" ht="12.75">
      <c r="A13" s="301"/>
      <c r="B13" s="301" t="s">
        <v>159</v>
      </c>
      <c r="C13" s="302">
        <v>2702321222</v>
      </c>
      <c r="D13" s="303" t="s">
        <v>1093</v>
      </c>
      <c r="E13" s="304">
        <v>1375162705</v>
      </c>
      <c r="F13" s="305">
        <v>50.888202845930955</v>
      </c>
      <c r="G13" s="304">
        <v>239516833</v>
      </c>
      <c r="H13" s="306" t="s">
        <v>159</v>
      </c>
      <c r="I13" s="304">
        <v>914119692</v>
      </c>
      <c r="J13" s="307">
        <f aca="true" t="shared" si="0" ref="J13:J76">E13-I13</f>
        <v>461043013</v>
      </c>
      <c r="K13" s="307">
        <f aca="true" t="shared" si="1" ref="K13:K76">G13-J13</f>
        <v>-221526180</v>
      </c>
      <c r="L13" s="306" t="s">
        <v>159</v>
      </c>
    </row>
    <row r="14" spans="1:12" ht="12.75">
      <c r="A14" s="309" t="s">
        <v>160</v>
      </c>
      <c r="B14" s="309" t="s">
        <v>161</v>
      </c>
      <c r="C14" s="310">
        <v>3245700920</v>
      </c>
      <c r="D14" s="310">
        <v>1423658311</v>
      </c>
      <c r="E14" s="310">
        <v>1427419563.98</v>
      </c>
      <c r="F14" s="311">
        <v>43.97877682395949</v>
      </c>
      <c r="G14" s="310">
        <v>236510533.69</v>
      </c>
      <c r="H14" s="312" t="s">
        <v>161</v>
      </c>
      <c r="I14" s="313">
        <v>993488093.65</v>
      </c>
      <c r="J14" s="307">
        <f t="shared" si="0"/>
        <v>433931470.33000004</v>
      </c>
      <c r="K14" s="307">
        <f t="shared" si="1"/>
        <v>-197420936.64000005</v>
      </c>
      <c r="L14" s="312" t="s">
        <v>161</v>
      </c>
    </row>
    <row r="15" spans="1:12" ht="25.5">
      <c r="A15" s="314" t="s">
        <v>162</v>
      </c>
      <c r="B15" s="309" t="s">
        <v>1141</v>
      </c>
      <c r="C15" s="310">
        <v>74820236</v>
      </c>
      <c r="D15" s="310">
        <v>30828547</v>
      </c>
      <c r="E15" s="310">
        <v>26717220.34</v>
      </c>
      <c r="F15" s="311">
        <v>35.708548607090734</v>
      </c>
      <c r="G15" s="310">
        <v>4595744.29</v>
      </c>
      <c r="H15" s="312" t="s">
        <v>1141</v>
      </c>
      <c r="I15" s="313">
        <v>18151985.21</v>
      </c>
      <c r="J15" s="307">
        <f t="shared" si="0"/>
        <v>8565235.129999999</v>
      </c>
      <c r="K15" s="307">
        <f t="shared" si="1"/>
        <v>-3969490.839999999</v>
      </c>
      <c r="L15" s="312" t="s">
        <v>1141</v>
      </c>
    </row>
    <row r="16" spans="1:12" ht="12.75">
      <c r="A16" s="314" t="s">
        <v>163</v>
      </c>
      <c r="B16" s="309" t="s">
        <v>164</v>
      </c>
      <c r="C16" s="310">
        <v>98689612</v>
      </c>
      <c r="D16" s="310">
        <v>27603594</v>
      </c>
      <c r="E16" s="310">
        <v>35617782.64</v>
      </c>
      <c r="F16" s="311">
        <v>36.09071098587357</v>
      </c>
      <c r="G16" s="310">
        <v>11306167.4</v>
      </c>
      <c r="H16" s="312" t="s">
        <v>164</v>
      </c>
      <c r="I16" s="313">
        <v>17654527.44</v>
      </c>
      <c r="J16" s="307">
        <f t="shared" si="0"/>
        <v>17963255.2</v>
      </c>
      <c r="K16" s="307">
        <f t="shared" si="1"/>
        <v>-6657087.799999999</v>
      </c>
      <c r="L16" s="312" t="s">
        <v>164</v>
      </c>
    </row>
    <row r="17" spans="1:12" ht="12.75">
      <c r="A17" s="314" t="s">
        <v>165</v>
      </c>
      <c r="B17" s="309" t="s">
        <v>1143</v>
      </c>
      <c r="C17" s="310">
        <v>7462507</v>
      </c>
      <c r="D17" s="310">
        <v>3556661</v>
      </c>
      <c r="E17" s="310">
        <v>3415052</v>
      </c>
      <c r="F17" s="311">
        <v>45.76279794444414</v>
      </c>
      <c r="G17" s="310">
        <v>3415052</v>
      </c>
      <c r="H17" s="312"/>
      <c r="I17" s="313"/>
      <c r="J17" s="307">
        <f t="shared" si="0"/>
        <v>3415052</v>
      </c>
      <c r="K17" s="307">
        <f t="shared" si="1"/>
        <v>0</v>
      </c>
      <c r="L17" s="312" t="s">
        <v>1143</v>
      </c>
    </row>
    <row r="18" spans="1:12" ht="12.75">
      <c r="A18" s="315" t="s">
        <v>21</v>
      </c>
      <c r="B18" s="309" t="s">
        <v>166</v>
      </c>
      <c r="C18" s="310">
        <v>6508198</v>
      </c>
      <c r="D18" s="310">
        <v>3556661</v>
      </c>
      <c r="E18" s="310">
        <v>3415052</v>
      </c>
      <c r="F18" s="311">
        <v>52.47308087430653</v>
      </c>
      <c r="G18" s="310">
        <v>3415052</v>
      </c>
      <c r="H18" s="312"/>
      <c r="I18" s="313"/>
      <c r="J18" s="307">
        <f t="shared" si="0"/>
        <v>3415052</v>
      </c>
      <c r="K18" s="307">
        <f t="shared" si="1"/>
        <v>0</v>
      </c>
      <c r="L18" s="312" t="s">
        <v>166</v>
      </c>
    </row>
    <row r="19" spans="1:12" ht="25.5">
      <c r="A19" s="316" t="s">
        <v>167</v>
      </c>
      <c r="B19" s="312" t="s">
        <v>168</v>
      </c>
      <c r="C19" s="313">
        <v>6508198</v>
      </c>
      <c r="D19" s="313">
        <v>3556661</v>
      </c>
      <c r="E19" s="313">
        <v>3415052</v>
      </c>
      <c r="F19" s="317">
        <v>52.47308087430653</v>
      </c>
      <c r="G19" s="313">
        <v>3415052</v>
      </c>
      <c r="H19" s="312"/>
      <c r="I19" s="313"/>
      <c r="J19" s="307">
        <f t="shared" si="0"/>
        <v>3415052</v>
      </c>
      <c r="K19" s="307">
        <f t="shared" si="1"/>
        <v>0</v>
      </c>
      <c r="L19" s="312" t="s">
        <v>168</v>
      </c>
    </row>
    <row r="20" spans="1:12" ht="12.75">
      <c r="A20" s="318" t="s">
        <v>23</v>
      </c>
      <c r="B20" s="312" t="s">
        <v>169</v>
      </c>
      <c r="C20" s="313">
        <v>954309</v>
      </c>
      <c r="D20" s="313">
        <v>0</v>
      </c>
      <c r="E20" s="313">
        <v>0</v>
      </c>
      <c r="F20" s="317">
        <v>0</v>
      </c>
      <c r="G20" s="313">
        <v>0</v>
      </c>
      <c r="H20" s="312" t="s">
        <v>170</v>
      </c>
      <c r="I20" s="313">
        <v>957681581</v>
      </c>
      <c r="J20" s="307">
        <f t="shared" si="0"/>
        <v>-957681581</v>
      </c>
      <c r="K20" s="307">
        <f t="shared" si="1"/>
        <v>957681581</v>
      </c>
      <c r="L20" s="312"/>
    </row>
    <row r="21" spans="1:12" ht="12.75" customHeight="1">
      <c r="A21" s="316" t="s">
        <v>171</v>
      </c>
      <c r="B21" s="312" t="s">
        <v>172</v>
      </c>
      <c r="C21" s="313">
        <v>954309</v>
      </c>
      <c r="D21" s="313">
        <v>0</v>
      </c>
      <c r="E21" s="313">
        <v>0</v>
      </c>
      <c r="F21" s="317">
        <v>0</v>
      </c>
      <c r="G21" s="313">
        <v>0</v>
      </c>
      <c r="H21" s="312" t="s">
        <v>173</v>
      </c>
      <c r="I21" s="313">
        <v>957681581</v>
      </c>
      <c r="J21" s="307">
        <f t="shared" si="0"/>
        <v>-957681581</v>
      </c>
      <c r="K21" s="307">
        <f t="shared" si="1"/>
        <v>957681581</v>
      </c>
      <c r="L21" s="312"/>
    </row>
    <row r="22" spans="1:12" s="308" customFormat="1" ht="25.5">
      <c r="A22" s="319" t="s">
        <v>174</v>
      </c>
      <c r="B22" s="312" t="s">
        <v>175</v>
      </c>
      <c r="C22" s="313">
        <v>954309</v>
      </c>
      <c r="D22" s="313">
        <v>0</v>
      </c>
      <c r="E22" s="313">
        <v>0</v>
      </c>
      <c r="F22" s="317">
        <v>0</v>
      </c>
      <c r="G22" s="313">
        <v>0</v>
      </c>
      <c r="H22" s="306" t="s">
        <v>176</v>
      </c>
      <c r="I22" s="304">
        <f>945674750.060001-203</f>
        <v>945674547.060001</v>
      </c>
      <c r="J22" s="307">
        <f t="shared" si="0"/>
        <v>-945674547.060001</v>
      </c>
      <c r="K22" s="307">
        <f t="shared" si="1"/>
        <v>945674547.060001</v>
      </c>
      <c r="L22" s="312"/>
    </row>
    <row r="23" spans="1:12" ht="12.75">
      <c r="A23" s="320" t="s">
        <v>177</v>
      </c>
      <c r="B23" s="312" t="s">
        <v>170</v>
      </c>
      <c r="C23" s="313">
        <v>3064728565</v>
      </c>
      <c r="D23" s="313">
        <v>1361669509</v>
      </c>
      <c r="E23" s="313">
        <v>1361669509</v>
      </c>
      <c r="F23" s="317">
        <v>44.43034611778091</v>
      </c>
      <c r="G23" s="313">
        <v>217193570</v>
      </c>
      <c r="H23" s="312" t="s">
        <v>178</v>
      </c>
      <c r="I23" s="313">
        <f>913198058.150001-203</f>
        <v>913197855.150001</v>
      </c>
      <c r="J23" s="307">
        <f t="shared" si="0"/>
        <v>448471653.84999895</v>
      </c>
      <c r="K23" s="307">
        <f t="shared" si="1"/>
        <v>-231278083.84999895</v>
      </c>
      <c r="L23" s="312" t="s">
        <v>170</v>
      </c>
    </row>
    <row r="24" spans="1:12" ht="25.5">
      <c r="A24" s="318" t="s">
        <v>179</v>
      </c>
      <c r="B24" s="312" t="s">
        <v>173</v>
      </c>
      <c r="C24" s="313">
        <v>3064728565</v>
      </c>
      <c r="D24" s="313">
        <v>1361669509</v>
      </c>
      <c r="E24" s="313">
        <v>1361669509</v>
      </c>
      <c r="F24" s="317">
        <v>44.43034611778091</v>
      </c>
      <c r="G24" s="313">
        <v>217193570</v>
      </c>
      <c r="H24" s="312" t="s">
        <v>180</v>
      </c>
      <c r="I24" s="313">
        <v>245001486.83</v>
      </c>
      <c r="J24" s="307">
        <f t="shared" si="0"/>
        <v>1116668022.17</v>
      </c>
      <c r="K24" s="307">
        <f t="shared" si="1"/>
        <v>-899474452.1700001</v>
      </c>
      <c r="L24" s="312" t="s">
        <v>173</v>
      </c>
    </row>
    <row r="25" spans="1:12" ht="12.75">
      <c r="A25" s="306"/>
      <c r="B25" s="306" t="s">
        <v>176</v>
      </c>
      <c r="C25" s="304">
        <v>3262084457</v>
      </c>
      <c r="D25" s="304">
        <v>1432216520</v>
      </c>
      <c r="E25" s="304">
        <v>1396650627.2</v>
      </c>
      <c r="F25" s="321">
        <v>42.81466790974628</v>
      </c>
      <c r="G25" s="304">
        <v>251251058.01</v>
      </c>
      <c r="H25" s="312" t="s">
        <v>181</v>
      </c>
      <c r="I25" s="313">
        <v>142380676.39</v>
      </c>
      <c r="J25" s="307">
        <f t="shared" si="0"/>
        <v>1254269950.81</v>
      </c>
      <c r="K25" s="307">
        <f t="shared" si="1"/>
        <v>-1003018892.8</v>
      </c>
      <c r="L25" s="306" t="s">
        <v>176</v>
      </c>
    </row>
    <row r="26" spans="1:12" ht="12.75">
      <c r="A26" s="320" t="s">
        <v>182</v>
      </c>
      <c r="B26" s="312" t="s">
        <v>178</v>
      </c>
      <c r="C26" s="313">
        <v>3061390646</v>
      </c>
      <c r="D26" s="313">
        <v>1381546879</v>
      </c>
      <c r="E26" s="313">
        <v>1350688342.49</v>
      </c>
      <c r="F26" s="317">
        <v>44.1200911178978</v>
      </c>
      <c r="G26" s="313">
        <v>245208469.76</v>
      </c>
      <c r="H26" s="312"/>
      <c r="I26" s="313"/>
      <c r="J26" s="307">
        <f t="shared" si="0"/>
        <v>1350688342.49</v>
      </c>
      <c r="K26" s="307">
        <f t="shared" si="1"/>
        <v>-1105479872.73</v>
      </c>
      <c r="L26" s="312" t="s">
        <v>178</v>
      </c>
    </row>
    <row r="27" spans="1:12" ht="12.75" customHeight="1">
      <c r="A27" s="318" t="s">
        <v>183</v>
      </c>
      <c r="B27" s="312" t="s">
        <v>180</v>
      </c>
      <c r="C27" s="313">
        <v>846062728</v>
      </c>
      <c r="D27" s="313">
        <v>387783468</v>
      </c>
      <c r="E27" s="313">
        <v>373306663.46</v>
      </c>
      <c r="F27" s="317">
        <v>44.12281159606879</v>
      </c>
      <c r="G27" s="313">
        <v>67161605.33</v>
      </c>
      <c r="H27" s="312" t="s">
        <v>184</v>
      </c>
      <c r="I27" s="313">
        <v>36533268.07</v>
      </c>
      <c r="J27" s="307">
        <f t="shared" si="0"/>
        <v>336773395.39</v>
      </c>
      <c r="K27" s="307">
        <f t="shared" si="1"/>
        <v>-269611790.06</v>
      </c>
      <c r="L27" s="312" t="s">
        <v>180</v>
      </c>
    </row>
    <row r="28" spans="1:12" ht="12.75">
      <c r="A28" s="316" t="s">
        <v>185</v>
      </c>
      <c r="B28" s="312" t="s">
        <v>181</v>
      </c>
      <c r="C28" s="313">
        <v>473080380</v>
      </c>
      <c r="D28" s="313">
        <v>222581847</v>
      </c>
      <c r="E28" s="313">
        <v>217936438.55</v>
      </c>
      <c r="F28" s="317">
        <v>46.06752842931259</v>
      </c>
      <c r="G28" s="313">
        <v>39415684.67</v>
      </c>
      <c r="H28" s="312" t="s">
        <v>186</v>
      </c>
      <c r="I28" s="313">
        <v>102620810.44</v>
      </c>
      <c r="J28" s="307">
        <f t="shared" si="0"/>
        <v>115315628.11000001</v>
      </c>
      <c r="K28" s="307">
        <f t="shared" si="1"/>
        <v>-75899943.44000001</v>
      </c>
      <c r="L28" s="312" t="s">
        <v>181</v>
      </c>
    </row>
    <row r="29" spans="1:12" ht="12.75">
      <c r="A29" s="319" t="s">
        <v>187</v>
      </c>
      <c r="B29" s="312" t="s">
        <v>188</v>
      </c>
      <c r="C29" s="313">
        <v>352505897</v>
      </c>
      <c r="D29" s="313">
        <v>165567952</v>
      </c>
      <c r="E29" s="313">
        <v>162680950.31</v>
      </c>
      <c r="F29" s="317">
        <v>46.149852156941364</v>
      </c>
      <c r="G29" s="313">
        <v>30080690.62</v>
      </c>
      <c r="H29" s="312" t="s">
        <v>189</v>
      </c>
      <c r="I29" s="313">
        <v>83408471.6800001</v>
      </c>
      <c r="J29" s="307">
        <f t="shared" si="0"/>
        <v>79272478.6299999</v>
      </c>
      <c r="K29" s="307">
        <f t="shared" si="1"/>
        <v>-49191788.0099999</v>
      </c>
      <c r="L29" s="312" t="s">
        <v>188</v>
      </c>
    </row>
    <row r="30" spans="1:12" ht="25.5">
      <c r="A30" s="319" t="s">
        <v>190</v>
      </c>
      <c r="B30" s="312" t="s">
        <v>184</v>
      </c>
      <c r="C30" s="313">
        <v>115594241</v>
      </c>
      <c r="D30" s="322" t="s">
        <v>1093</v>
      </c>
      <c r="E30" s="322">
        <v>55255488.24</v>
      </c>
      <c r="F30" s="323" t="s">
        <v>1093</v>
      </c>
      <c r="G30" s="313">
        <v>9334994.05</v>
      </c>
      <c r="H30" s="312" t="s">
        <v>191</v>
      </c>
      <c r="I30" s="313">
        <v>14817960.14</v>
      </c>
      <c r="J30" s="307">
        <f t="shared" si="0"/>
        <v>40437528.1</v>
      </c>
      <c r="K30" s="307">
        <f t="shared" si="1"/>
        <v>-31102534.05</v>
      </c>
      <c r="L30" s="312" t="s">
        <v>184</v>
      </c>
    </row>
    <row r="31" spans="1:12" ht="12.75">
      <c r="A31" s="316" t="s">
        <v>192</v>
      </c>
      <c r="B31" s="312" t="s">
        <v>186</v>
      </c>
      <c r="C31" s="313">
        <v>372982348</v>
      </c>
      <c r="D31" s="322">
        <v>165201621</v>
      </c>
      <c r="E31" s="322">
        <v>155370224.91</v>
      </c>
      <c r="F31" s="317">
        <v>41.65618714749471</v>
      </c>
      <c r="G31" s="313">
        <v>27745920.66</v>
      </c>
      <c r="H31" s="312" t="s">
        <v>193</v>
      </c>
      <c r="I31" s="313">
        <v>9156.76</v>
      </c>
      <c r="J31" s="307">
        <f t="shared" si="0"/>
        <v>155361068.15</v>
      </c>
      <c r="K31" s="307">
        <f t="shared" si="1"/>
        <v>-127615147.49000001</v>
      </c>
      <c r="L31" s="312" t="s">
        <v>186</v>
      </c>
    </row>
    <row r="32" spans="1:12" ht="12.75" customHeight="1">
      <c r="A32" s="319" t="s">
        <v>194</v>
      </c>
      <c r="B32" s="312" t="s">
        <v>195</v>
      </c>
      <c r="C32" s="313">
        <v>6238561</v>
      </c>
      <c r="D32" s="322" t="s">
        <v>1093</v>
      </c>
      <c r="E32" s="322">
        <v>2944184.42</v>
      </c>
      <c r="F32" s="323" t="s">
        <v>1093</v>
      </c>
      <c r="G32" s="313">
        <v>538435.99</v>
      </c>
      <c r="H32" s="312" t="s">
        <v>196</v>
      </c>
      <c r="I32" s="313">
        <v>1139772.68</v>
      </c>
      <c r="J32" s="307">
        <f t="shared" si="0"/>
        <v>1804411.74</v>
      </c>
      <c r="K32" s="307">
        <f t="shared" si="1"/>
        <v>-1265975.75</v>
      </c>
      <c r="L32" s="312" t="s">
        <v>195</v>
      </c>
    </row>
    <row r="33" spans="1:12" ht="12.75">
      <c r="A33" s="319" t="s">
        <v>197</v>
      </c>
      <c r="B33" s="312" t="s">
        <v>189</v>
      </c>
      <c r="C33" s="313">
        <v>253989350</v>
      </c>
      <c r="D33" s="322" t="s">
        <v>1093</v>
      </c>
      <c r="E33" s="322">
        <v>121663430.5</v>
      </c>
      <c r="F33" s="323" t="s">
        <v>1093</v>
      </c>
      <c r="G33" s="313">
        <v>21317517.8</v>
      </c>
      <c r="H33" s="312" t="s">
        <v>198</v>
      </c>
      <c r="I33" s="313">
        <f>122093997.19-203</f>
        <v>122093794.19</v>
      </c>
      <c r="J33" s="307">
        <f t="shared" si="0"/>
        <v>-430363.6899999976</v>
      </c>
      <c r="K33" s="307">
        <f t="shared" si="1"/>
        <v>21747881.49</v>
      </c>
      <c r="L33" s="312" t="s">
        <v>189</v>
      </c>
    </row>
    <row r="34" spans="1:12" ht="25.5">
      <c r="A34" s="319" t="s">
        <v>199</v>
      </c>
      <c r="B34" s="312" t="s">
        <v>191</v>
      </c>
      <c r="C34" s="313">
        <v>59522997</v>
      </c>
      <c r="D34" s="322" t="s">
        <v>1093</v>
      </c>
      <c r="E34" s="322">
        <v>26826309.2</v>
      </c>
      <c r="F34" s="323" t="s">
        <v>1093</v>
      </c>
      <c r="G34" s="313">
        <v>5089234.27</v>
      </c>
      <c r="H34" s="312" t="s">
        <v>200</v>
      </c>
      <c r="I34" s="313">
        <v>74954510.21</v>
      </c>
      <c r="J34" s="307">
        <f t="shared" si="0"/>
        <v>-48128201.00999999</v>
      </c>
      <c r="K34" s="307">
        <f t="shared" si="1"/>
        <v>53217435.27999999</v>
      </c>
      <c r="L34" s="312" t="s">
        <v>191</v>
      </c>
    </row>
    <row r="35" spans="1:12" ht="12.75">
      <c r="A35" s="319" t="s">
        <v>201</v>
      </c>
      <c r="B35" s="312" t="s">
        <v>193</v>
      </c>
      <c r="C35" s="313">
        <v>87319</v>
      </c>
      <c r="D35" s="322" t="s">
        <v>1093</v>
      </c>
      <c r="E35" s="322">
        <v>12848.64</v>
      </c>
      <c r="F35" s="323" t="s">
        <v>1093</v>
      </c>
      <c r="G35" s="313">
        <v>2050.68</v>
      </c>
      <c r="H35" s="312" t="s">
        <v>202</v>
      </c>
      <c r="I35" s="313">
        <v>23942073.32</v>
      </c>
      <c r="J35" s="307">
        <f t="shared" si="0"/>
        <v>-23929224.68</v>
      </c>
      <c r="K35" s="307">
        <f t="shared" si="1"/>
        <v>23931275.36</v>
      </c>
      <c r="L35" s="312" t="s">
        <v>193</v>
      </c>
    </row>
    <row r="36" spans="1:12" ht="15.75">
      <c r="A36" s="319" t="s">
        <v>203</v>
      </c>
      <c r="B36" s="312" t="s">
        <v>204</v>
      </c>
      <c r="C36" s="313">
        <v>4126838</v>
      </c>
      <c r="D36" s="322" t="s">
        <v>1093</v>
      </c>
      <c r="E36" s="322">
        <v>2043777.4</v>
      </c>
      <c r="F36" s="323" t="s">
        <v>1093</v>
      </c>
      <c r="G36" s="313">
        <v>329225.06</v>
      </c>
      <c r="H36" s="312" t="s">
        <v>393</v>
      </c>
      <c r="I36" s="313">
        <f>23197413.66-203</f>
        <v>23197210.66</v>
      </c>
      <c r="J36" s="307">
        <f t="shared" si="0"/>
        <v>-21153433.26</v>
      </c>
      <c r="K36" s="307">
        <f t="shared" si="1"/>
        <v>21482658.32</v>
      </c>
      <c r="L36" s="312" t="s">
        <v>204</v>
      </c>
    </row>
    <row r="37" spans="1:12" ht="26.25" customHeight="1">
      <c r="A37" s="319" t="s">
        <v>205</v>
      </c>
      <c r="B37" s="312" t="s">
        <v>196</v>
      </c>
      <c r="C37" s="313">
        <v>6244186</v>
      </c>
      <c r="D37" s="322" t="s">
        <v>1093</v>
      </c>
      <c r="E37" s="322">
        <v>1879674.75</v>
      </c>
      <c r="F37" s="323" t="s">
        <v>1093</v>
      </c>
      <c r="G37" s="313">
        <v>469456.86</v>
      </c>
      <c r="H37" s="312" t="s">
        <v>206</v>
      </c>
      <c r="I37" s="313">
        <v>329400869.03</v>
      </c>
      <c r="J37" s="307">
        <f t="shared" si="0"/>
        <v>-327521194.28</v>
      </c>
      <c r="K37" s="307">
        <f t="shared" si="1"/>
        <v>327990651.14</v>
      </c>
      <c r="L37" s="312" t="s">
        <v>196</v>
      </c>
    </row>
    <row r="38" spans="1:12" ht="15.75">
      <c r="A38" s="318" t="s">
        <v>207</v>
      </c>
      <c r="B38" s="312" t="s">
        <v>394</v>
      </c>
      <c r="C38" s="313">
        <v>308673032</v>
      </c>
      <c r="D38" s="322">
        <v>166944456</v>
      </c>
      <c r="E38" s="322">
        <v>166157818.41000003</v>
      </c>
      <c r="F38" s="317">
        <v>53.829716620660285</v>
      </c>
      <c r="G38" s="313">
        <v>31423070.680000037</v>
      </c>
      <c r="H38" s="312" t="s">
        <v>208</v>
      </c>
      <c r="I38" s="313">
        <v>282481833.54</v>
      </c>
      <c r="J38" s="307">
        <f t="shared" si="0"/>
        <v>-116324015.13</v>
      </c>
      <c r="K38" s="307">
        <f t="shared" si="1"/>
        <v>147747085.81000003</v>
      </c>
      <c r="L38" s="312" t="s">
        <v>198</v>
      </c>
    </row>
    <row r="39" spans="1:12" ht="25.5">
      <c r="A39" s="316" t="s">
        <v>209</v>
      </c>
      <c r="B39" s="312" t="s">
        <v>200</v>
      </c>
      <c r="C39" s="313">
        <v>146819458</v>
      </c>
      <c r="D39" s="322" t="s">
        <v>1093</v>
      </c>
      <c r="E39" s="322">
        <v>81060681.44</v>
      </c>
      <c r="F39" s="323" t="s">
        <v>1093</v>
      </c>
      <c r="G39" s="313">
        <v>280146</v>
      </c>
      <c r="H39" s="312" t="s">
        <v>210</v>
      </c>
      <c r="I39" s="313">
        <v>10169543.34</v>
      </c>
      <c r="J39" s="307">
        <f t="shared" si="0"/>
        <v>70891138.1</v>
      </c>
      <c r="K39" s="307">
        <f t="shared" si="1"/>
        <v>-70610992.1</v>
      </c>
      <c r="L39" s="312" t="s">
        <v>200</v>
      </c>
    </row>
    <row r="40" spans="1:12" ht="12.75" customHeight="1">
      <c r="A40" s="316" t="s">
        <v>211</v>
      </c>
      <c r="B40" s="312" t="s">
        <v>202</v>
      </c>
      <c r="C40" s="313">
        <v>92174385</v>
      </c>
      <c r="D40" s="322" t="s">
        <v>1093</v>
      </c>
      <c r="E40" s="322">
        <v>34515972.17</v>
      </c>
      <c r="F40" s="323" t="s">
        <v>1093</v>
      </c>
      <c r="G40" s="313">
        <v>3833984</v>
      </c>
      <c r="H40" s="312" t="s">
        <v>212</v>
      </c>
      <c r="I40" s="313">
        <v>256820205.5</v>
      </c>
      <c r="J40" s="307">
        <f t="shared" si="0"/>
        <v>-222304233.32999998</v>
      </c>
      <c r="K40" s="307">
        <f t="shared" si="1"/>
        <v>226138217.32999998</v>
      </c>
      <c r="L40" s="312" t="s">
        <v>202</v>
      </c>
    </row>
    <row r="41" spans="1:12" ht="12.75" customHeight="1">
      <c r="A41" s="316" t="s">
        <v>213</v>
      </c>
      <c r="B41" s="312" t="s">
        <v>393</v>
      </c>
      <c r="C41" s="313">
        <v>69709089</v>
      </c>
      <c r="D41" s="322" t="s">
        <v>1093</v>
      </c>
      <c r="E41" s="322">
        <v>50581164.8</v>
      </c>
      <c r="F41" s="323" t="s">
        <v>1093</v>
      </c>
      <c r="G41" s="313">
        <v>27308940.679999996</v>
      </c>
      <c r="H41" s="312" t="s">
        <v>214</v>
      </c>
      <c r="I41" s="313">
        <v>13104836</v>
      </c>
      <c r="J41" s="307">
        <f t="shared" si="0"/>
        <v>37476328.8</v>
      </c>
      <c r="K41" s="307">
        <f t="shared" si="1"/>
        <v>-10167388.120000001</v>
      </c>
      <c r="L41" s="312" t="s">
        <v>395</v>
      </c>
    </row>
    <row r="42" spans="1:12" ht="12.75" customHeight="1">
      <c r="A42" s="318" t="s">
        <v>215</v>
      </c>
      <c r="B42" s="312" t="s">
        <v>206</v>
      </c>
      <c r="C42" s="313">
        <v>1210051615</v>
      </c>
      <c r="D42" s="322">
        <v>486707438</v>
      </c>
      <c r="E42" s="322">
        <v>474249633.52</v>
      </c>
      <c r="F42" s="317">
        <v>39.19251275244156</v>
      </c>
      <c r="G42" s="313">
        <v>76244496.26</v>
      </c>
      <c r="H42" s="312" t="s">
        <v>216</v>
      </c>
      <c r="I42" s="313">
        <v>2329116.43</v>
      </c>
      <c r="J42" s="307">
        <f t="shared" si="0"/>
        <v>471920517.09</v>
      </c>
      <c r="K42" s="307">
        <f t="shared" si="1"/>
        <v>-395676020.83</v>
      </c>
      <c r="L42" s="312" t="s">
        <v>206</v>
      </c>
    </row>
    <row r="43" spans="1:12" ht="12.75" customHeight="1">
      <c r="A43" s="316" t="s">
        <v>217</v>
      </c>
      <c r="B43" s="312" t="s">
        <v>208</v>
      </c>
      <c r="C43" s="313">
        <v>1064435910</v>
      </c>
      <c r="D43" s="322">
        <v>410258560</v>
      </c>
      <c r="E43" s="322">
        <v>398998484.22</v>
      </c>
      <c r="F43" s="317">
        <v>37.48450052009238</v>
      </c>
      <c r="G43" s="313">
        <v>58991564.65</v>
      </c>
      <c r="H43" s="312" t="s">
        <v>218</v>
      </c>
      <c r="I43" s="313">
        <v>58132.27</v>
      </c>
      <c r="J43" s="307">
        <f t="shared" si="0"/>
        <v>398940351.95000005</v>
      </c>
      <c r="K43" s="307">
        <f t="shared" si="1"/>
        <v>-339948787.3000001</v>
      </c>
      <c r="L43" s="312" t="s">
        <v>208</v>
      </c>
    </row>
    <row r="44" spans="1:12" ht="12.75">
      <c r="A44" s="319" t="s">
        <v>219</v>
      </c>
      <c r="B44" s="312" t="s">
        <v>210</v>
      </c>
      <c r="C44" s="313">
        <v>23798079</v>
      </c>
      <c r="D44" s="322" t="s">
        <v>1093</v>
      </c>
      <c r="E44" s="322">
        <v>15673167.49</v>
      </c>
      <c r="F44" s="323" t="s">
        <v>1093</v>
      </c>
      <c r="G44" s="313">
        <v>1813504.35</v>
      </c>
      <c r="H44" s="312" t="s">
        <v>220</v>
      </c>
      <c r="I44" s="313">
        <v>46901293.28</v>
      </c>
      <c r="J44" s="307">
        <f t="shared" si="0"/>
        <v>-31228125.79</v>
      </c>
      <c r="K44" s="307">
        <f t="shared" si="1"/>
        <v>33041630.14</v>
      </c>
      <c r="L44" s="312" t="s">
        <v>210</v>
      </c>
    </row>
    <row r="45" spans="1:12" ht="25.5">
      <c r="A45" s="319" t="s">
        <v>221</v>
      </c>
      <c r="B45" s="312" t="s">
        <v>212</v>
      </c>
      <c r="C45" s="313">
        <v>724142291</v>
      </c>
      <c r="D45" s="322" t="s">
        <v>1093</v>
      </c>
      <c r="E45" s="322">
        <v>358814958.17</v>
      </c>
      <c r="F45" s="323" t="s">
        <v>1093</v>
      </c>
      <c r="G45" s="313">
        <v>51828418.86</v>
      </c>
      <c r="H45" s="312" t="s">
        <v>222</v>
      </c>
      <c r="I45" s="313">
        <v>17742.21</v>
      </c>
      <c r="J45" s="307">
        <f t="shared" si="0"/>
        <v>358797215.96000004</v>
      </c>
      <c r="K45" s="307">
        <f t="shared" si="1"/>
        <v>-306968797.1</v>
      </c>
      <c r="L45" s="312" t="s">
        <v>212</v>
      </c>
    </row>
    <row r="46" spans="1:12" ht="38.25">
      <c r="A46" s="319" t="s">
        <v>223</v>
      </c>
      <c r="B46" s="312" t="s">
        <v>214</v>
      </c>
      <c r="C46" s="313">
        <v>40065810</v>
      </c>
      <c r="D46" s="322" t="s">
        <v>1093</v>
      </c>
      <c r="E46" s="322">
        <v>19079827</v>
      </c>
      <c r="F46" s="323" t="s">
        <v>1093</v>
      </c>
      <c r="G46" s="313">
        <v>2803112</v>
      </c>
      <c r="H46" s="312" t="s">
        <v>224</v>
      </c>
      <c r="I46" s="313">
        <v>55404817.21</v>
      </c>
      <c r="J46" s="307">
        <f t="shared" si="0"/>
        <v>-36324990.21</v>
      </c>
      <c r="K46" s="307">
        <f t="shared" si="1"/>
        <v>39128102.21</v>
      </c>
      <c r="L46" s="312" t="s">
        <v>214</v>
      </c>
    </row>
    <row r="47" spans="1:12" ht="53.25" customHeight="1">
      <c r="A47" s="319" t="s">
        <v>225</v>
      </c>
      <c r="B47" s="312" t="s">
        <v>216</v>
      </c>
      <c r="C47" s="313">
        <v>13944200</v>
      </c>
      <c r="D47" s="322" t="s">
        <v>1093</v>
      </c>
      <c r="E47" s="322">
        <v>5321770.29</v>
      </c>
      <c r="F47" s="323" t="s">
        <v>1093</v>
      </c>
      <c r="G47" s="313">
        <v>2546529.44</v>
      </c>
      <c r="H47" s="312" t="s">
        <v>226</v>
      </c>
      <c r="I47" s="313">
        <v>50823552.97</v>
      </c>
      <c r="J47" s="307">
        <f t="shared" si="0"/>
        <v>-45501782.68</v>
      </c>
      <c r="K47" s="307">
        <f t="shared" si="1"/>
        <v>48048312.12</v>
      </c>
      <c r="L47" s="312" t="s">
        <v>216</v>
      </c>
    </row>
    <row r="48" spans="1:12" ht="25.5">
      <c r="A48" s="319" t="s">
        <v>227</v>
      </c>
      <c r="B48" s="312" t="s">
        <v>218</v>
      </c>
      <c r="C48" s="313">
        <v>217419512</v>
      </c>
      <c r="D48" s="322" t="s">
        <v>1093</v>
      </c>
      <c r="E48" s="322">
        <v>108761.27</v>
      </c>
      <c r="F48" s="323" t="s">
        <v>1093</v>
      </c>
      <c r="G48" s="313">
        <v>0</v>
      </c>
      <c r="H48" s="312" t="s">
        <v>228</v>
      </c>
      <c r="I48" s="313">
        <v>4581264.24</v>
      </c>
      <c r="J48" s="307">
        <f t="shared" si="0"/>
        <v>-4472502.970000001</v>
      </c>
      <c r="K48" s="307">
        <f t="shared" si="1"/>
        <v>4472502.970000001</v>
      </c>
      <c r="L48" s="312" t="s">
        <v>218</v>
      </c>
    </row>
    <row r="49" spans="1:12" ht="12.75">
      <c r="A49" s="316" t="s">
        <v>229</v>
      </c>
      <c r="B49" s="312" t="s">
        <v>230</v>
      </c>
      <c r="C49" s="313">
        <v>145615705</v>
      </c>
      <c r="D49" s="322">
        <v>76448878</v>
      </c>
      <c r="E49" s="322">
        <v>75251149.3000001</v>
      </c>
      <c r="F49" s="317">
        <v>51.67790747570813</v>
      </c>
      <c r="G49" s="313">
        <v>17252931.61</v>
      </c>
      <c r="H49" s="312" t="s">
        <v>231</v>
      </c>
      <c r="I49" s="313">
        <v>161296887.89</v>
      </c>
      <c r="J49" s="307">
        <f t="shared" si="0"/>
        <v>-86045738.58999988</v>
      </c>
      <c r="K49" s="307">
        <f t="shared" si="1"/>
        <v>103298670.19999988</v>
      </c>
      <c r="L49" s="312" t="s">
        <v>230</v>
      </c>
    </row>
    <row r="50" spans="1:12" ht="12.75" customHeight="1">
      <c r="A50" s="319" t="s">
        <v>232</v>
      </c>
      <c r="B50" s="312" t="s">
        <v>220</v>
      </c>
      <c r="C50" s="322" t="s">
        <v>1093</v>
      </c>
      <c r="D50" s="322" t="s">
        <v>1093</v>
      </c>
      <c r="E50" s="322">
        <v>75211320.0900001</v>
      </c>
      <c r="F50" s="323" t="s">
        <v>1093</v>
      </c>
      <c r="G50" s="313">
        <v>17252931.61</v>
      </c>
      <c r="H50" s="312" t="s">
        <v>233</v>
      </c>
      <c r="I50" s="313">
        <v>5805594.89</v>
      </c>
      <c r="J50" s="307">
        <f t="shared" si="0"/>
        <v>69405725.20000009</v>
      </c>
      <c r="K50" s="307">
        <f t="shared" si="1"/>
        <v>-52152793.59000009</v>
      </c>
      <c r="L50" s="312" t="s">
        <v>220</v>
      </c>
    </row>
    <row r="51" spans="1:12" ht="25.5">
      <c r="A51" s="319" t="s">
        <v>234</v>
      </c>
      <c r="B51" s="312" t="s">
        <v>222</v>
      </c>
      <c r="C51" s="322" t="s">
        <v>1093</v>
      </c>
      <c r="D51" s="322" t="s">
        <v>1093</v>
      </c>
      <c r="E51" s="322">
        <v>39829.21</v>
      </c>
      <c r="F51" s="323" t="s">
        <v>1093</v>
      </c>
      <c r="G51" s="313">
        <v>0</v>
      </c>
      <c r="H51" s="312" t="s">
        <v>235</v>
      </c>
      <c r="I51" s="313">
        <v>22045243.33</v>
      </c>
      <c r="J51" s="307">
        <f t="shared" si="0"/>
        <v>-22005414.119999997</v>
      </c>
      <c r="K51" s="307">
        <f t="shared" si="1"/>
        <v>22005414.119999997</v>
      </c>
      <c r="L51" s="312" t="s">
        <v>222</v>
      </c>
    </row>
    <row r="52" spans="1:12" ht="25.5">
      <c r="A52" s="318" t="s">
        <v>236</v>
      </c>
      <c r="B52" s="312" t="s">
        <v>224</v>
      </c>
      <c r="C52" s="313">
        <v>156607594</v>
      </c>
      <c r="D52" s="322">
        <v>71499519</v>
      </c>
      <c r="E52" s="322">
        <v>70428960.45</v>
      </c>
      <c r="F52" s="317">
        <v>44.97161258348685</v>
      </c>
      <c r="G52" s="313">
        <v>5191601.47</v>
      </c>
      <c r="H52" s="312" t="s">
        <v>396</v>
      </c>
      <c r="I52" s="313">
        <f>136459486.04-203</f>
        <v>136459283.04</v>
      </c>
      <c r="J52" s="307">
        <f t="shared" si="0"/>
        <v>-66030322.58999999</v>
      </c>
      <c r="K52" s="307">
        <f t="shared" si="1"/>
        <v>71221924.05999999</v>
      </c>
      <c r="L52" s="312" t="s">
        <v>224</v>
      </c>
    </row>
    <row r="53" spans="1:12" ht="12.75">
      <c r="A53" s="316" t="s">
        <v>237</v>
      </c>
      <c r="B53" s="312" t="s">
        <v>226</v>
      </c>
      <c r="C53" s="313">
        <v>140090123</v>
      </c>
      <c r="D53" s="322">
        <v>65213125</v>
      </c>
      <c r="E53" s="322">
        <v>65212124.27</v>
      </c>
      <c r="F53" s="317">
        <v>46.55012278774286</v>
      </c>
      <c r="G53" s="313">
        <v>5032707.01</v>
      </c>
      <c r="H53" s="312" t="s">
        <v>238</v>
      </c>
      <c r="I53" s="313">
        <v>60888420.67</v>
      </c>
      <c r="J53" s="307">
        <f t="shared" si="0"/>
        <v>4323703.6000000015</v>
      </c>
      <c r="K53" s="307">
        <f t="shared" si="1"/>
        <v>709003.4099999983</v>
      </c>
      <c r="L53" s="312" t="s">
        <v>226</v>
      </c>
    </row>
    <row r="54" spans="1:12" s="308" customFormat="1" ht="12.75">
      <c r="A54" s="316" t="s">
        <v>239</v>
      </c>
      <c r="B54" s="312" t="s">
        <v>228</v>
      </c>
      <c r="C54" s="313">
        <v>16517471</v>
      </c>
      <c r="D54" s="322">
        <v>6286394</v>
      </c>
      <c r="E54" s="322">
        <v>5216836.18</v>
      </c>
      <c r="F54" s="317">
        <v>31.58374656749813</v>
      </c>
      <c r="G54" s="313">
        <v>158894.46</v>
      </c>
      <c r="H54" s="306" t="s">
        <v>240</v>
      </c>
      <c r="I54" s="304"/>
      <c r="J54" s="307">
        <f t="shared" si="0"/>
        <v>5216836.18</v>
      </c>
      <c r="K54" s="307">
        <f t="shared" si="1"/>
        <v>-5057941.72</v>
      </c>
      <c r="L54" s="312" t="s">
        <v>228</v>
      </c>
    </row>
    <row r="55" spans="1:12" s="308" customFormat="1" ht="12.75">
      <c r="A55" s="318" t="s">
        <v>241</v>
      </c>
      <c r="B55" s="312" t="s">
        <v>231</v>
      </c>
      <c r="C55" s="313">
        <v>539995677</v>
      </c>
      <c r="D55" s="322">
        <v>268611998</v>
      </c>
      <c r="E55" s="322">
        <v>266545266.65</v>
      </c>
      <c r="F55" s="317">
        <v>49.36062972407833</v>
      </c>
      <c r="G55" s="313">
        <v>65187696.02</v>
      </c>
      <c r="H55" s="306" t="s">
        <v>161</v>
      </c>
      <c r="I55" s="304">
        <v>801733</v>
      </c>
      <c r="J55" s="307">
        <f t="shared" si="0"/>
        <v>265743533.65</v>
      </c>
      <c r="K55" s="307">
        <f t="shared" si="1"/>
        <v>-200555837.63</v>
      </c>
      <c r="L55" s="312" t="s">
        <v>231</v>
      </c>
    </row>
    <row r="56" spans="1:12" ht="12.75">
      <c r="A56" s="316" t="s">
        <v>242</v>
      </c>
      <c r="B56" s="312" t="s">
        <v>243</v>
      </c>
      <c r="C56" s="313">
        <v>17419105</v>
      </c>
      <c r="D56" s="322">
        <v>8709542</v>
      </c>
      <c r="E56" s="322">
        <v>8708392.89</v>
      </c>
      <c r="F56" s="317">
        <v>49.993342884149335</v>
      </c>
      <c r="G56" s="313">
        <v>1451404</v>
      </c>
      <c r="H56" s="312" t="s">
        <v>170</v>
      </c>
      <c r="I56" s="313">
        <v>801733</v>
      </c>
      <c r="J56" s="307">
        <f t="shared" si="0"/>
        <v>7906659.890000001</v>
      </c>
      <c r="K56" s="307">
        <f t="shared" si="1"/>
        <v>-6455255.890000001</v>
      </c>
      <c r="L56" s="312" t="s">
        <v>243</v>
      </c>
    </row>
    <row r="57" spans="1:12" ht="25.5">
      <c r="A57" s="319" t="s">
        <v>244</v>
      </c>
      <c r="B57" s="312" t="s">
        <v>233</v>
      </c>
      <c r="C57" s="313">
        <v>17419105</v>
      </c>
      <c r="D57" s="322">
        <v>8709542</v>
      </c>
      <c r="E57" s="322">
        <v>8708392.89</v>
      </c>
      <c r="F57" s="317">
        <v>49.993342884149335</v>
      </c>
      <c r="G57" s="313">
        <v>1451404</v>
      </c>
      <c r="H57" s="312" t="s">
        <v>173</v>
      </c>
      <c r="I57" s="313">
        <v>801733</v>
      </c>
      <c r="J57" s="307">
        <f t="shared" si="0"/>
        <v>7906659.890000001</v>
      </c>
      <c r="K57" s="307">
        <f t="shared" si="1"/>
        <v>-6455255.890000001</v>
      </c>
      <c r="L57" s="312" t="s">
        <v>233</v>
      </c>
    </row>
    <row r="58" spans="1:12" s="308" customFormat="1" ht="25.5">
      <c r="A58" s="316" t="s">
        <v>245</v>
      </c>
      <c r="B58" s="312" t="s">
        <v>246</v>
      </c>
      <c r="C58" s="313">
        <v>275425755</v>
      </c>
      <c r="D58" s="322">
        <v>159829470</v>
      </c>
      <c r="E58" s="322">
        <v>159692889.15</v>
      </c>
      <c r="F58" s="317">
        <v>57.98037629051793</v>
      </c>
      <c r="G58" s="313">
        <v>47432522.69</v>
      </c>
      <c r="H58" s="306" t="s">
        <v>247</v>
      </c>
      <c r="I58" s="304">
        <v>594085.92</v>
      </c>
      <c r="J58" s="307">
        <f t="shared" si="0"/>
        <v>159098803.23000002</v>
      </c>
      <c r="K58" s="307">
        <f t="shared" si="1"/>
        <v>-111666280.54000002</v>
      </c>
      <c r="L58" s="312" t="s">
        <v>246</v>
      </c>
    </row>
    <row r="59" spans="1:12" ht="38.25">
      <c r="A59" s="316" t="s">
        <v>248</v>
      </c>
      <c r="B59" s="312" t="s">
        <v>249</v>
      </c>
      <c r="C59" s="313">
        <v>247150817</v>
      </c>
      <c r="D59" s="322">
        <v>100072986</v>
      </c>
      <c r="E59" s="322">
        <v>98143984.61</v>
      </c>
      <c r="F59" s="317">
        <v>39.71015989398894</v>
      </c>
      <c r="G59" s="313">
        <v>16303769.33</v>
      </c>
      <c r="H59" s="312" t="s">
        <v>178</v>
      </c>
      <c r="I59" s="313">
        <v>590356.18</v>
      </c>
      <c r="J59" s="307">
        <f t="shared" si="0"/>
        <v>97553628.42999999</v>
      </c>
      <c r="K59" s="307">
        <f t="shared" si="1"/>
        <v>-81249859.1</v>
      </c>
      <c r="L59" s="312" t="s">
        <v>249</v>
      </c>
    </row>
    <row r="60" spans="1:12" ht="12.75">
      <c r="A60" s="320" t="s">
        <v>250</v>
      </c>
      <c r="B60" s="312" t="s">
        <v>251</v>
      </c>
      <c r="C60" s="313">
        <v>200693811</v>
      </c>
      <c r="D60" s="322">
        <v>50669641</v>
      </c>
      <c r="E60" s="322">
        <v>45962284.71</v>
      </c>
      <c r="F60" s="317">
        <v>22.90169511505265</v>
      </c>
      <c r="G60" s="313">
        <v>6042588.25</v>
      </c>
      <c r="H60" s="312" t="s">
        <v>180</v>
      </c>
      <c r="I60" s="313">
        <v>581288.69</v>
      </c>
      <c r="J60" s="307">
        <f t="shared" si="0"/>
        <v>45380996.02</v>
      </c>
      <c r="K60" s="307">
        <f t="shared" si="1"/>
        <v>-39338407.77</v>
      </c>
      <c r="L60" s="312" t="s">
        <v>251</v>
      </c>
    </row>
    <row r="61" spans="1:12" ht="12.75">
      <c r="A61" s="318" t="s">
        <v>252</v>
      </c>
      <c r="B61" s="312" t="s">
        <v>253</v>
      </c>
      <c r="C61" s="313">
        <v>114616708</v>
      </c>
      <c r="D61" s="322">
        <v>36009343</v>
      </c>
      <c r="E61" s="322">
        <v>33030829.58</v>
      </c>
      <c r="F61" s="317">
        <v>28.81851185256516</v>
      </c>
      <c r="G61" s="313">
        <v>5285948.41</v>
      </c>
      <c r="H61" s="312" t="s">
        <v>181</v>
      </c>
      <c r="I61" s="313">
        <v>291366.6</v>
      </c>
      <c r="J61" s="307">
        <f t="shared" si="0"/>
        <v>32739462.979999997</v>
      </c>
      <c r="K61" s="307">
        <f t="shared" si="1"/>
        <v>-27453514.569999997</v>
      </c>
      <c r="L61" s="312" t="s">
        <v>253</v>
      </c>
    </row>
    <row r="62" spans="1:12" ht="12.75">
      <c r="A62" s="316" t="s">
        <v>254</v>
      </c>
      <c r="B62" s="312" t="s">
        <v>255</v>
      </c>
      <c r="C62" s="313">
        <v>10768292</v>
      </c>
      <c r="D62" s="322" t="s">
        <v>1093</v>
      </c>
      <c r="E62" s="322">
        <v>1520145.89</v>
      </c>
      <c r="F62" s="323" t="s">
        <v>1093</v>
      </c>
      <c r="G62" s="313">
        <v>273705.7</v>
      </c>
      <c r="H62" s="312" t="s">
        <v>188</v>
      </c>
      <c r="I62" s="313">
        <v>233292.22</v>
      </c>
      <c r="J62" s="307">
        <f t="shared" si="0"/>
        <v>1286853.67</v>
      </c>
      <c r="K62" s="307">
        <f t="shared" si="1"/>
        <v>-1013147.97</v>
      </c>
      <c r="L62" s="312" t="s">
        <v>255</v>
      </c>
    </row>
    <row r="63" spans="1:12" ht="12.75">
      <c r="A63" s="316" t="s">
        <v>256</v>
      </c>
      <c r="B63" s="312" t="s">
        <v>257</v>
      </c>
      <c r="C63" s="313">
        <v>102815494</v>
      </c>
      <c r="D63" s="322" t="s">
        <v>1093</v>
      </c>
      <c r="E63" s="322">
        <v>31510683.69</v>
      </c>
      <c r="F63" s="323" t="s">
        <v>1093</v>
      </c>
      <c r="G63" s="313">
        <v>5012242.71</v>
      </c>
      <c r="H63" s="312" t="s">
        <v>186</v>
      </c>
      <c r="I63" s="313">
        <v>289922.09</v>
      </c>
      <c r="J63" s="307">
        <f t="shared" si="0"/>
        <v>31220761.6</v>
      </c>
      <c r="K63" s="307">
        <f t="shared" si="1"/>
        <v>-26208518.89</v>
      </c>
      <c r="L63" s="312" t="s">
        <v>257</v>
      </c>
    </row>
    <row r="64" spans="1:12" ht="25.5">
      <c r="A64" s="318" t="s">
        <v>258</v>
      </c>
      <c r="B64" s="312" t="s">
        <v>259</v>
      </c>
      <c r="C64" s="313">
        <v>86077103</v>
      </c>
      <c r="D64" s="322">
        <v>14660298</v>
      </c>
      <c r="E64" s="322">
        <v>12931455.13</v>
      </c>
      <c r="F64" s="317">
        <v>15.02310681854616</v>
      </c>
      <c r="G64" s="313">
        <v>756639.84</v>
      </c>
      <c r="H64" s="312" t="s">
        <v>206</v>
      </c>
      <c r="I64" s="313">
        <v>9067.49</v>
      </c>
      <c r="J64" s="307">
        <f t="shared" si="0"/>
        <v>12922387.64</v>
      </c>
      <c r="K64" s="307">
        <f t="shared" si="1"/>
        <v>-12165747.8</v>
      </c>
      <c r="L64" s="312" t="s">
        <v>259</v>
      </c>
    </row>
    <row r="65" spans="1:12" ht="12.75">
      <c r="A65" s="316" t="s">
        <v>260</v>
      </c>
      <c r="B65" s="312" t="s">
        <v>261</v>
      </c>
      <c r="C65" s="313">
        <v>71948474</v>
      </c>
      <c r="D65" s="322">
        <v>9742251</v>
      </c>
      <c r="E65" s="322">
        <v>8830517.43</v>
      </c>
      <c r="F65" s="317">
        <v>12.2733908574628</v>
      </c>
      <c r="G65" s="313">
        <v>756639.84</v>
      </c>
      <c r="H65" s="312" t="s">
        <v>230</v>
      </c>
      <c r="I65" s="313">
        <v>9067.49</v>
      </c>
      <c r="J65" s="307">
        <f t="shared" si="0"/>
        <v>8821449.94</v>
      </c>
      <c r="K65" s="307">
        <f t="shared" si="1"/>
        <v>-8064810.1</v>
      </c>
      <c r="L65" s="312" t="s">
        <v>261</v>
      </c>
    </row>
    <row r="66" spans="1:12" ht="25.5">
      <c r="A66" s="319" t="s">
        <v>262</v>
      </c>
      <c r="B66" s="312" t="s">
        <v>263</v>
      </c>
      <c r="C66" s="313">
        <v>71948474</v>
      </c>
      <c r="D66" s="322">
        <v>9742251</v>
      </c>
      <c r="E66" s="322">
        <v>8830517.43</v>
      </c>
      <c r="F66" s="317">
        <v>12.2733908574628</v>
      </c>
      <c r="G66" s="313">
        <v>756639.84</v>
      </c>
      <c r="H66" s="312" t="s">
        <v>251</v>
      </c>
      <c r="I66" s="313">
        <v>3729.74</v>
      </c>
      <c r="J66" s="307">
        <f t="shared" si="0"/>
        <v>8826787.69</v>
      </c>
      <c r="K66" s="307">
        <f t="shared" si="1"/>
        <v>-8070147.85</v>
      </c>
      <c r="L66" s="312" t="s">
        <v>263</v>
      </c>
    </row>
    <row r="67" spans="1:12" ht="25.5">
      <c r="A67" s="316" t="s">
        <v>264</v>
      </c>
      <c r="B67" s="312" t="s">
        <v>265</v>
      </c>
      <c r="C67" s="313">
        <v>14128629</v>
      </c>
      <c r="D67" s="322">
        <v>4918047</v>
      </c>
      <c r="E67" s="322">
        <v>4100937.7</v>
      </c>
      <c r="F67" s="317">
        <v>29.025729955822328</v>
      </c>
      <c r="G67" s="313">
        <v>0</v>
      </c>
      <c r="H67" s="312" t="s">
        <v>253</v>
      </c>
      <c r="I67" s="313">
        <v>3729.74</v>
      </c>
      <c r="J67" s="307">
        <f t="shared" si="0"/>
        <v>4097207.96</v>
      </c>
      <c r="K67" s="307">
        <f t="shared" si="1"/>
        <v>-4097207.96</v>
      </c>
      <c r="L67" s="312" t="s">
        <v>265</v>
      </c>
    </row>
    <row r="68" spans="1:12" s="308" customFormat="1" ht="12.75">
      <c r="A68" s="312"/>
      <c r="B68" s="306" t="s">
        <v>1097</v>
      </c>
      <c r="C68" s="324">
        <v>-559763235</v>
      </c>
      <c r="D68" s="324">
        <v>-1370227718</v>
      </c>
      <c r="E68" s="324">
        <v>-21487922.200000048</v>
      </c>
      <c r="F68" s="321">
        <v>3.838751968053073</v>
      </c>
      <c r="G68" s="304">
        <v>-11734225.00999999</v>
      </c>
      <c r="H68" s="306" t="s">
        <v>266</v>
      </c>
      <c r="I68" s="304"/>
      <c r="J68" s="307">
        <f t="shared" si="0"/>
        <v>-21487922.200000048</v>
      </c>
      <c r="K68" s="307">
        <f t="shared" si="1"/>
        <v>9753697.190000057</v>
      </c>
      <c r="L68" s="306" t="s">
        <v>1097</v>
      </c>
    </row>
    <row r="69" spans="1:12" s="308" customFormat="1" ht="12.75">
      <c r="A69" s="312"/>
      <c r="B69" s="306" t="s">
        <v>1098</v>
      </c>
      <c r="C69" s="324">
        <v>559763235</v>
      </c>
      <c r="D69" s="324">
        <v>1370227718</v>
      </c>
      <c r="E69" s="324">
        <v>21487922.20000005</v>
      </c>
      <c r="F69" s="321">
        <v>3.838751968053074</v>
      </c>
      <c r="G69" s="304">
        <v>11734225.009999994</v>
      </c>
      <c r="H69" s="306" t="s">
        <v>161</v>
      </c>
      <c r="I69" s="304">
        <v>4832718.36</v>
      </c>
      <c r="J69" s="307">
        <f t="shared" si="0"/>
        <v>16655203.840000052</v>
      </c>
      <c r="K69" s="307">
        <f t="shared" si="1"/>
        <v>-4920978.830000058</v>
      </c>
      <c r="L69" s="306" t="s">
        <v>1098</v>
      </c>
    </row>
    <row r="70" spans="1:12" ht="12.75" customHeight="1">
      <c r="A70" s="320" t="s">
        <v>267</v>
      </c>
      <c r="B70" s="312" t="s">
        <v>1161</v>
      </c>
      <c r="C70" s="313">
        <v>225779711</v>
      </c>
      <c r="D70" s="322">
        <v>1370479718</v>
      </c>
      <c r="E70" s="313">
        <v>10548734.480001241</v>
      </c>
      <c r="F70" s="317">
        <v>4.672135699563031</v>
      </c>
      <c r="G70" s="313">
        <v>11216057.280000791</v>
      </c>
      <c r="H70" s="312" t="s">
        <v>1141</v>
      </c>
      <c r="I70" s="313">
        <v>79889.36</v>
      </c>
      <c r="J70" s="307">
        <f t="shared" si="0"/>
        <v>10468845.120001242</v>
      </c>
      <c r="K70" s="307">
        <f t="shared" si="1"/>
        <v>747212.1599995494</v>
      </c>
      <c r="L70" s="312" t="s">
        <v>1161</v>
      </c>
    </row>
    <row r="71" spans="1:12" ht="38.25">
      <c r="A71" s="318" t="s">
        <v>268</v>
      </c>
      <c r="B71" s="312" t="s">
        <v>1162</v>
      </c>
      <c r="C71" s="313">
        <v>-4196511</v>
      </c>
      <c r="D71" s="322">
        <v>1363958305</v>
      </c>
      <c r="E71" s="322">
        <v>6557594.73000124</v>
      </c>
      <c r="F71" s="317">
        <v>-156.26301777836971</v>
      </c>
      <c r="G71" s="313">
        <v>10482037.68000079</v>
      </c>
      <c r="H71" s="312" t="s">
        <v>170</v>
      </c>
      <c r="I71" s="313">
        <v>4752829</v>
      </c>
      <c r="J71" s="307">
        <f t="shared" si="0"/>
        <v>1804765.73000124</v>
      </c>
      <c r="K71" s="307">
        <f t="shared" si="1"/>
        <v>8677271.949999548</v>
      </c>
      <c r="L71" s="312" t="s">
        <v>1162</v>
      </c>
    </row>
    <row r="72" spans="1:12" ht="25.5">
      <c r="A72" s="318" t="s">
        <v>269</v>
      </c>
      <c r="B72" s="312" t="s">
        <v>1163</v>
      </c>
      <c r="C72" s="313">
        <v>21976222</v>
      </c>
      <c r="D72" s="322">
        <v>7823233</v>
      </c>
      <c r="E72" s="322">
        <v>-19236950.62</v>
      </c>
      <c r="F72" s="317">
        <v>-87.53529437407394</v>
      </c>
      <c r="G72" s="313">
        <v>-683085.2100000009</v>
      </c>
      <c r="H72" s="312" t="s">
        <v>173</v>
      </c>
      <c r="I72" s="313">
        <v>4752829</v>
      </c>
      <c r="J72" s="307">
        <f t="shared" si="0"/>
        <v>-23989779.62</v>
      </c>
      <c r="K72" s="307">
        <f t="shared" si="1"/>
        <v>23306694.41</v>
      </c>
      <c r="L72" s="312" t="s">
        <v>1163</v>
      </c>
    </row>
    <row r="73" spans="1:12" s="308" customFormat="1" ht="25.5">
      <c r="A73" s="318" t="s">
        <v>270</v>
      </c>
      <c r="B73" s="312" t="s">
        <v>1166</v>
      </c>
      <c r="C73" s="313">
        <v>208000000</v>
      </c>
      <c r="D73" s="322">
        <v>-1301820</v>
      </c>
      <c r="E73" s="313">
        <v>23228090.37</v>
      </c>
      <c r="F73" s="317">
        <v>11.167351139423078</v>
      </c>
      <c r="G73" s="313">
        <v>1417104.81</v>
      </c>
      <c r="H73" s="306" t="s">
        <v>247</v>
      </c>
      <c r="I73" s="304">
        <v>4192677.79</v>
      </c>
      <c r="J73" s="307">
        <f t="shared" si="0"/>
        <v>19035412.580000002</v>
      </c>
      <c r="K73" s="307">
        <f t="shared" si="1"/>
        <v>-17618307.770000003</v>
      </c>
      <c r="L73" s="312" t="s">
        <v>1166</v>
      </c>
    </row>
    <row r="74" spans="1:12" ht="15.75">
      <c r="A74" s="320" t="s">
        <v>271</v>
      </c>
      <c r="B74" s="312" t="s">
        <v>397</v>
      </c>
      <c r="C74" s="313">
        <v>-208000000</v>
      </c>
      <c r="D74" s="322">
        <v>1301820</v>
      </c>
      <c r="E74" s="281">
        <v>-23228090.37</v>
      </c>
      <c r="F74" s="317">
        <v>11.167351139423078</v>
      </c>
      <c r="G74" s="313">
        <v>-1417104.81</v>
      </c>
      <c r="H74" s="312" t="s">
        <v>178</v>
      </c>
      <c r="I74" s="313">
        <v>4120741.82</v>
      </c>
      <c r="J74" s="307">
        <f t="shared" si="0"/>
        <v>-27348832.19</v>
      </c>
      <c r="K74" s="307">
        <f t="shared" si="1"/>
        <v>25931727.380000003</v>
      </c>
      <c r="L74" s="312" t="s">
        <v>397</v>
      </c>
    </row>
    <row r="75" spans="1:12" ht="15.75">
      <c r="A75" s="320" t="s">
        <v>272</v>
      </c>
      <c r="B75" s="312" t="s">
        <v>398</v>
      </c>
      <c r="C75" s="313">
        <v>541983524</v>
      </c>
      <c r="D75" s="322">
        <v>-1553820</v>
      </c>
      <c r="E75" s="325">
        <v>34167278.08999881</v>
      </c>
      <c r="F75" s="317">
        <v>6.304117482729755</v>
      </c>
      <c r="G75" s="313">
        <v>1935272.5399992056</v>
      </c>
      <c r="H75" s="312" t="s">
        <v>180</v>
      </c>
      <c r="I75" s="313">
        <v>4042327.24</v>
      </c>
      <c r="J75" s="307">
        <f t="shared" si="0"/>
        <v>30124950.84999881</v>
      </c>
      <c r="K75" s="307">
        <f t="shared" si="1"/>
        <v>-28189678.309999604</v>
      </c>
      <c r="L75" s="312" t="s">
        <v>398</v>
      </c>
    </row>
    <row r="76" spans="1:12" ht="12.75">
      <c r="A76" s="306"/>
      <c r="B76" s="306" t="s">
        <v>273</v>
      </c>
      <c r="C76" s="304">
        <v>3262084457</v>
      </c>
      <c r="D76" s="324">
        <v>1432216520</v>
      </c>
      <c r="E76" s="324">
        <v>1396650627.2</v>
      </c>
      <c r="F76" s="321">
        <v>42.81466790974628</v>
      </c>
      <c r="G76" s="304">
        <v>251251058.49</v>
      </c>
      <c r="H76" s="312" t="s">
        <v>181</v>
      </c>
      <c r="I76" s="313">
        <v>2993579.25</v>
      </c>
      <c r="J76" s="307">
        <f t="shared" si="0"/>
        <v>1393657047.95</v>
      </c>
      <c r="K76" s="307">
        <f t="shared" si="1"/>
        <v>-1142405989.46</v>
      </c>
      <c r="L76" s="306" t="s">
        <v>273</v>
      </c>
    </row>
    <row r="77" spans="1:12" ht="12.75">
      <c r="A77" s="312" t="s">
        <v>274</v>
      </c>
      <c r="B77" s="312" t="s">
        <v>275</v>
      </c>
      <c r="C77" s="313">
        <v>710095162</v>
      </c>
      <c r="D77" s="322">
        <v>327652634</v>
      </c>
      <c r="E77" s="322">
        <v>322472059.95</v>
      </c>
      <c r="F77" s="317">
        <v>45.41251330902604</v>
      </c>
      <c r="G77" s="313">
        <v>51345247.93000001</v>
      </c>
      <c r="H77" s="312" t="s">
        <v>188</v>
      </c>
      <c r="I77" s="313">
        <v>2309417.93</v>
      </c>
      <c r="J77" s="307">
        <f aca="true" t="shared" si="2" ref="J77:J140">E77-I77</f>
        <v>320162642.02</v>
      </c>
      <c r="K77" s="307">
        <f aca="true" t="shared" si="3" ref="K77:K140">G77-J77</f>
        <v>-268817394.09</v>
      </c>
      <c r="L77" s="312" t="s">
        <v>275</v>
      </c>
    </row>
    <row r="78" spans="1:12" ht="12.75">
      <c r="A78" s="312" t="s">
        <v>276</v>
      </c>
      <c r="B78" s="312" t="s">
        <v>277</v>
      </c>
      <c r="C78" s="313">
        <v>129188871</v>
      </c>
      <c r="D78" s="322">
        <v>57295173</v>
      </c>
      <c r="E78" s="322">
        <v>56061786.4</v>
      </c>
      <c r="F78" s="317">
        <v>43.39521350875494</v>
      </c>
      <c r="G78" s="313">
        <v>8500950.189999998</v>
      </c>
      <c r="H78" s="312" t="s">
        <v>186</v>
      </c>
      <c r="I78" s="313">
        <v>1048747.99</v>
      </c>
      <c r="J78" s="307">
        <f t="shared" si="2"/>
        <v>55013038.41</v>
      </c>
      <c r="K78" s="307">
        <f t="shared" si="3"/>
        <v>-46512088.22</v>
      </c>
      <c r="L78" s="312" t="s">
        <v>277</v>
      </c>
    </row>
    <row r="79" spans="1:12" ht="12.75" customHeight="1">
      <c r="A79" s="312" t="s">
        <v>278</v>
      </c>
      <c r="B79" s="312" t="s">
        <v>279</v>
      </c>
      <c r="C79" s="313">
        <v>238220095</v>
      </c>
      <c r="D79" s="313">
        <v>112802077</v>
      </c>
      <c r="E79" s="313">
        <v>109913101.45</v>
      </c>
      <c r="F79" s="317">
        <v>46.139307202442346</v>
      </c>
      <c r="G79" s="313">
        <v>19432918.310000002</v>
      </c>
      <c r="H79" s="312" t="s">
        <v>224</v>
      </c>
      <c r="I79" s="313">
        <v>40734.04</v>
      </c>
      <c r="J79" s="307">
        <f t="shared" si="2"/>
        <v>109872367.41</v>
      </c>
      <c r="K79" s="307">
        <f t="shared" si="3"/>
        <v>-90439449.1</v>
      </c>
      <c r="L79" s="312" t="s">
        <v>279</v>
      </c>
    </row>
    <row r="80" spans="1:12" ht="12.75" customHeight="1">
      <c r="A80" s="312" t="s">
        <v>280</v>
      </c>
      <c r="B80" s="312" t="s">
        <v>281</v>
      </c>
      <c r="C80" s="313">
        <v>890015138</v>
      </c>
      <c r="D80" s="313">
        <v>344296519</v>
      </c>
      <c r="E80" s="313">
        <v>333601162.22</v>
      </c>
      <c r="F80" s="317">
        <v>37.48263911214508</v>
      </c>
      <c r="G80" s="313">
        <v>43919119.81</v>
      </c>
      <c r="H80" s="312" t="s">
        <v>228</v>
      </c>
      <c r="I80" s="313">
        <v>40734.04</v>
      </c>
      <c r="J80" s="307">
        <f t="shared" si="2"/>
        <v>333560428.18</v>
      </c>
      <c r="K80" s="307">
        <f t="shared" si="3"/>
        <v>-289641308.37</v>
      </c>
      <c r="L80" s="312" t="s">
        <v>281</v>
      </c>
    </row>
    <row r="81" spans="1:12" ht="12.75" customHeight="1">
      <c r="A81" s="312" t="s">
        <v>282</v>
      </c>
      <c r="B81" s="312" t="s">
        <v>283</v>
      </c>
      <c r="C81" s="313">
        <v>144971001</v>
      </c>
      <c r="D81" s="313">
        <v>20385087</v>
      </c>
      <c r="E81" s="313">
        <v>16380931.18</v>
      </c>
      <c r="F81" s="317">
        <v>11.299453730060124</v>
      </c>
      <c r="G81" s="313">
        <v>3009424.86</v>
      </c>
      <c r="H81" s="312" t="s">
        <v>231</v>
      </c>
      <c r="I81" s="313">
        <v>37680.54</v>
      </c>
      <c r="J81" s="307">
        <f t="shared" si="2"/>
        <v>16343250.64</v>
      </c>
      <c r="K81" s="307">
        <f t="shared" si="3"/>
        <v>-13333825.780000001</v>
      </c>
      <c r="L81" s="312" t="s">
        <v>283</v>
      </c>
    </row>
    <row r="82" spans="1:12" ht="12.75" customHeight="1">
      <c r="A82" s="312" t="s">
        <v>284</v>
      </c>
      <c r="B82" s="312" t="s">
        <v>285</v>
      </c>
      <c r="C82" s="313">
        <v>10134099</v>
      </c>
      <c r="D82" s="313">
        <v>2025431</v>
      </c>
      <c r="E82" s="313">
        <v>2015182.06</v>
      </c>
      <c r="F82" s="317">
        <v>19.88516255860536</v>
      </c>
      <c r="G82" s="313">
        <v>267523.92</v>
      </c>
      <c r="H82" s="312" t="s">
        <v>249</v>
      </c>
      <c r="I82" s="313">
        <v>37680.54</v>
      </c>
      <c r="J82" s="307">
        <f t="shared" si="2"/>
        <v>1977501.52</v>
      </c>
      <c r="K82" s="307">
        <f t="shared" si="3"/>
        <v>-1709977.6</v>
      </c>
      <c r="L82" s="312" t="s">
        <v>285</v>
      </c>
    </row>
    <row r="83" spans="1:12" ht="12.75" customHeight="1">
      <c r="A83" s="312" t="s">
        <v>286</v>
      </c>
      <c r="B83" s="312" t="s">
        <v>287</v>
      </c>
      <c r="C83" s="313">
        <v>424819915</v>
      </c>
      <c r="D83" s="313">
        <v>195061888</v>
      </c>
      <c r="E83" s="313">
        <v>190391858.64</v>
      </c>
      <c r="F83" s="317">
        <v>44.81707469858139</v>
      </c>
      <c r="G83" s="313">
        <v>33195621</v>
      </c>
      <c r="H83" s="312" t="s">
        <v>251</v>
      </c>
      <c r="I83" s="313">
        <v>71935.97</v>
      </c>
      <c r="J83" s="307">
        <f t="shared" si="2"/>
        <v>190319922.67</v>
      </c>
      <c r="K83" s="307">
        <f t="shared" si="3"/>
        <v>-157124301.67</v>
      </c>
      <c r="L83" s="312" t="s">
        <v>287</v>
      </c>
    </row>
    <row r="84" spans="1:12" ht="12.75" customHeight="1">
      <c r="A84" s="312" t="s">
        <v>288</v>
      </c>
      <c r="B84" s="312" t="s">
        <v>235</v>
      </c>
      <c r="C84" s="313">
        <v>72505194</v>
      </c>
      <c r="D84" s="313">
        <v>36517952</v>
      </c>
      <c r="E84" s="313">
        <v>34695535.67</v>
      </c>
      <c r="F84" s="317">
        <v>47.85248305107632</v>
      </c>
      <c r="G84" s="313">
        <v>7524932.420000002</v>
      </c>
      <c r="H84" s="312" t="s">
        <v>253</v>
      </c>
      <c r="I84" s="313">
        <v>71935.97</v>
      </c>
      <c r="J84" s="307">
        <f t="shared" si="2"/>
        <v>34623599.7</v>
      </c>
      <c r="K84" s="307">
        <f t="shared" si="3"/>
        <v>-27098667.28</v>
      </c>
      <c r="L84" s="312" t="s">
        <v>235</v>
      </c>
    </row>
    <row r="85" spans="1:12" s="308" customFormat="1" ht="15.75">
      <c r="A85" s="312" t="s">
        <v>289</v>
      </c>
      <c r="B85" s="312" t="s">
        <v>399</v>
      </c>
      <c r="C85" s="313">
        <v>448473835</v>
      </c>
      <c r="D85" s="313">
        <v>239863134</v>
      </c>
      <c r="E85" s="313">
        <v>235910449.85000002</v>
      </c>
      <c r="F85" s="317">
        <v>52.60294613397012</v>
      </c>
      <c r="G85" s="313">
        <v>64708487.67000002</v>
      </c>
      <c r="H85" s="306" t="s">
        <v>1097</v>
      </c>
      <c r="I85" s="304">
        <v>640040.570000001</v>
      </c>
      <c r="J85" s="307">
        <f t="shared" si="2"/>
        <v>235270409.28000003</v>
      </c>
      <c r="K85" s="307">
        <f t="shared" si="3"/>
        <v>-170561921.61</v>
      </c>
      <c r="L85" s="312" t="s">
        <v>396</v>
      </c>
    </row>
    <row r="86" spans="1:12" s="308" customFormat="1" ht="12.75">
      <c r="A86" s="312" t="s">
        <v>290</v>
      </c>
      <c r="B86" s="312" t="s">
        <v>238</v>
      </c>
      <c r="C86" s="313">
        <v>193661147</v>
      </c>
      <c r="D86" s="313">
        <v>96316625</v>
      </c>
      <c r="E86" s="313">
        <v>95208559.78</v>
      </c>
      <c r="F86" s="317">
        <v>49.16244753006652</v>
      </c>
      <c r="G86" s="313">
        <v>19346832.379999995</v>
      </c>
      <c r="H86" s="306" t="s">
        <v>1098</v>
      </c>
      <c r="I86" s="304">
        <v>-640040.570000001</v>
      </c>
      <c r="J86" s="307">
        <f t="shared" si="2"/>
        <v>95848600.35000001</v>
      </c>
      <c r="K86" s="307">
        <f t="shared" si="3"/>
        <v>-76501767.97000001</v>
      </c>
      <c r="L86" s="312" t="s">
        <v>238</v>
      </c>
    </row>
    <row r="87" spans="1:12" ht="12.75">
      <c r="A87" s="306" t="s">
        <v>291</v>
      </c>
      <c r="B87" s="306" t="s">
        <v>240</v>
      </c>
      <c r="C87" s="304"/>
      <c r="D87" s="304"/>
      <c r="E87" s="304"/>
      <c r="F87" s="321"/>
      <c r="G87" s="304"/>
      <c r="H87" s="312" t="s">
        <v>1161</v>
      </c>
      <c r="I87" s="313">
        <v>-640040.570000001</v>
      </c>
      <c r="J87" s="307">
        <f t="shared" si="2"/>
        <v>640040.570000001</v>
      </c>
      <c r="K87" s="307">
        <f t="shared" si="3"/>
        <v>-640040.570000001</v>
      </c>
      <c r="L87" s="306" t="s">
        <v>240</v>
      </c>
    </row>
    <row r="88" spans="1:12" ht="12.75" customHeight="1">
      <c r="A88" s="306" t="s">
        <v>160</v>
      </c>
      <c r="B88" s="306" t="s">
        <v>161</v>
      </c>
      <c r="C88" s="304">
        <v>2319232</v>
      </c>
      <c r="D88" s="304">
        <v>1179178</v>
      </c>
      <c r="E88" s="304">
        <v>1179178</v>
      </c>
      <c r="F88" s="321">
        <v>50.843468872</v>
      </c>
      <c r="G88" s="304">
        <v>182202</v>
      </c>
      <c r="H88" s="312" t="s">
        <v>1162</v>
      </c>
      <c r="I88" s="313">
        <v>-17000</v>
      </c>
      <c r="J88" s="307">
        <f t="shared" si="2"/>
        <v>1196178</v>
      </c>
      <c r="K88" s="307">
        <f t="shared" si="3"/>
        <v>-1013976</v>
      </c>
      <c r="L88" s="306" t="s">
        <v>161</v>
      </c>
    </row>
    <row r="89" spans="1:12" s="308" customFormat="1" ht="12.75">
      <c r="A89" s="320" t="s">
        <v>177</v>
      </c>
      <c r="B89" s="312" t="s">
        <v>170</v>
      </c>
      <c r="C89" s="313">
        <v>2319232</v>
      </c>
      <c r="D89" s="313">
        <v>1179178</v>
      </c>
      <c r="E89" s="313">
        <v>1179178</v>
      </c>
      <c r="F89" s="317">
        <v>50.843468872</v>
      </c>
      <c r="G89" s="313">
        <v>182202</v>
      </c>
      <c r="H89" s="306" t="s">
        <v>292</v>
      </c>
      <c r="I89" s="304"/>
      <c r="J89" s="307">
        <f t="shared" si="2"/>
        <v>1179178</v>
      </c>
      <c r="K89" s="307">
        <f t="shared" si="3"/>
        <v>-996976</v>
      </c>
      <c r="L89" s="312" t="s">
        <v>170</v>
      </c>
    </row>
    <row r="90" spans="1:12" s="308" customFormat="1" ht="25.5">
      <c r="A90" s="318" t="s">
        <v>179</v>
      </c>
      <c r="B90" s="312" t="s">
        <v>173</v>
      </c>
      <c r="C90" s="313">
        <v>2319232</v>
      </c>
      <c r="D90" s="313">
        <v>1179178</v>
      </c>
      <c r="E90" s="313">
        <v>1179178</v>
      </c>
      <c r="F90" s="317">
        <v>50.843468872</v>
      </c>
      <c r="G90" s="313">
        <v>182202</v>
      </c>
      <c r="H90" s="306" t="s">
        <v>161</v>
      </c>
      <c r="I90" s="304">
        <v>1190379.45</v>
      </c>
      <c r="J90" s="307">
        <f t="shared" si="2"/>
        <v>-11201.449999999953</v>
      </c>
      <c r="K90" s="307">
        <f t="shared" si="3"/>
        <v>193403.44999999995</v>
      </c>
      <c r="L90" s="312" t="s">
        <v>173</v>
      </c>
    </row>
    <row r="91" spans="1:12" ht="12.75" customHeight="1">
      <c r="A91" s="306" t="s">
        <v>293</v>
      </c>
      <c r="B91" s="306" t="s">
        <v>247</v>
      </c>
      <c r="C91" s="304">
        <v>2319232</v>
      </c>
      <c r="D91" s="304">
        <v>1179178</v>
      </c>
      <c r="E91" s="304">
        <v>940908.92</v>
      </c>
      <c r="F91" s="321">
        <v>40.569848984</v>
      </c>
      <c r="G91" s="304">
        <v>159327.02</v>
      </c>
      <c r="H91" s="312" t="s">
        <v>1141</v>
      </c>
      <c r="I91" s="313">
        <v>33227.32</v>
      </c>
      <c r="J91" s="307">
        <f t="shared" si="2"/>
        <v>907681.6000000001</v>
      </c>
      <c r="K91" s="307">
        <f t="shared" si="3"/>
        <v>-748354.5800000001</v>
      </c>
      <c r="L91" s="306" t="s">
        <v>247</v>
      </c>
    </row>
    <row r="92" spans="1:12" ht="12.75" customHeight="1">
      <c r="A92" s="320" t="s">
        <v>182</v>
      </c>
      <c r="B92" s="312" t="s">
        <v>178</v>
      </c>
      <c r="C92" s="313">
        <v>2305982</v>
      </c>
      <c r="D92" s="313">
        <v>1168228</v>
      </c>
      <c r="E92" s="313">
        <v>933310.3</v>
      </c>
      <c r="F92" s="317">
        <v>40.473442551</v>
      </c>
      <c r="G92" s="313">
        <v>159327.02</v>
      </c>
      <c r="H92" s="312" t="s">
        <v>164</v>
      </c>
      <c r="I92" s="313">
        <v>38832.13</v>
      </c>
      <c r="J92" s="307">
        <f t="shared" si="2"/>
        <v>894478.17</v>
      </c>
      <c r="K92" s="307">
        <f t="shared" si="3"/>
        <v>-735151.15</v>
      </c>
      <c r="L92" s="312" t="s">
        <v>178</v>
      </c>
    </row>
    <row r="93" spans="1:12" ht="12.75" customHeight="1">
      <c r="A93" s="318" t="s">
        <v>183</v>
      </c>
      <c r="B93" s="312" t="s">
        <v>180</v>
      </c>
      <c r="C93" s="313">
        <v>2269482</v>
      </c>
      <c r="D93" s="313">
        <v>1149728</v>
      </c>
      <c r="E93" s="313">
        <v>918050.3</v>
      </c>
      <c r="F93" s="317">
        <v>40.451975385</v>
      </c>
      <c r="G93" s="313">
        <v>155999.16</v>
      </c>
      <c r="H93" s="312" t="s">
        <v>170</v>
      </c>
      <c r="I93" s="313">
        <v>1118320</v>
      </c>
      <c r="J93" s="307">
        <f t="shared" si="2"/>
        <v>-200269.69999999995</v>
      </c>
      <c r="K93" s="307">
        <f t="shared" si="3"/>
        <v>356268.86</v>
      </c>
      <c r="L93" s="312" t="s">
        <v>180</v>
      </c>
    </row>
    <row r="94" spans="1:12" ht="12.75" customHeight="1">
      <c r="A94" s="316" t="s">
        <v>185</v>
      </c>
      <c r="B94" s="312" t="s">
        <v>181</v>
      </c>
      <c r="C94" s="313">
        <v>924316</v>
      </c>
      <c r="D94" s="313">
        <v>464640</v>
      </c>
      <c r="E94" s="313">
        <v>446932.6</v>
      </c>
      <c r="F94" s="317">
        <v>48.352792768</v>
      </c>
      <c r="G94" s="313">
        <v>76600.03</v>
      </c>
      <c r="H94" s="312" t="s">
        <v>173</v>
      </c>
      <c r="I94" s="313">
        <v>1118320</v>
      </c>
      <c r="J94" s="307">
        <f t="shared" si="2"/>
        <v>-671387.4</v>
      </c>
      <c r="K94" s="307">
        <f t="shared" si="3"/>
        <v>747987.43</v>
      </c>
      <c r="L94" s="312" t="s">
        <v>181</v>
      </c>
    </row>
    <row r="95" spans="1:12" s="308" customFormat="1" ht="12.75">
      <c r="A95" s="319" t="s">
        <v>187</v>
      </c>
      <c r="B95" s="312" t="s">
        <v>188</v>
      </c>
      <c r="C95" s="313">
        <v>739536</v>
      </c>
      <c r="D95" s="313">
        <v>371769</v>
      </c>
      <c r="E95" s="313">
        <v>359307.97</v>
      </c>
      <c r="F95" s="317">
        <v>48.585595563</v>
      </c>
      <c r="G95" s="313">
        <v>62058.95</v>
      </c>
      <c r="H95" s="306" t="s">
        <v>247</v>
      </c>
      <c r="I95" s="304">
        <v>881328.22</v>
      </c>
      <c r="J95" s="307">
        <f t="shared" si="2"/>
        <v>-522020.25</v>
      </c>
      <c r="K95" s="307">
        <f t="shared" si="3"/>
        <v>584079.2</v>
      </c>
      <c r="L95" s="312" t="s">
        <v>188</v>
      </c>
    </row>
    <row r="96" spans="1:12" ht="12.75">
      <c r="A96" s="316" t="s">
        <v>192</v>
      </c>
      <c r="B96" s="312" t="s">
        <v>186</v>
      </c>
      <c r="C96" s="313">
        <v>1345166</v>
      </c>
      <c r="D96" s="313">
        <v>685088</v>
      </c>
      <c r="E96" s="313">
        <v>471117.7</v>
      </c>
      <c r="F96" s="317">
        <v>35.023015747</v>
      </c>
      <c r="G96" s="313">
        <v>79399.13</v>
      </c>
      <c r="H96" s="312" t="s">
        <v>178</v>
      </c>
      <c r="I96" s="313">
        <v>881328.22</v>
      </c>
      <c r="J96" s="307">
        <f t="shared" si="2"/>
        <v>-410210.51999999996</v>
      </c>
      <c r="K96" s="307">
        <f t="shared" si="3"/>
        <v>489609.64999999997</v>
      </c>
      <c r="L96" s="312" t="s">
        <v>186</v>
      </c>
    </row>
    <row r="97" spans="1:12" ht="12.75">
      <c r="A97" s="318" t="s">
        <v>215</v>
      </c>
      <c r="B97" s="312" t="s">
        <v>206</v>
      </c>
      <c r="C97" s="313">
        <v>36500</v>
      </c>
      <c r="D97" s="313">
        <v>18500</v>
      </c>
      <c r="E97" s="313">
        <v>15260</v>
      </c>
      <c r="F97" s="317">
        <v>41.808219178</v>
      </c>
      <c r="G97" s="313">
        <v>3327.86</v>
      </c>
      <c r="H97" s="312" t="s">
        <v>180</v>
      </c>
      <c r="I97" s="313">
        <v>881328.22</v>
      </c>
      <c r="J97" s="307">
        <f t="shared" si="2"/>
        <v>-866068.22</v>
      </c>
      <c r="K97" s="307">
        <f t="shared" si="3"/>
        <v>869396.08</v>
      </c>
      <c r="L97" s="312" t="s">
        <v>206</v>
      </c>
    </row>
    <row r="98" spans="1:12" ht="12.75">
      <c r="A98" s="316" t="s">
        <v>229</v>
      </c>
      <c r="B98" s="312" t="s">
        <v>230</v>
      </c>
      <c r="C98" s="313">
        <v>36500</v>
      </c>
      <c r="D98" s="313">
        <v>18500</v>
      </c>
      <c r="E98" s="313">
        <v>15260</v>
      </c>
      <c r="F98" s="317">
        <v>41.808219178</v>
      </c>
      <c r="G98" s="313">
        <v>3327.86</v>
      </c>
      <c r="H98" s="312" t="s">
        <v>181</v>
      </c>
      <c r="I98" s="313">
        <v>616235.18</v>
      </c>
      <c r="J98" s="307">
        <f t="shared" si="2"/>
        <v>-600975.18</v>
      </c>
      <c r="K98" s="307">
        <f t="shared" si="3"/>
        <v>604303.04</v>
      </c>
      <c r="L98" s="312" t="s">
        <v>230</v>
      </c>
    </row>
    <row r="99" spans="1:12" ht="12.75">
      <c r="A99" s="320" t="s">
        <v>250</v>
      </c>
      <c r="B99" s="312" t="s">
        <v>251</v>
      </c>
      <c r="C99" s="313">
        <v>13250</v>
      </c>
      <c r="D99" s="313">
        <v>10950</v>
      </c>
      <c r="E99" s="313">
        <v>7598.62</v>
      </c>
      <c r="F99" s="317">
        <v>57.348075472</v>
      </c>
      <c r="G99" s="313">
        <v>0</v>
      </c>
      <c r="H99" s="312" t="s">
        <v>188</v>
      </c>
      <c r="I99" s="313">
        <v>497850.04</v>
      </c>
      <c r="J99" s="307">
        <f t="shared" si="2"/>
        <v>-490251.42</v>
      </c>
      <c r="K99" s="307">
        <f t="shared" si="3"/>
        <v>490251.42</v>
      </c>
      <c r="L99" s="312" t="s">
        <v>251</v>
      </c>
    </row>
    <row r="100" spans="1:12" ht="12.75">
      <c r="A100" s="318" t="s">
        <v>252</v>
      </c>
      <c r="B100" s="312" t="s">
        <v>253</v>
      </c>
      <c r="C100" s="313">
        <v>13250</v>
      </c>
      <c r="D100" s="313">
        <v>10950</v>
      </c>
      <c r="E100" s="313">
        <v>7598.62</v>
      </c>
      <c r="F100" s="317">
        <v>57.348075472</v>
      </c>
      <c r="G100" s="313">
        <v>0</v>
      </c>
      <c r="H100" s="312" t="s">
        <v>186</v>
      </c>
      <c r="I100" s="313">
        <v>265093.04</v>
      </c>
      <c r="J100" s="307">
        <f t="shared" si="2"/>
        <v>-257494.41999999998</v>
      </c>
      <c r="K100" s="307">
        <f t="shared" si="3"/>
        <v>257494.41999999998</v>
      </c>
      <c r="L100" s="312" t="s">
        <v>253</v>
      </c>
    </row>
    <row r="101" spans="1:12" ht="12.75">
      <c r="A101" s="306" t="s">
        <v>294</v>
      </c>
      <c r="B101" s="306" t="s">
        <v>266</v>
      </c>
      <c r="C101" s="304"/>
      <c r="D101" s="304"/>
      <c r="E101" s="304"/>
      <c r="F101" s="321"/>
      <c r="G101" s="304"/>
      <c r="H101" s="312" t="s">
        <v>228</v>
      </c>
      <c r="I101" s="313">
        <v>0</v>
      </c>
      <c r="J101" s="307">
        <f t="shared" si="2"/>
        <v>0</v>
      </c>
      <c r="K101" s="307">
        <f t="shared" si="3"/>
        <v>0</v>
      </c>
      <c r="L101" s="306" t="s">
        <v>266</v>
      </c>
    </row>
    <row r="102" spans="1:12" ht="12.75">
      <c r="A102" s="306" t="s">
        <v>160</v>
      </c>
      <c r="B102" s="306" t="s">
        <v>161</v>
      </c>
      <c r="C102" s="304">
        <v>12896616</v>
      </c>
      <c r="D102" s="304">
        <v>6835655</v>
      </c>
      <c r="E102" s="304">
        <v>6801348.04</v>
      </c>
      <c r="F102" s="321">
        <v>52.737462603</v>
      </c>
      <c r="G102" s="304">
        <v>1197677.7</v>
      </c>
      <c r="H102" s="312" t="s">
        <v>251</v>
      </c>
      <c r="I102" s="313">
        <v>0</v>
      </c>
      <c r="J102" s="307">
        <f t="shared" si="2"/>
        <v>6801348.04</v>
      </c>
      <c r="K102" s="307">
        <f t="shared" si="3"/>
        <v>-5603670.34</v>
      </c>
      <c r="L102" s="306" t="s">
        <v>161</v>
      </c>
    </row>
    <row r="103" spans="1:12" ht="25.5">
      <c r="A103" s="320" t="s">
        <v>162</v>
      </c>
      <c r="B103" s="312" t="s">
        <v>1141</v>
      </c>
      <c r="C103" s="313">
        <v>290000</v>
      </c>
      <c r="D103" s="313">
        <v>145002</v>
      </c>
      <c r="E103" s="313">
        <v>110695.04</v>
      </c>
      <c r="F103" s="317">
        <v>38.170703448</v>
      </c>
      <c r="G103" s="313">
        <v>10441.7</v>
      </c>
      <c r="H103" s="312" t="s">
        <v>253</v>
      </c>
      <c r="I103" s="313">
        <v>0</v>
      </c>
      <c r="J103" s="307">
        <f t="shared" si="2"/>
        <v>110695.04</v>
      </c>
      <c r="K103" s="307">
        <f t="shared" si="3"/>
        <v>-100253.34</v>
      </c>
      <c r="L103" s="312" t="s">
        <v>1141</v>
      </c>
    </row>
    <row r="104" spans="1:12" s="308" customFormat="1" ht="12.75">
      <c r="A104" s="320" t="s">
        <v>177</v>
      </c>
      <c r="B104" s="312" t="s">
        <v>170</v>
      </c>
      <c r="C104" s="313">
        <v>12606616</v>
      </c>
      <c r="D104" s="313">
        <v>6690653</v>
      </c>
      <c r="E104" s="313">
        <v>6690653</v>
      </c>
      <c r="F104" s="317">
        <v>53.072553332</v>
      </c>
      <c r="G104" s="313">
        <v>1187236</v>
      </c>
      <c r="H104" s="306" t="s">
        <v>295</v>
      </c>
      <c r="I104" s="304"/>
      <c r="J104" s="307">
        <f t="shared" si="2"/>
        <v>6690653</v>
      </c>
      <c r="K104" s="307">
        <f t="shared" si="3"/>
        <v>-5503417</v>
      </c>
      <c r="L104" s="312" t="s">
        <v>170</v>
      </c>
    </row>
    <row r="105" spans="1:12" s="308" customFormat="1" ht="25.5">
      <c r="A105" s="318" t="s">
        <v>179</v>
      </c>
      <c r="B105" s="312" t="s">
        <v>173</v>
      </c>
      <c r="C105" s="313">
        <v>12606616</v>
      </c>
      <c r="D105" s="313">
        <v>6690653</v>
      </c>
      <c r="E105" s="313">
        <v>6690653</v>
      </c>
      <c r="F105" s="317">
        <v>53.072553332</v>
      </c>
      <c r="G105" s="313">
        <v>1187236</v>
      </c>
      <c r="H105" s="306" t="s">
        <v>161</v>
      </c>
      <c r="I105" s="304">
        <v>876507.81</v>
      </c>
      <c r="J105" s="307">
        <f t="shared" si="2"/>
        <v>5814145.1899999995</v>
      </c>
      <c r="K105" s="307">
        <f t="shared" si="3"/>
        <v>-4626909.1899999995</v>
      </c>
      <c r="L105" s="312" t="s">
        <v>173</v>
      </c>
    </row>
    <row r="106" spans="1:12" ht="12.75" customHeight="1">
      <c r="A106" s="306" t="s">
        <v>293</v>
      </c>
      <c r="B106" s="306" t="s">
        <v>247</v>
      </c>
      <c r="C106" s="304">
        <v>12913616</v>
      </c>
      <c r="D106" s="304">
        <v>6852655</v>
      </c>
      <c r="E106" s="304">
        <v>6184224.14</v>
      </c>
      <c r="F106" s="321">
        <v>47.889174806</v>
      </c>
      <c r="G106" s="304">
        <v>1252974.31</v>
      </c>
      <c r="H106" s="312" t="s">
        <v>1141</v>
      </c>
      <c r="I106" s="313">
        <v>6806.81</v>
      </c>
      <c r="J106" s="307">
        <f t="shared" si="2"/>
        <v>6177417.33</v>
      </c>
      <c r="K106" s="307">
        <f t="shared" si="3"/>
        <v>-4924443.02</v>
      </c>
      <c r="L106" s="306" t="s">
        <v>247</v>
      </c>
    </row>
    <row r="107" spans="1:12" ht="12.75">
      <c r="A107" s="320" t="s">
        <v>182</v>
      </c>
      <c r="B107" s="312" t="s">
        <v>178</v>
      </c>
      <c r="C107" s="313">
        <v>12711521</v>
      </c>
      <c r="D107" s="313">
        <v>6687655</v>
      </c>
      <c r="E107" s="313">
        <v>6058366.3</v>
      </c>
      <c r="F107" s="317">
        <v>47.660435757</v>
      </c>
      <c r="G107" s="313">
        <v>1241769.43</v>
      </c>
      <c r="H107" s="312" t="s">
        <v>170</v>
      </c>
      <c r="I107" s="313">
        <v>869701</v>
      </c>
      <c r="J107" s="307">
        <f t="shared" si="2"/>
        <v>5188665.3</v>
      </c>
      <c r="K107" s="307">
        <f t="shared" si="3"/>
        <v>-3946895.87</v>
      </c>
      <c r="L107" s="312" t="s">
        <v>178</v>
      </c>
    </row>
    <row r="108" spans="1:12" ht="12.75" customHeight="1">
      <c r="A108" s="318" t="s">
        <v>183</v>
      </c>
      <c r="B108" s="312" t="s">
        <v>180</v>
      </c>
      <c r="C108" s="313">
        <v>12558528</v>
      </c>
      <c r="D108" s="313">
        <v>6586517</v>
      </c>
      <c r="E108" s="313">
        <v>5966225.86</v>
      </c>
      <c r="F108" s="317">
        <v>47.507365991</v>
      </c>
      <c r="G108" s="313">
        <v>1235119.97</v>
      </c>
      <c r="H108" s="312" t="s">
        <v>173</v>
      </c>
      <c r="I108" s="313">
        <v>869701</v>
      </c>
      <c r="J108" s="307">
        <f t="shared" si="2"/>
        <v>5096524.86</v>
      </c>
      <c r="K108" s="307">
        <f t="shared" si="3"/>
        <v>-3861404.8900000006</v>
      </c>
      <c r="L108" s="312" t="s">
        <v>180</v>
      </c>
    </row>
    <row r="109" spans="1:12" s="308" customFormat="1" ht="12.75">
      <c r="A109" s="316" t="s">
        <v>185</v>
      </c>
      <c r="B109" s="312" t="s">
        <v>181</v>
      </c>
      <c r="C109" s="313">
        <v>9547990</v>
      </c>
      <c r="D109" s="313">
        <v>4588436</v>
      </c>
      <c r="E109" s="313">
        <v>4301545.74</v>
      </c>
      <c r="F109" s="317">
        <v>45.051845886</v>
      </c>
      <c r="G109" s="313">
        <v>815503.94</v>
      </c>
      <c r="H109" s="306" t="s">
        <v>247</v>
      </c>
      <c r="I109" s="304">
        <v>652209.11</v>
      </c>
      <c r="J109" s="307">
        <f t="shared" si="2"/>
        <v>3649336.6300000004</v>
      </c>
      <c r="K109" s="307">
        <f t="shared" si="3"/>
        <v>-2833832.6900000004</v>
      </c>
      <c r="L109" s="312" t="s">
        <v>181</v>
      </c>
    </row>
    <row r="110" spans="1:12" ht="12.75">
      <c r="A110" s="319" t="s">
        <v>187</v>
      </c>
      <c r="B110" s="312" t="s">
        <v>188</v>
      </c>
      <c r="C110" s="313">
        <v>6696245</v>
      </c>
      <c r="D110" s="313">
        <v>3418693</v>
      </c>
      <c r="E110" s="313">
        <v>3270409.2</v>
      </c>
      <c r="F110" s="317">
        <v>48.839449572</v>
      </c>
      <c r="G110" s="313">
        <v>640670.99</v>
      </c>
      <c r="H110" s="312" t="s">
        <v>178</v>
      </c>
      <c r="I110" s="313">
        <v>651741.11</v>
      </c>
      <c r="J110" s="307">
        <f t="shared" si="2"/>
        <v>2618668.0900000003</v>
      </c>
      <c r="K110" s="307">
        <f t="shared" si="3"/>
        <v>-1977997.1000000003</v>
      </c>
      <c r="L110" s="312" t="s">
        <v>188</v>
      </c>
    </row>
    <row r="111" spans="1:12" ht="12.75">
      <c r="A111" s="316" t="s">
        <v>192</v>
      </c>
      <c r="B111" s="312" t="s">
        <v>186</v>
      </c>
      <c r="C111" s="313">
        <v>3010538</v>
      </c>
      <c r="D111" s="313">
        <v>1998081</v>
      </c>
      <c r="E111" s="313">
        <v>1664680.12</v>
      </c>
      <c r="F111" s="317">
        <v>55.295104064</v>
      </c>
      <c r="G111" s="313">
        <v>419616.03</v>
      </c>
      <c r="H111" s="312" t="s">
        <v>180</v>
      </c>
      <c r="I111" s="313">
        <v>646588.59</v>
      </c>
      <c r="J111" s="307">
        <f t="shared" si="2"/>
        <v>1018091.5300000001</v>
      </c>
      <c r="K111" s="307">
        <f t="shared" si="3"/>
        <v>-598475.5000000001</v>
      </c>
      <c r="L111" s="312" t="s">
        <v>186</v>
      </c>
    </row>
    <row r="112" spans="1:12" ht="25.5">
      <c r="A112" s="318" t="s">
        <v>236</v>
      </c>
      <c r="B112" s="312" t="s">
        <v>224</v>
      </c>
      <c r="C112" s="313">
        <v>108663</v>
      </c>
      <c r="D112" s="313">
        <v>56808</v>
      </c>
      <c r="E112" s="313">
        <v>47810.44</v>
      </c>
      <c r="F112" s="317">
        <v>43.998822046</v>
      </c>
      <c r="G112" s="313">
        <v>0</v>
      </c>
      <c r="H112" s="312" t="s">
        <v>181</v>
      </c>
      <c r="I112" s="313">
        <v>516804.46</v>
      </c>
      <c r="J112" s="307">
        <f t="shared" si="2"/>
        <v>-468994.02</v>
      </c>
      <c r="K112" s="307">
        <f t="shared" si="3"/>
        <v>468994.02</v>
      </c>
      <c r="L112" s="312" t="s">
        <v>224</v>
      </c>
    </row>
    <row r="113" spans="1:12" ht="12.75">
      <c r="A113" s="316" t="s">
        <v>239</v>
      </c>
      <c r="B113" s="312" t="s">
        <v>228</v>
      </c>
      <c r="C113" s="313">
        <v>108663</v>
      </c>
      <c r="D113" s="313">
        <v>56808</v>
      </c>
      <c r="E113" s="313">
        <v>47810.44</v>
      </c>
      <c r="F113" s="317">
        <v>43.998822046</v>
      </c>
      <c r="G113" s="313">
        <v>0</v>
      </c>
      <c r="H113" s="312" t="s">
        <v>188</v>
      </c>
      <c r="I113" s="313">
        <v>409107.6</v>
      </c>
      <c r="J113" s="307">
        <f t="shared" si="2"/>
        <v>-361297.16</v>
      </c>
      <c r="K113" s="307">
        <f t="shared" si="3"/>
        <v>361297.16</v>
      </c>
      <c r="L113" s="312" t="s">
        <v>228</v>
      </c>
    </row>
    <row r="114" spans="1:12" ht="12.75">
      <c r="A114" s="318" t="s">
        <v>241</v>
      </c>
      <c r="B114" s="312" t="s">
        <v>231</v>
      </c>
      <c r="C114" s="313">
        <v>44330</v>
      </c>
      <c r="D114" s="313">
        <v>44330</v>
      </c>
      <c r="E114" s="313">
        <v>44330</v>
      </c>
      <c r="F114" s="317">
        <v>100</v>
      </c>
      <c r="G114" s="313">
        <v>6649.46</v>
      </c>
      <c r="H114" s="312" t="s">
        <v>186</v>
      </c>
      <c r="I114" s="313">
        <v>129784.13</v>
      </c>
      <c r="J114" s="307">
        <f t="shared" si="2"/>
        <v>-85454.13</v>
      </c>
      <c r="K114" s="307">
        <f t="shared" si="3"/>
        <v>92103.59000000001</v>
      </c>
      <c r="L114" s="312" t="s">
        <v>231</v>
      </c>
    </row>
    <row r="115" spans="1:12" ht="38.25">
      <c r="A115" s="316" t="s">
        <v>248</v>
      </c>
      <c r="B115" s="312" t="s">
        <v>249</v>
      </c>
      <c r="C115" s="313">
        <v>44330</v>
      </c>
      <c r="D115" s="313">
        <v>44330</v>
      </c>
      <c r="E115" s="313">
        <v>44330</v>
      </c>
      <c r="F115" s="317">
        <v>100</v>
      </c>
      <c r="G115" s="313">
        <v>6649.46</v>
      </c>
      <c r="H115" s="312" t="s">
        <v>224</v>
      </c>
      <c r="I115" s="313">
        <v>5152.52</v>
      </c>
      <c r="J115" s="307">
        <f t="shared" si="2"/>
        <v>39177.479999999996</v>
      </c>
      <c r="K115" s="307">
        <f t="shared" si="3"/>
        <v>-32528.019999999997</v>
      </c>
      <c r="L115" s="312" t="s">
        <v>249</v>
      </c>
    </row>
    <row r="116" spans="1:12" ht="12.75">
      <c r="A116" s="320" t="s">
        <v>250</v>
      </c>
      <c r="B116" s="312" t="s">
        <v>251</v>
      </c>
      <c r="C116" s="313">
        <v>202095</v>
      </c>
      <c r="D116" s="313">
        <v>165000</v>
      </c>
      <c r="E116" s="313">
        <v>125857.84</v>
      </c>
      <c r="F116" s="317">
        <v>62.276572899</v>
      </c>
      <c r="G116" s="313">
        <v>11204.88</v>
      </c>
      <c r="H116" s="312" t="s">
        <v>228</v>
      </c>
      <c r="I116" s="313">
        <v>5152.52</v>
      </c>
      <c r="J116" s="307">
        <f t="shared" si="2"/>
        <v>120705.31999999999</v>
      </c>
      <c r="K116" s="307">
        <f t="shared" si="3"/>
        <v>-109500.43999999999</v>
      </c>
      <c r="L116" s="312" t="s">
        <v>251</v>
      </c>
    </row>
    <row r="117" spans="1:12" ht="12.75">
      <c r="A117" s="318" t="s">
        <v>252</v>
      </c>
      <c r="B117" s="312" t="s">
        <v>253</v>
      </c>
      <c r="C117" s="313">
        <v>202095</v>
      </c>
      <c r="D117" s="313">
        <v>165000</v>
      </c>
      <c r="E117" s="313">
        <v>125857.84</v>
      </c>
      <c r="F117" s="317">
        <v>62.276572899</v>
      </c>
      <c r="G117" s="313">
        <v>11204.88</v>
      </c>
      <c r="H117" s="312" t="s">
        <v>251</v>
      </c>
      <c r="I117" s="313">
        <v>468</v>
      </c>
      <c r="J117" s="307">
        <f t="shared" si="2"/>
        <v>125389.84</v>
      </c>
      <c r="K117" s="307">
        <f t="shared" si="3"/>
        <v>-114184.95999999999</v>
      </c>
      <c r="L117" s="312" t="s">
        <v>253</v>
      </c>
    </row>
    <row r="118" spans="1:12" ht="12.75">
      <c r="A118" s="306"/>
      <c r="B118" s="306" t="s">
        <v>1097</v>
      </c>
      <c r="C118" s="304">
        <v>-17000</v>
      </c>
      <c r="D118" s="304">
        <v>-17000</v>
      </c>
      <c r="E118" s="304">
        <v>617123.900000002</v>
      </c>
      <c r="F118" s="321">
        <v>-3630.140588235</v>
      </c>
      <c r="G118" s="304">
        <v>-55296.61</v>
      </c>
      <c r="H118" s="312" t="s">
        <v>253</v>
      </c>
      <c r="I118" s="313">
        <v>468</v>
      </c>
      <c r="J118" s="307">
        <f t="shared" si="2"/>
        <v>616655.900000002</v>
      </c>
      <c r="K118" s="307">
        <f t="shared" si="3"/>
        <v>-671952.510000002</v>
      </c>
      <c r="L118" s="306" t="s">
        <v>1097</v>
      </c>
    </row>
    <row r="119" spans="1:12" s="308" customFormat="1" ht="12.75">
      <c r="A119" s="306" t="s">
        <v>296</v>
      </c>
      <c r="B119" s="306" t="s">
        <v>1098</v>
      </c>
      <c r="C119" s="304">
        <v>17000</v>
      </c>
      <c r="D119" s="304">
        <v>17000</v>
      </c>
      <c r="E119" s="304">
        <v>-617123.900000002</v>
      </c>
      <c r="F119" s="321">
        <v>-3630.140588235</v>
      </c>
      <c r="G119" s="304">
        <v>55296.61</v>
      </c>
      <c r="H119" s="306" t="s">
        <v>297</v>
      </c>
      <c r="I119" s="304"/>
      <c r="J119" s="307">
        <f t="shared" si="2"/>
        <v>-617123.900000002</v>
      </c>
      <c r="K119" s="307">
        <f t="shared" si="3"/>
        <v>672420.510000002</v>
      </c>
      <c r="L119" s="306" t="s">
        <v>1098</v>
      </c>
    </row>
    <row r="120" spans="1:12" s="308" customFormat="1" ht="12.75">
      <c r="A120" s="320" t="s">
        <v>267</v>
      </c>
      <c r="B120" s="312" t="s">
        <v>1161</v>
      </c>
      <c r="C120" s="313">
        <v>17000</v>
      </c>
      <c r="D120" s="313">
        <v>17000</v>
      </c>
      <c r="E120" s="313">
        <v>-617123.900000002</v>
      </c>
      <c r="F120" s="317">
        <v>-3630.140588235</v>
      </c>
      <c r="G120" s="313">
        <v>55296.61</v>
      </c>
      <c r="H120" s="306" t="s">
        <v>161</v>
      </c>
      <c r="I120" s="304">
        <v>200724</v>
      </c>
      <c r="J120" s="307">
        <f t="shared" si="2"/>
        <v>-817847.900000002</v>
      </c>
      <c r="K120" s="307">
        <f t="shared" si="3"/>
        <v>873144.510000002</v>
      </c>
      <c r="L120" s="312" t="s">
        <v>1161</v>
      </c>
    </row>
    <row r="121" spans="1:12" ht="38.25">
      <c r="A121" s="318" t="s">
        <v>268</v>
      </c>
      <c r="B121" s="312" t="s">
        <v>1162</v>
      </c>
      <c r="C121" s="313">
        <v>17000</v>
      </c>
      <c r="D121" s="313">
        <v>17000</v>
      </c>
      <c r="E121" s="313">
        <v>-17000</v>
      </c>
      <c r="F121" s="317">
        <v>-100</v>
      </c>
      <c r="G121" s="313">
        <v>0</v>
      </c>
      <c r="H121" s="312" t="s">
        <v>170</v>
      </c>
      <c r="I121" s="313">
        <v>200724</v>
      </c>
      <c r="J121" s="307">
        <f t="shared" si="2"/>
        <v>-217724</v>
      </c>
      <c r="K121" s="307">
        <f t="shared" si="3"/>
        <v>217724</v>
      </c>
      <c r="L121" s="312" t="s">
        <v>1162</v>
      </c>
    </row>
    <row r="122" spans="1:12" ht="12.75" customHeight="1">
      <c r="A122" s="306" t="s">
        <v>298</v>
      </c>
      <c r="B122" s="306" t="s">
        <v>292</v>
      </c>
      <c r="C122" s="304"/>
      <c r="D122" s="304"/>
      <c r="E122" s="304"/>
      <c r="F122" s="321"/>
      <c r="G122" s="304"/>
      <c r="H122" s="312" t="s">
        <v>173</v>
      </c>
      <c r="I122" s="313">
        <v>200724</v>
      </c>
      <c r="J122" s="307">
        <f t="shared" si="2"/>
        <v>-200724</v>
      </c>
      <c r="K122" s="307">
        <f t="shared" si="3"/>
        <v>200724</v>
      </c>
      <c r="L122" s="306" t="s">
        <v>292</v>
      </c>
    </row>
    <row r="123" spans="1:12" s="308" customFormat="1" ht="12.75">
      <c r="A123" s="306" t="s">
        <v>160</v>
      </c>
      <c r="B123" s="306" t="s">
        <v>161</v>
      </c>
      <c r="C123" s="304">
        <v>4300851</v>
      </c>
      <c r="D123" s="304">
        <v>1602698</v>
      </c>
      <c r="E123" s="304">
        <v>1583705.78</v>
      </c>
      <c r="F123" s="321">
        <v>36.823079432</v>
      </c>
      <c r="G123" s="304">
        <v>139425.65</v>
      </c>
      <c r="H123" s="306" t="s">
        <v>247</v>
      </c>
      <c r="I123" s="304">
        <v>175186.62</v>
      </c>
      <c r="J123" s="307">
        <f t="shared" si="2"/>
        <v>1408519.1600000001</v>
      </c>
      <c r="K123" s="307">
        <f t="shared" si="3"/>
        <v>-1269093.5100000002</v>
      </c>
      <c r="L123" s="306" t="s">
        <v>161</v>
      </c>
    </row>
    <row r="124" spans="1:12" ht="25.5">
      <c r="A124" s="320" t="s">
        <v>162</v>
      </c>
      <c r="B124" s="312" t="s">
        <v>1141</v>
      </c>
      <c r="C124" s="313">
        <v>107860</v>
      </c>
      <c r="D124" s="313">
        <v>62750</v>
      </c>
      <c r="E124" s="313">
        <v>47288.65</v>
      </c>
      <c r="F124" s="317">
        <v>43.842620063</v>
      </c>
      <c r="G124" s="313">
        <v>9746.65</v>
      </c>
      <c r="H124" s="312" t="s">
        <v>178</v>
      </c>
      <c r="I124" s="313">
        <v>175186.62</v>
      </c>
      <c r="J124" s="307">
        <f t="shared" si="2"/>
        <v>-127897.97</v>
      </c>
      <c r="K124" s="307">
        <f t="shared" si="3"/>
        <v>137644.62</v>
      </c>
      <c r="L124" s="312" t="s">
        <v>1141</v>
      </c>
    </row>
    <row r="125" spans="1:12" ht="12.75">
      <c r="A125" s="320" t="s">
        <v>163</v>
      </c>
      <c r="B125" s="312" t="s">
        <v>164</v>
      </c>
      <c r="C125" s="313">
        <v>57363</v>
      </c>
      <c r="D125" s="313">
        <v>57363</v>
      </c>
      <c r="E125" s="313">
        <v>38832.13</v>
      </c>
      <c r="F125" s="317">
        <v>67.695430853</v>
      </c>
      <c r="G125" s="313">
        <v>0</v>
      </c>
      <c r="H125" s="312" t="s">
        <v>180</v>
      </c>
      <c r="I125" s="313">
        <v>175186.62</v>
      </c>
      <c r="J125" s="307">
        <f t="shared" si="2"/>
        <v>-136354.49</v>
      </c>
      <c r="K125" s="307">
        <f t="shared" si="3"/>
        <v>136354.49</v>
      </c>
      <c r="L125" s="312" t="s">
        <v>164</v>
      </c>
    </row>
    <row r="126" spans="1:12" ht="12.75">
      <c r="A126" s="320" t="s">
        <v>165</v>
      </c>
      <c r="B126" s="312" t="s">
        <v>1143</v>
      </c>
      <c r="C126" s="313">
        <v>30000</v>
      </c>
      <c r="D126" s="313">
        <v>15000</v>
      </c>
      <c r="E126" s="313">
        <v>30000</v>
      </c>
      <c r="F126" s="317">
        <v>100</v>
      </c>
      <c r="G126" s="313">
        <v>30000</v>
      </c>
      <c r="H126" s="312" t="s">
        <v>181</v>
      </c>
      <c r="I126" s="313">
        <v>138611.59</v>
      </c>
      <c r="J126" s="307">
        <f t="shared" si="2"/>
        <v>-108611.59</v>
      </c>
      <c r="K126" s="307">
        <f t="shared" si="3"/>
        <v>138611.59</v>
      </c>
      <c r="L126" s="312"/>
    </row>
    <row r="127" spans="1:12" ht="12.75">
      <c r="A127" s="318" t="s">
        <v>21</v>
      </c>
      <c r="B127" s="312" t="s">
        <v>166</v>
      </c>
      <c r="C127" s="313">
        <v>30000</v>
      </c>
      <c r="D127" s="313">
        <v>15000</v>
      </c>
      <c r="E127" s="313">
        <v>30000</v>
      </c>
      <c r="F127" s="317">
        <v>100</v>
      </c>
      <c r="G127" s="313">
        <v>30000</v>
      </c>
      <c r="H127" s="312" t="s">
        <v>188</v>
      </c>
      <c r="I127" s="313">
        <v>113005.62</v>
      </c>
      <c r="J127" s="307">
        <f t="shared" si="2"/>
        <v>-83005.62</v>
      </c>
      <c r="K127" s="307">
        <f t="shared" si="3"/>
        <v>113005.62</v>
      </c>
      <c r="L127" s="312"/>
    </row>
    <row r="128" spans="1:12" ht="12.75">
      <c r="A128" s="316" t="s">
        <v>299</v>
      </c>
      <c r="B128" s="312" t="s">
        <v>300</v>
      </c>
      <c r="C128" s="313">
        <v>30000</v>
      </c>
      <c r="D128" s="313">
        <v>15000</v>
      </c>
      <c r="E128" s="313">
        <v>30000</v>
      </c>
      <c r="F128" s="317">
        <v>100</v>
      </c>
      <c r="G128" s="313">
        <v>30000</v>
      </c>
      <c r="H128" s="312" t="s">
        <v>186</v>
      </c>
      <c r="I128" s="313">
        <v>36575.03</v>
      </c>
      <c r="J128" s="307">
        <f t="shared" si="2"/>
        <v>-6575.029999999999</v>
      </c>
      <c r="K128" s="307">
        <f t="shared" si="3"/>
        <v>36575.03</v>
      </c>
      <c r="L128" s="312"/>
    </row>
    <row r="129" spans="1:12" ht="38.25">
      <c r="A129" s="319" t="s">
        <v>301</v>
      </c>
      <c r="B129" s="312" t="s">
        <v>302</v>
      </c>
      <c r="C129" s="313">
        <v>30000</v>
      </c>
      <c r="D129" s="313">
        <v>15000</v>
      </c>
      <c r="E129" s="313">
        <v>30000</v>
      </c>
      <c r="F129" s="317">
        <v>100</v>
      </c>
      <c r="G129" s="313">
        <v>30000</v>
      </c>
      <c r="H129" s="312" t="s">
        <v>224</v>
      </c>
      <c r="I129" s="313">
        <v>0</v>
      </c>
      <c r="J129" s="307">
        <f t="shared" si="2"/>
        <v>30000</v>
      </c>
      <c r="K129" s="307">
        <f t="shared" si="3"/>
        <v>0</v>
      </c>
      <c r="L129" s="312"/>
    </row>
    <row r="130" spans="1:12" ht="38.25">
      <c r="A130" s="326" t="s">
        <v>303</v>
      </c>
      <c r="B130" s="312" t="s">
        <v>304</v>
      </c>
      <c r="C130" s="313">
        <v>30000</v>
      </c>
      <c r="D130" s="313">
        <v>15000</v>
      </c>
      <c r="E130" s="313">
        <v>30000</v>
      </c>
      <c r="F130" s="317">
        <v>100</v>
      </c>
      <c r="G130" s="313">
        <v>30000</v>
      </c>
      <c r="H130" s="312" t="s">
        <v>228</v>
      </c>
      <c r="I130" s="313">
        <v>0</v>
      </c>
      <c r="J130" s="307">
        <f t="shared" si="2"/>
        <v>30000</v>
      </c>
      <c r="K130" s="307">
        <f t="shared" si="3"/>
        <v>0</v>
      </c>
      <c r="L130" s="312"/>
    </row>
    <row r="131" spans="1:12" s="308" customFormat="1" ht="12.75">
      <c r="A131" s="320" t="s">
        <v>177</v>
      </c>
      <c r="B131" s="312" t="s">
        <v>170</v>
      </c>
      <c r="C131" s="313">
        <v>4105628</v>
      </c>
      <c r="D131" s="313">
        <v>1467585</v>
      </c>
      <c r="E131" s="313">
        <v>1467585</v>
      </c>
      <c r="F131" s="317">
        <v>35.745688601</v>
      </c>
      <c r="G131" s="313">
        <v>99679</v>
      </c>
      <c r="H131" s="306" t="s">
        <v>305</v>
      </c>
      <c r="I131" s="304"/>
      <c r="J131" s="307">
        <f t="shared" si="2"/>
        <v>1467585</v>
      </c>
      <c r="K131" s="307">
        <f t="shared" si="3"/>
        <v>-1367906</v>
      </c>
      <c r="L131" s="312" t="s">
        <v>170</v>
      </c>
    </row>
    <row r="132" spans="1:12" s="308" customFormat="1" ht="25.5">
      <c r="A132" s="318" t="s">
        <v>179</v>
      </c>
      <c r="B132" s="312" t="s">
        <v>173</v>
      </c>
      <c r="C132" s="313">
        <v>4105628</v>
      </c>
      <c r="D132" s="313">
        <v>1467585</v>
      </c>
      <c r="E132" s="313">
        <v>1467585</v>
      </c>
      <c r="F132" s="317">
        <v>35.745688601</v>
      </c>
      <c r="G132" s="313">
        <v>99679</v>
      </c>
      <c r="H132" s="306" t="s">
        <v>161</v>
      </c>
      <c r="I132" s="304">
        <v>39933734.13</v>
      </c>
      <c r="J132" s="307">
        <f t="shared" si="2"/>
        <v>-38466149.13</v>
      </c>
      <c r="K132" s="307">
        <f t="shared" si="3"/>
        <v>38565828.13</v>
      </c>
      <c r="L132" s="312" t="s">
        <v>173</v>
      </c>
    </row>
    <row r="133" spans="1:12" ht="12.75" customHeight="1">
      <c r="A133" s="306" t="s">
        <v>293</v>
      </c>
      <c r="B133" s="306" t="s">
        <v>247</v>
      </c>
      <c r="C133" s="304">
        <v>4303715</v>
      </c>
      <c r="D133" s="304">
        <v>1605562</v>
      </c>
      <c r="E133" s="304">
        <v>1355661.91</v>
      </c>
      <c r="F133" s="321">
        <v>31.499806795</v>
      </c>
      <c r="G133" s="304">
        <v>267184.5</v>
      </c>
      <c r="H133" s="312" t="s">
        <v>1141</v>
      </c>
      <c r="I133" s="313">
        <v>322464.82</v>
      </c>
      <c r="J133" s="307">
        <f t="shared" si="2"/>
        <v>1033197.0899999999</v>
      </c>
      <c r="K133" s="307">
        <f t="shared" si="3"/>
        <v>-766012.5899999999</v>
      </c>
      <c r="L133" s="306" t="s">
        <v>247</v>
      </c>
    </row>
    <row r="134" spans="1:12" ht="12.75">
      <c r="A134" s="320" t="s">
        <v>182</v>
      </c>
      <c r="B134" s="312" t="s">
        <v>178</v>
      </c>
      <c r="C134" s="313">
        <v>4249715</v>
      </c>
      <c r="D134" s="313">
        <v>1605262</v>
      </c>
      <c r="E134" s="313">
        <v>1355661.91</v>
      </c>
      <c r="F134" s="317">
        <v>31.900066475</v>
      </c>
      <c r="G134" s="313">
        <v>267184.5</v>
      </c>
      <c r="H134" s="312" t="s">
        <v>164</v>
      </c>
      <c r="I134" s="313">
        <v>2927974.31</v>
      </c>
      <c r="J134" s="307">
        <f t="shared" si="2"/>
        <v>-1572312.4000000001</v>
      </c>
      <c r="K134" s="307">
        <f t="shared" si="3"/>
        <v>1839496.9000000001</v>
      </c>
      <c r="L134" s="312" t="s">
        <v>178</v>
      </c>
    </row>
    <row r="135" spans="1:12" ht="12.75">
      <c r="A135" s="318" t="s">
        <v>183</v>
      </c>
      <c r="B135" s="312" t="s">
        <v>180</v>
      </c>
      <c r="C135" s="313">
        <v>4224539</v>
      </c>
      <c r="D135" s="313">
        <v>1605086</v>
      </c>
      <c r="E135" s="313">
        <v>1355661.91</v>
      </c>
      <c r="F135" s="317">
        <v>32.090173863</v>
      </c>
      <c r="G135" s="313">
        <v>267184.5</v>
      </c>
      <c r="H135" s="312" t="s">
        <v>170</v>
      </c>
      <c r="I135" s="313">
        <v>36683295</v>
      </c>
      <c r="J135" s="307">
        <f t="shared" si="2"/>
        <v>-35327633.09</v>
      </c>
      <c r="K135" s="307">
        <f t="shared" si="3"/>
        <v>35594817.59</v>
      </c>
      <c r="L135" s="312" t="s">
        <v>180</v>
      </c>
    </row>
    <row r="136" spans="1:12" ht="12.75" customHeight="1">
      <c r="A136" s="316" t="s">
        <v>185</v>
      </c>
      <c r="B136" s="312" t="s">
        <v>181</v>
      </c>
      <c r="C136" s="313">
        <v>1931660</v>
      </c>
      <c r="D136" s="313">
        <v>986262</v>
      </c>
      <c r="E136" s="313">
        <v>946666.5</v>
      </c>
      <c r="F136" s="317">
        <v>49.007925825</v>
      </c>
      <c r="G136" s="313">
        <v>171395.92</v>
      </c>
      <c r="H136" s="312" t="s">
        <v>173</v>
      </c>
      <c r="I136" s="313">
        <v>36683295</v>
      </c>
      <c r="J136" s="307">
        <f t="shared" si="2"/>
        <v>-35736628.5</v>
      </c>
      <c r="K136" s="307">
        <f t="shared" si="3"/>
        <v>35908024.42</v>
      </c>
      <c r="L136" s="312" t="s">
        <v>181</v>
      </c>
    </row>
    <row r="137" spans="1:12" s="308" customFormat="1" ht="12.75">
      <c r="A137" s="319" t="s">
        <v>187</v>
      </c>
      <c r="B137" s="312" t="s">
        <v>188</v>
      </c>
      <c r="C137" s="313">
        <v>1564619</v>
      </c>
      <c r="D137" s="313">
        <v>789897</v>
      </c>
      <c r="E137" s="313">
        <v>753589.42</v>
      </c>
      <c r="F137" s="317">
        <v>48.164404242</v>
      </c>
      <c r="G137" s="313">
        <v>140173.53</v>
      </c>
      <c r="H137" s="306" t="s">
        <v>247</v>
      </c>
      <c r="I137" s="304">
        <v>38258688.47</v>
      </c>
      <c r="J137" s="307">
        <f t="shared" si="2"/>
        <v>-37505099.05</v>
      </c>
      <c r="K137" s="307">
        <f t="shared" si="3"/>
        <v>37645272.58</v>
      </c>
      <c r="L137" s="312" t="s">
        <v>188</v>
      </c>
    </row>
    <row r="138" spans="1:12" ht="12.75">
      <c r="A138" s="316" t="s">
        <v>192</v>
      </c>
      <c r="B138" s="312" t="s">
        <v>186</v>
      </c>
      <c r="C138" s="313">
        <v>2292879</v>
      </c>
      <c r="D138" s="313">
        <v>618824</v>
      </c>
      <c r="E138" s="313">
        <v>408995.41</v>
      </c>
      <c r="F138" s="317">
        <v>17.837636003</v>
      </c>
      <c r="G138" s="313">
        <v>95788.58</v>
      </c>
      <c r="H138" s="312" t="s">
        <v>178</v>
      </c>
      <c r="I138" s="313">
        <v>34591071.69</v>
      </c>
      <c r="J138" s="307">
        <f t="shared" si="2"/>
        <v>-34182076.28</v>
      </c>
      <c r="K138" s="307">
        <f t="shared" si="3"/>
        <v>34277864.86</v>
      </c>
      <c r="L138" s="312" t="s">
        <v>186</v>
      </c>
    </row>
    <row r="139" spans="1:12" ht="12.75">
      <c r="A139" s="318" t="s">
        <v>215</v>
      </c>
      <c r="B139" s="312" t="s">
        <v>206</v>
      </c>
      <c r="C139" s="313">
        <v>25000</v>
      </c>
      <c r="D139" s="313">
        <v>0</v>
      </c>
      <c r="E139" s="313">
        <v>0</v>
      </c>
      <c r="F139" s="317">
        <v>0</v>
      </c>
      <c r="G139" s="313">
        <v>0</v>
      </c>
      <c r="H139" s="312" t="s">
        <v>180</v>
      </c>
      <c r="I139" s="313">
        <v>32142000.46</v>
      </c>
      <c r="J139" s="307">
        <f t="shared" si="2"/>
        <v>-32142000.46</v>
      </c>
      <c r="K139" s="307">
        <f t="shared" si="3"/>
        <v>32142000.46</v>
      </c>
      <c r="L139" s="312" t="s">
        <v>206</v>
      </c>
    </row>
    <row r="140" spans="1:12" ht="12.75">
      <c r="A140" s="316" t="s">
        <v>229</v>
      </c>
      <c r="B140" s="312" t="s">
        <v>230</v>
      </c>
      <c r="C140" s="313">
        <v>25000</v>
      </c>
      <c r="D140" s="313">
        <v>0</v>
      </c>
      <c r="E140" s="313">
        <v>0</v>
      </c>
      <c r="F140" s="317">
        <v>0</v>
      </c>
      <c r="G140" s="313">
        <v>0</v>
      </c>
      <c r="H140" s="312" t="s">
        <v>181</v>
      </c>
      <c r="I140" s="313">
        <v>19961583.39</v>
      </c>
      <c r="J140" s="307">
        <f t="shared" si="2"/>
        <v>-19961583.39</v>
      </c>
      <c r="K140" s="307">
        <f t="shared" si="3"/>
        <v>19961583.39</v>
      </c>
      <c r="L140" s="312" t="s">
        <v>230</v>
      </c>
    </row>
    <row r="141" spans="1:12" ht="25.5">
      <c r="A141" s="318" t="s">
        <v>236</v>
      </c>
      <c r="B141" s="312" t="s">
        <v>224</v>
      </c>
      <c r="C141" s="313">
        <v>176</v>
      </c>
      <c r="D141" s="313">
        <v>176</v>
      </c>
      <c r="E141" s="313">
        <v>0</v>
      </c>
      <c r="F141" s="317">
        <v>0</v>
      </c>
      <c r="G141" s="313">
        <v>0</v>
      </c>
      <c r="H141" s="312" t="s">
        <v>188</v>
      </c>
      <c r="I141" s="313">
        <v>11769936.1</v>
      </c>
      <c r="J141" s="307">
        <f aca="true" t="shared" si="4" ref="J141:J204">E141-I141</f>
        <v>-11769936.1</v>
      </c>
      <c r="K141" s="307">
        <f aca="true" t="shared" si="5" ref="K141:K204">G141-J141</f>
        <v>11769936.1</v>
      </c>
      <c r="L141" s="312" t="s">
        <v>224</v>
      </c>
    </row>
    <row r="142" spans="1:12" ht="12.75">
      <c r="A142" s="316" t="s">
        <v>239</v>
      </c>
      <c r="B142" s="312" t="s">
        <v>228</v>
      </c>
      <c r="C142" s="313">
        <v>176</v>
      </c>
      <c r="D142" s="313">
        <v>176</v>
      </c>
      <c r="E142" s="313">
        <v>0</v>
      </c>
      <c r="F142" s="317">
        <v>0</v>
      </c>
      <c r="G142" s="313">
        <v>0</v>
      </c>
      <c r="H142" s="312" t="s">
        <v>186</v>
      </c>
      <c r="I142" s="313">
        <v>12180417.07</v>
      </c>
      <c r="J142" s="307">
        <f t="shared" si="4"/>
        <v>-12180417.07</v>
      </c>
      <c r="K142" s="307">
        <f t="shared" si="5"/>
        <v>12180417.07</v>
      </c>
      <c r="L142" s="312" t="s">
        <v>228</v>
      </c>
    </row>
    <row r="143" spans="1:12" ht="12.75">
      <c r="A143" s="320" t="s">
        <v>250</v>
      </c>
      <c r="B143" s="312" t="s">
        <v>251</v>
      </c>
      <c r="C143" s="313">
        <v>54000</v>
      </c>
      <c r="D143" s="313">
        <v>300</v>
      </c>
      <c r="E143" s="313">
        <v>0</v>
      </c>
      <c r="F143" s="317">
        <v>0</v>
      </c>
      <c r="G143" s="313">
        <v>0</v>
      </c>
      <c r="H143" s="312" t="s">
        <v>206</v>
      </c>
      <c r="I143" s="313">
        <v>1335975.03</v>
      </c>
      <c r="J143" s="307">
        <f t="shared" si="4"/>
        <v>-1335975.03</v>
      </c>
      <c r="K143" s="307">
        <f t="shared" si="5"/>
        <v>1335975.03</v>
      </c>
      <c r="L143" s="312" t="s">
        <v>251</v>
      </c>
    </row>
    <row r="144" spans="1:12" ht="12.75">
      <c r="A144" s="318" t="s">
        <v>252</v>
      </c>
      <c r="B144" s="312" t="s">
        <v>253</v>
      </c>
      <c r="C144" s="313">
        <v>54000</v>
      </c>
      <c r="D144" s="313">
        <v>300</v>
      </c>
      <c r="E144" s="313">
        <v>0</v>
      </c>
      <c r="F144" s="317">
        <v>0</v>
      </c>
      <c r="G144" s="313">
        <v>0</v>
      </c>
      <c r="H144" s="312" t="s">
        <v>208</v>
      </c>
      <c r="I144" s="313">
        <v>0</v>
      </c>
      <c r="J144" s="307">
        <f t="shared" si="4"/>
        <v>0</v>
      </c>
      <c r="K144" s="307">
        <f t="shared" si="5"/>
        <v>0</v>
      </c>
      <c r="L144" s="312" t="s">
        <v>253</v>
      </c>
    </row>
    <row r="145" spans="1:12" ht="12.75">
      <c r="A145" s="306"/>
      <c r="B145" s="306" t="s">
        <v>1097</v>
      </c>
      <c r="C145" s="304">
        <v>-2864</v>
      </c>
      <c r="D145" s="304">
        <v>-2864</v>
      </c>
      <c r="E145" s="304">
        <v>228043.869999999</v>
      </c>
      <c r="F145" s="321">
        <v>-7962.425628492</v>
      </c>
      <c r="G145" s="304">
        <v>-127758.85</v>
      </c>
      <c r="H145" s="312" t="s">
        <v>230</v>
      </c>
      <c r="I145" s="313">
        <v>1335975.03</v>
      </c>
      <c r="J145" s="307">
        <f t="shared" si="4"/>
        <v>-1107931.160000001</v>
      </c>
      <c r="K145" s="307">
        <f t="shared" si="5"/>
        <v>980172.3100000011</v>
      </c>
      <c r="L145" s="312"/>
    </row>
    <row r="146" spans="1:12" ht="12.75" customHeight="1">
      <c r="A146" s="306" t="s">
        <v>296</v>
      </c>
      <c r="B146" s="306" t="s">
        <v>1098</v>
      </c>
      <c r="C146" s="304">
        <v>2864</v>
      </c>
      <c r="D146" s="304">
        <v>2864</v>
      </c>
      <c r="E146" s="304">
        <v>-228043.869999999</v>
      </c>
      <c r="F146" s="321">
        <v>-7962.425628492</v>
      </c>
      <c r="G146" s="304">
        <v>127758.85</v>
      </c>
      <c r="H146" s="312" t="s">
        <v>224</v>
      </c>
      <c r="I146" s="313">
        <v>1113096.2</v>
      </c>
      <c r="J146" s="307">
        <f t="shared" si="4"/>
        <v>-1341140.069999999</v>
      </c>
      <c r="K146" s="307">
        <f t="shared" si="5"/>
        <v>1468898.919999999</v>
      </c>
      <c r="L146" s="312"/>
    </row>
    <row r="147" spans="1:12" ht="12.75">
      <c r="A147" s="320" t="s">
        <v>267</v>
      </c>
      <c r="B147" s="312" t="s">
        <v>1161</v>
      </c>
      <c r="C147" s="313">
        <v>2864</v>
      </c>
      <c r="D147" s="313">
        <v>2864</v>
      </c>
      <c r="E147" s="313">
        <v>-228043.869999999</v>
      </c>
      <c r="F147" s="317">
        <v>-7962.425628492</v>
      </c>
      <c r="G147" s="313">
        <v>127758.85</v>
      </c>
      <c r="H147" s="312" t="s">
        <v>228</v>
      </c>
      <c r="I147" s="313">
        <v>1113096.2</v>
      </c>
      <c r="J147" s="307">
        <f t="shared" si="4"/>
        <v>-1341140.069999999</v>
      </c>
      <c r="K147" s="307">
        <f t="shared" si="5"/>
        <v>1468898.919999999</v>
      </c>
      <c r="L147" s="312"/>
    </row>
    <row r="148" spans="1:12" ht="38.25">
      <c r="A148" s="318" t="s">
        <v>268</v>
      </c>
      <c r="B148" s="312" t="s">
        <v>1162</v>
      </c>
      <c r="C148" s="313">
        <v>2864</v>
      </c>
      <c r="D148" s="313">
        <v>2864</v>
      </c>
      <c r="E148" s="313">
        <v>0</v>
      </c>
      <c r="F148" s="317">
        <v>0</v>
      </c>
      <c r="G148" s="313">
        <v>0</v>
      </c>
      <c r="H148" s="312" t="s">
        <v>231</v>
      </c>
      <c r="I148" s="313">
        <v>0</v>
      </c>
      <c r="J148" s="307">
        <f t="shared" si="4"/>
        <v>0</v>
      </c>
      <c r="K148" s="307">
        <f t="shared" si="5"/>
        <v>0</v>
      </c>
      <c r="L148" s="312"/>
    </row>
    <row r="149" spans="1:12" ht="12.75" customHeight="1">
      <c r="A149" s="306" t="s">
        <v>306</v>
      </c>
      <c r="B149" s="306" t="s">
        <v>295</v>
      </c>
      <c r="C149" s="304"/>
      <c r="D149" s="304"/>
      <c r="E149" s="304"/>
      <c r="F149" s="321"/>
      <c r="G149" s="304"/>
      <c r="H149" s="312" t="s">
        <v>249</v>
      </c>
      <c r="I149" s="313">
        <v>0</v>
      </c>
      <c r="J149" s="307">
        <f t="shared" si="4"/>
        <v>0</v>
      </c>
      <c r="K149" s="307">
        <f t="shared" si="5"/>
        <v>0</v>
      </c>
      <c r="L149" s="306" t="s">
        <v>295</v>
      </c>
    </row>
    <row r="150" spans="1:12" ht="12.75">
      <c r="A150" s="306" t="s">
        <v>160</v>
      </c>
      <c r="B150" s="306" t="s">
        <v>161</v>
      </c>
      <c r="C150" s="304">
        <v>2445598</v>
      </c>
      <c r="D150" s="304">
        <v>1250901</v>
      </c>
      <c r="E150" s="304">
        <v>1250901</v>
      </c>
      <c r="F150" s="321">
        <v>51.149085009</v>
      </c>
      <c r="G150" s="304">
        <v>190595.82</v>
      </c>
      <c r="H150" s="312" t="s">
        <v>251</v>
      </c>
      <c r="I150" s="313">
        <v>3667616.78</v>
      </c>
      <c r="J150" s="307">
        <f t="shared" si="4"/>
        <v>-2416715.78</v>
      </c>
      <c r="K150" s="307">
        <f t="shared" si="5"/>
        <v>2607311.5999999996</v>
      </c>
      <c r="L150" s="306" t="s">
        <v>161</v>
      </c>
    </row>
    <row r="151" spans="1:12" ht="25.5">
      <c r="A151" s="320" t="s">
        <v>162</v>
      </c>
      <c r="B151" s="312" t="s">
        <v>1141</v>
      </c>
      <c r="C151" s="313">
        <v>0</v>
      </c>
      <c r="D151" s="313">
        <v>0</v>
      </c>
      <c r="E151" s="313">
        <v>0</v>
      </c>
      <c r="F151" s="317">
        <v>0</v>
      </c>
      <c r="G151" s="313">
        <v>-4.18</v>
      </c>
      <c r="H151" s="312" t="s">
        <v>253</v>
      </c>
      <c r="I151" s="313">
        <v>3667616.78</v>
      </c>
      <c r="J151" s="307">
        <f t="shared" si="4"/>
        <v>-3667616.78</v>
      </c>
      <c r="K151" s="307">
        <f t="shared" si="5"/>
        <v>3667612.5999999996</v>
      </c>
      <c r="L151" s="312" t="s">
        <v>1141</v>
      </c>
    </row>
    <row r="152" spans="1:12" s="308" customFormat="1" ht="12.75">
      <c r="A152" s="320" t="s">
        <v>177</v>
      </c>
      <c r="B152" s="312" t="s">
        <v>170</v>
      </c>
      <c r="C152" s="313">
        <v>2445598</v>
      </c>
      <c r="D152" s="313">
        <v>1250901</v>
      </c>
      <c r="E152" s="313">
        <v>1250901</v>
      </c>
      <c r="F152" s="317">
        <v>51.149085009</v>
      </c>
      <c r="G152" s="313">
        <v>190600</v>
      </c>
      <c r="H152" s="306" t="s">
        <v>1097</v>
      </c>
      <c r="I152" s="304">
        <v>1675045.65999999</v>
      </c>
      <c r="J152" s="307">
        <f t="shared" si="4"/>
        <v>-424144.6599999899</v>
      </c>
      <c r="K152" s="307">
        <f t="shared" si="5"/>
        <v>614744.6599999899</v>
      </c>
      <c r="L152" s="312" t="s">
        <v>170</v>
      </c>
    </row>
    <row r="153" spans="1:12" s="308" customFormat="1" ht="25.5">
      <c r="A153" s="318" t="s">
        <v>179</v>
      </c>
      <c r="B153" s="312" t="s">
        <v>173</v>
      </c>
      <c r="C153" s="313">
        <v>2445598</v>
      </c>
      <c r="D153" s="313">
        <v>1250901</v>
      </c>
      <c r="E153" s="313">
        <v>1250901</v>
      </c>
      <c r="F153" s="317">
        <v>51.149085009</v>
      </c>
      <c r="G153" s="313">
        <v>190600</v>
      </c>
      <c r="H153" s="306" t="s">
        <v>1098</v>
      </c>
      <c r="I153" s="304">
        <v>-1675045.65999999</v>
      </c>
      <c r="J153" s="307">
        <f t="shared" si="4"/>
        <v>2925946.65999999</v>
      </c>
      <c r="K153" s="307">
        <f t="shared" si="5"/>
        <v>-2735346.65999999</v>
      </c>
      <c r="L153" s="312" t="s">
        <v>173</v>
      </c>
    </row>
    <row r="154" spans="1:12" ht="12.75">
      <c r="A154" s="306" t="s">
        <v>293</v>
      </c>
      <c r="B154" s="306" t="s">
        <v>247</v>
      </c>
      <c r="C154" s="304">
        <v>2445598</v>
      </c>
      <c r="D154" s="304">
        <v>1250901</v>
      </c>
      <c r="E154" s="304">
        <v>1003201.34</v>
      </c>
      <c r="F154" s="321">
        <v>41.020696778</v>
      </c>
      <c r="G154" s="304">
        <v>179218.28</v>
      </c>
      <c r="H154" s="312" t="s">
        <v>1161</v>
      </c>
      <c r="I154" s="313">
        <v>-1675045.65999999</v>
      </c>
      <c r="J154" s="307">
        <f t="shared" si="4"/>
        <v>2678246.9999999898</v>
      </c>
      <c r="K154" s="307">
        <f t="shared" si="5"/>
        <v>-2499028.71999999</v>
      </c>
      <c r="L154" s="306" t="s">
        <v>247</v>
      </c>
    </row>
    <row r="155" spans="1:12" ht="12.75" customHeight="1">
      <c r="A155" s="320" t="s">
        <v>182</v>
      </c>
      <c r="B155" s="312" t="s">
        <v>178</v>
      </c>
      <c r="C155" s="313">
        <v>2377498</v>
      </c>
      <c r="D155" s="313">
        <v>1234301</v>
      </c>
      <c r="E155" s="313">
        <v>1001032.69</v>
      </c>
      <c r="F155" s="317">
        <v>42.104459814</v>
      </c>
      <c r="G155" s="313">
        <v>178363.28</v>
      </c>
      <c r="H155" s="312" t="s">
        <v>1162</v>
      </c>
      <c r="I155" s="313">
        <v>-20724</v>
      </c>
      <c r="J155" s="307">
        <f t="shared" si="4"/>
        <v>1021756.69</v>
      </c>
      <c r="K155" s="307">
        <f t="shared" si="5"/>
        <v>-843393.4099999999</v>
      </c>
      <c r="L155" s="312" t="s">
        <v>178</v>
      </c>
    </row>
    <row r="156" spans="1:12" ht="12.75" customHeight="1">
      <c r="A156" s="318" t="s">
        <v>183</v>
      </c>
      <c r="B156" s="312" t="s">
        <v>180</v>
      </c>
      <c r="C156" s="313">
        <v>2371198</v>
      </c>
      <c r="D156" s="313">
        <v>1228001</v>
      </c>
      <c r="E156" s="313">
        <v>995880.17</v>
      </c>
      <c r="F156" s="317">
        <v>41.999030448</v>
      </c>
      <c r="G156" s="313">
        <v>178363.28</v>
      </c>
      <c r="H156" s="312" t="s">
        <v>1163</v>
      </c>
      <c r="I156" s="313">
        <v>0</v>
      </c>
      <c r="J156" s="307">
        <f t="shared" si="4"/>
        <v>995880.17</v>
      </c>
      <c r="K156" s="307">
        <f t="shared" si="5"/>
        <v>-817516.89</v>
      </c>
      <c r="L156" s="312" t="s">
        <v>180</v>
      </c>
    </row>
    <row r="157" spans="1:12" s="308" customFormat="1" ht="12.75" customHeight="1">
      <c r="A157" s="316" t="s">
        <v>185</v>
      </c>
      <c r="B157" s="312" t="s">
        <v>181</v>
      </c>
      <c r="C157" s="313">
        <v>1966505</v>
      </c>
      <c r="D157" s="313">
        <v>983400</v>
      </c>
      <c r="E157" s="313">
        <v>809656.82</v>
      </c>
      <c r="F157" s="317">
        <v>41.172375356</v>
      </c>
      <c r="G157" s="313">
        <v>154538.93</v>
      </c>
      <c r="H157" s="306" t="s">
        <v>307</v>
      </c>
      <c r="I157" s="304"/>
      <c r="J157" s="307">
        <f t="shared" si="4"/>
        <v>809656.82</v>
      </c>
      <c r="K157" s="307">
        <f t="shared" si="5"/>
        <v>-655117.8899999999</v>
      </c>
      <c r="L157" s="312" t="s">
        <v>181</v>
      </c>
    </row>
    <row r="158" spans="1:12" s="308" customFormat="1" ht="12.75" customHeight="1">
      <c r="A158" s="319" t="s">
        <v>187</v>
      </c>
      <c r="B158" s="312" t="s">
        <v>188</v>
      </c>
      <c r="C158" s="313">
        <v>1490823</v>
      </c>
      <c r="D158" s="313">
        <v>745800</v>
      </c>
      <c r="E158" s="313">
        <v>643037.96</v>
      </c>
      <c r="F158" s="317">
        <v>43.133085551</v>
      </c>
      <c r="G158" s="313">
        <v>123673.65</v>
      </c>
      <c r="H158" s="306" t="s">
        <v>161</v>
      </c>
      <c r="I158" s="304">
        <v>8992654.26</v>
      </c>
      <c r="J158" s="307">
        <f t="shared" si="4"/>
        <v>-8349616.3</v>
      </c>
      <c r="K158" s="307">
        <f t="shared" si="5"/>
        <v>8473289.95</v>
      </c>
      <c r="L158" s="312" t="s">
        <v>188</v>
      </c>
    </row>
    <row r="159" spans="1:12" ht="12.75" customHeight="1">
      <c r="A159" s="316" t="s">
        <v>192</v>
      </c>
      <c r="B159" s="312" t="s">
        <v>186</v>
      </c>
      <c r="C159" s="313">
        <v>404693</v>
      </c>
      <c r="D159" s="313">
        <v>244601</v>
      </c>
      <c r="E159" s="313">
        <v>186223.35</v>
      </c>
      <c r="F159" s="317">
        <v>46.015955304</v>
      </c>
      <c r="G159" s="313">
        <v>23824.35</v>
      </c>
      <c r="H159" s="312" t="s">
        <v>1141</v>
      </c>
      <c r="I159" s="313">
        <v>67239.05</v>
      </c>
      <c r="J159" s="307">
        <f t="shared" si="4"/>
        <v>118984.3</v>
      </c>
      <c r="K159" s="307">
        <f t="shared" si="5"/>
        <v>-95159.95000000001</v>
      </c>
      <c r="L159" s="312" t="s">
        <v>186</v>
      </c>
    </row>
    <row r="160" spans="1:12" ht="25.5">
      <c r="A160" s="318" t="s">
        <v>236</v>
      </c>
      <c r="B160" s="312" t="s">
        <v>224</v>
      </c>
      <c r="C160" s="313">
        <v>6300</v>
      </c>
      <c r="D160" s="313">
        <v>6300</v>
      </c>
      <c r="E160" s="313">
        <v>5152.52</v>
      </c>
      <c r="F160" s="317">
        <v>81.786031746</v>
      </c>
      <c r="G160" s="313">
        <v>0</v>
      </c>
      <c r="H160" s="312" t="s">
        <v>164</v>
      </c>
      <c r="I160" s="313">
        <v>572873.21</v>
      </c>
      <c r="J160" s="307">
        <f t="shared" si="4"/>
        <v>-567720.69</v>
      </c>
      <c r="K160" s="307">
        <f t="shared" si="5"/>
        <v>567720.69</v>
      </c>
      <c r="L160" s="312" t="s">
        <v>224</v>
      </c>
    </row>
    <row r="161" spans="1:12" ht="12.75">
      <c r="A161" s="316" t="s">
        <v>239</v>
      </c>
      <c r="B161" s="312" t="s">
        <v>228</v>
      </c>
      <c r="C161" s="313">
        <v>6300</v>
      </c>
      <c r="D161" s="313">
        <v>6300</v>
      </c>
      <c r="E161" s="313">
        <v>5152.52</v>
      </c>
      <c r="F161" s="317">
        <v>81.786031746</v>
      </c>
      <c r="G161" s="313">
        <v>0</v>
      </c>
      <c r="H161" s="312" t="s">
        <v>170</v>
      </c>
      <c r="I161" s="313">
        <v>8352542</v>
      </c>
      <c r="J161" s="307">
        <f t="shared" si="4"/>
        <v>-8347389.48</v>
      </c>
      <c r="K161" s="307">
        <f t="shared" si="5"/>
        <v>8347389.48</v>
      </c>
      <c r="L161" s="312" t="s">
        <v>228</v>
      </c>
    </row>
    <row r="162" spans="1:12" ht="12.75" customHeight="1">
      <c r="A162" s="320" t="s">
        <v>250</v>
      </c>
      <c r="B162" s="312" t="s">
        <v>251</v>
      </c>
      <c r="C162" s="313">
        <v>68100</v>
      </c>
      <c r="D162" s="313">
        <v>16600</v>
      </c>
      <c r="E162" s="313">
        <v>2168.65</v>
      </c>
      <c r="F162" s="317">
        <v>3.184508076</v>
      </c>
      <c r="G162" s="313">
        <v>855</v>
      </c>
      <c r="H162" s="312" t="s">
        <v>173</v>
      </c>
      <c r="I162" s="313">
        <v>8352542</v>
      </c>
      <c r="J162" s="307">
        <f t="shared" si="4"/>
        <v>-8350373.35</v>
      </c>
      <c r="K162" s="307">
        <f t="shared" si="5"/>
        <v>8351228.35</v>
      </c>
      <c r="L162" s="312" t="s">
        <v>251</v>
      </c>
    </row>
    <row r="163" spans="1:12" s="308" customFormat="1" ht="12.75">
      <c r="A163" s="318" t="s">
        <v>252</v>
      </c>
      <c r="B163" s="312" t="s">
        <v>253</v>
      </c>
      <c r="C163" s="313">
        <v>68100</v>
      </c>
      <c r="D163" s="313">
        <v>16600</v>
      </c>
      <c r="E163" s="313">
        <v>2168.65</v>
      </c>
      <c r="F163" s="317">
        <v>3.184508076</v>
      </c>
      <c r="G163" s="313">
        <v>855</v>
      </c>
      <c r="H163" s="306" t="s">
        <v>247</v>
      </c>
      <c r="I163" s="304">
        <v>8290305.12</v>
      </c>
      <c r="J163" s="307">
        <f t="shared" si="4"/>
        <v>-8288136.47</v>
      </c>
      <c r="K163" s="307">
        <f t="shared" si="5"/>
        <v>8288991.47</v>
      </c>
      <c r="L163" s="312" t="s">
        <v>253</v>
      </c>
    </row>
    <row r="164" spans="1:12" ht="12.75">
      <c r="A164" s="306" t="s">
        <v>308</v>
      </c>
      <c r="B164" s="306" t="s">
        <v>297</v>
      </c>
      <c r="C164" s="304"/>
      <c r="D164" s="304"/>
      <c r="E164" s="304"/>
      <c r="F164" s="321"/>
      <c r="G164" s="304"/>
      <c r="H164" s="312" t="s">
        <v>188</v>
      </c>
      <c r="I164" s="313">
        <v>2949984.99</v>
      </c>
      <c r="J164" s="307">
        <f t="shared" si="4"/>
        <v>-2949984.99</v>
      </c>
      <c r="K164" s="307">
        <f t="shared" si="5"/>
        <v>2949984.99</v>
      </c>
      <c r="L164" s="306" t="s">
        <v>297</v>
      </c>
    </row>
    <row r="165" spans="1:12" ht="12.75">
      <c r="A165" s="306" t="s">
        <v>160</v>
      </c>
      <c r="B165" s="306" t="s">
        <v>161</v>
      </c>
      <c r="C165" s="304">
        <v>558901</v>
      </c>
      <c r="D165" s="304">
        <v>293095</v>
      </c>
      <c r="E165" s="304">
        <v>293095</v>
      </c>
      <c r="F165" s="321">
        <v>52.441308926</v>
      </c>
      <c r="G165" s="304">
        <v>45614</v>
      </c>
      <c r="H165" s="312" t="s">
        <v>186</v>
      </c>
      <c r="I165" s="313">
        <v>3438589.4</v>
      </c>
      <c r="J165" s="307">
        <f t="shared" si="4"/>
        <v>-3145494.4</v>
      </c>
      <c r="K165" s="307">
        <f t="shared" si="5"/>
        <v>3191108.4</v>
      </c>
      <c r="L165" s="306" t="s">
        <v>161</v>
      </c>
    </row>
    <row r="166" spans="1:12" ht="12.75">
      <c r="A166" s="320" t="s">
        <v>177</v>
      </c>
      <c r="B166" s="312" t="s">
        <v>170</v>
      </c>
      <c r="C166" s="313">
        <v>558901</v>
      </c>
      <c r="D166" s="313">
        <v>293095</v>
      </c>
      <c r="E166" s="313">
        <v>293095</v>
      </c>
      <c r="F166" s="317">
        <v>52.441308926</v>
      </c>
      <c r="G166" s="313">
        <v>45614</v>
      </c>
      <c r="H166" s="312" t="s">
        <v>206</v>
      </c>
      <c r="I166" s="313">
        <v>64933.81</v>
      </c>
      <c r="J166" s="307">
        <f t="shared" si="4"/>
        <v>228161.19</v>
      </c>
      <c r="K166" s="307">
        <f t="shared" si="5"/>
        <v>-182547.19</v>
      </c>
      <c r="L166" s="312" t="s">
        <v>170</v>
      </c>
    </row>
    <row r="167" spans="1:12" ht="25.5">
      <c r="A167" s="318" t="s">
        <v>179</v>
      </c>
      <c r="B167" s="312" t="s">
        <v>173</v>
      </c>
      <c r="C167" s="313">
        <v>558901</v>
      </c>
      <c r="D167" s="313">
        <v>293095</v>
      </c>
      <c r="E167" s="313">
        <v>293095</v>
      </c>
      <c r="F167" s="317">
        <v>52.441308926</v>
      </c>
      <c r="G167" s="313">
        <v>45614</v>
      </c>
      <c r="H167" s="312" t="s">
        <v>230</v>
      </c>
      <c r="I167" s="313">
        <v>64933.81</v>
      </c>
      <c r="J167" s="307">
        <f t="shared" si="4"/>
        <v>228161.19</v>
      </c>
      <c r="K167" s="307">
        <f t="shared" si="5"/>
        <v>-182547.19</v>
      </c>
      <c r="L167" s="312" t="s">
        <v>173</v>
      </c>
    </row>
    <row r="168" spans="1:12" ht="12.75" customHeight="1">
      <c r="A168" s="306" t="s">
        <v>293</v>
      </c>
      <c r="B168" s="306" t="s">
        <v>247</v>
      </c>
      <c r="C168" s="304">
        <v>558901</v>
      </c>
      <c r="D168" s="304">
        <v>293095</v>
      </c>
      <c r="E168" s="304">
        <v>276950.64</v>
      </c>
      <c r="F168" s="321">
        <v>49.552718639</v>
      </c>
      <c r="G168" s="304">
        <v>47277.08</v>
      </c>
      <c r="H168" s="312" t="s">
        <v>224</v>
      </c>
      <c r="I168" s="313">
        <v>1219690.32</v>
      </c>
      <c r="J168" s="307">
        <f t="shared" si="4"/>
        <v>-942739.68</v>
      </c>
      <c r="K168" s="307">
        <f t="shared" si="5"/>
        <v>990016.76</v>
      </c>
      <c r="L168" s="306" t="s">
        <v>247</v>
      </c>
    </row>
    <row r="169" spans="1:12" ht="12.75">
      <c r="A169" s="320" t="s">
        <v>182</v>
      </c>
      <c r="B169" s="312" t="s">
        <v>178</v>
      </c>
      <c r="C169" s="313">
        <v>558901</v>
      </c>
      <c r="D169" s="313">
        <v>293095</v>
      </c>
      <c r="E169" s="313">
        <v>276950.64</v>
      </c>
      <c r="F169" s="317">
        <v>49.552718639</v>
      </c>
      <c r="G169" s="313">
        <v>47277.08</v>
      </c>
      <c r="H169" s="312" t="s">
        <v>228</v>
      </c>
      <c r="I169" s="313">
        <v>1219690.32</v>
      </c>
      <c r="J169" s="307">
        <f t="shared" si="4"/>
        <v>-942739.68</v>
      </c>
      <c r="K169" s="307">
        <f t="shared" si="5"/>
        <v>990016.76</v>
      </c>
      <c r="L169" s="312" t="s">
        <v>178</v>
      </c>
    </row>
    <row r="170" spans="1:12" ht="12.75">
      <c r="A170" s="318" t="s">
        <v>183</v>
      </c>
      <c r="B170" s="312" t="s">
        <v>180</v>
      </c>
      <c r="C170" s="313">
        <v>557573</v>
      </c>
      <c r="D170" s="313">
        <v>291767</v>
      </c>
      <c r="E170" s="313">
        <v>276950.64</v>
      </c>
      <c r="F170" s="317">
        <v>49.670740872</v>
      </c>
      <c r="G170" s="313">
        <v>47277.08</v>
      </c>
      <c r="H170" s="312" t="s">
        <v>231</v>
      </c>
      <c r="I170" s="313">
        <v>1898.89</v>
      </c>
      <c r="J170" s="307">
        <f t="shared" si="4"/>
        <v>275051.75</v>
      </c>
      <c r="K170" s="307">
        <f t="shared" si="5"/>
        <v>-227774.66999999998</v>
      </c>
      <c r="L170" s="312" t="s">
        <v>180</v>
      </c>
    </row>
    <row r="171" spans="1:12" ht="12.75">
      <c r="A171" s="316" t="s">
        <v>185</v>
      </c>
      <c r="B171" s="312" t="s">
        <v>181</v>
      </c>
      <c r="C171" s="313">
        <v>447060</v>
      </c>
      <c r="D171" s="313">
        <v>230028</v>
      </c>
      <c r="E171" s="313">
        <v>222743.12</v>
      </c>
      <c r="F171" s="317">
        <v>49.823987832</v>
      </c>
      <c r="G171" s="313">
        <v>38686.57</v>
      </c>
      <c r="H171" s="312" t="s">
        <v>243</v>
      </c>
      <c r="I171" s="313">
        <v>1898.89</v>
      </c>
      <c r="J171" s="307">
        <f t="shared" si="4"/>
        <v>220844.22999999998</v>
      </c>
      <c r="K171" s="307">
        <f t="shared" si="5"/>
        <v>-182157.65999999997</v>
      </c>
      <c r="L171" s="312" t="s">
        <v>181</v>
      </c>
    </row>
    <row r="172" spans="1:12" ht="12.75" customHeight="1">
      <c r="A172" s="319" t="s">
        <v>187</v>
      </c>
      <c r="B172" s="312" t="s">
        <v>188</v>
      </c>
      <c r="C172" s="313">
        <v>358659</v>
      </c>
      <c r="D172" s="313">
        <v>183759</v>
      </c>
      <c r="E172" s="313">
        <v>176474.12</v>
      </c>
      <c r="F172" s="317">
        <v>49.203873317</v>
      </c>
      <c r="G172" s="313">
        <v>29995.09</v>
      </c>
      <c r="H172" s="312" t="s">
        <v>233</v>
      </c>
      <c r="I172" s="313">
        <v>1898.89</v>
      </c>
      <c r="J172" s="307">
        <f t="shared" si="4"/>
        <v>174575.22999999998</v>
      </c>
      <c r="K172" s="307">
        <f t="shared" si="5"/>
        <v>-144580.13999999998</v>
      </c>
      <c r="L172" s="312" t="s">
        <v>188</v>
      </c>
    </row>
    <row r="173" spans="1:12" ht="12.75">
      <c r="A173" s="316" t="s">
        <v>192</v>
      </c>
      <c r="B173" s="312" t="s">
        <v>186</v>
      </c>
      <c r="C173" s="313">
        <v>110513</v>
      </c>
      <c r="D173" s="313">
        <v>61739</v>
      </c>
      <c r="E173" s="313">
        <v>54207.52</v>
      </c>
      <c r="F173" s="317">
        <v>49.050808502</v>
      </c>
      <c r="G173" s="313">
        <v>8590.51</v>
      </c>
      <c r="H173" s="312" t="s">
        <v>251</v>
      </c>
      <c r="I173" s="313">
        <v>8194.95</v>
      </c>
      <c r="J173" s="307">
        <f t="shared" si="4"/>
        <v>46012.56999999999</v>
      </c>
      <c r="K173" s="307">
        <f t="shared" si="5"/>
        <v>-37422.05999999999</v>
      </c>
      <c r="L173" s="312" t="s">
        <v>186</v>
      </c>
    </row>
    <row r="174" spans="1:12" ht="25.5">
      <c r="A174" s="318" t="s">
        <v>236</v>
      </c>
      <c r="B174" s="312" t="s">
        <v>224</v>
      </c>
      <c r="C174" s="313">
        <v>1328</v>
      </c>
      <c r="D174" s="313">
        <v>1328</v>
      </c>
      <c r="E174" s="313">
        <v>0</v>
      </c>
      <c r="F174" s="317">
        <v>0</v>
      </c>
      <c r="G174" s="313">
        <v>0</v>
      </c>
      <c r="H174" s="312" t="s">
        <v>253</v>
      </c>
      <c r="I174" s="313">
        <v>8194.95</v>
      </c>
      <c r="J174" s="307">
        <f t="shared" si="4"/>
        <v>-8194.95</v>
      </c>
      <c r="K174" s="307">
        <f t="shared" si="5"/>
        <v>8194.95</v>
      </c>
      <c r="L174" s="312" t="s">
        <v>224</v>
      </c>
    </row>
    <row r="175" spans="1:12" s="308" customFormat="1" ht="12.75">
      <c r="A175" s="316" t="s">
        <v>239</v>
      </c>
      <c r="B175" s="312" t="s">
        <v>228</v>
      </c>
      <c r="C175" s="313">
        <v>1328</v>
      </c>
      <c r="D175" s="313">
        <v>1328</v>
      </c>
      <c r="E175" s="313">
        <v>0</v>
      </c>
      <c r="F175" s="317">
        <v>0</v>
      </c>
      <c r="G175" s="313">
        <v>0</v>
      </c>
      <c r="H175" s="306" t="s">
        <v>1097</v>
      </c>
      <c r="I175" s="304">
        <v>702349.140000002</v>
      </c>
      <c r="J175" s="307">
        <f t="shared" si="4"/>
        <v>-702349.140000002</v>
      </c>
      <c r="K175" s="307">
        <f t="shared" si="5"/>
        <v>702349.140000002</v>
      </c>
      <c r="L175" s="312" t="s">
        <v>228</v>
      </c>
    </row>
    <row r="176" spans="1:12" s="308" customFormat="1" ht="12.75">
      <c r="A176" s="306" t="s">
        <v>309</v>
      </c>
      <c r="B176" s="306" t="s">
        <v>305</v>
      </c>
      <c r="C176" s="304"/>
      <c r="D176" s="304"/>
      <c r="E176" s="304"/>
      <c r="F176" s="321"/>
      <c r="G176" s="304"/>
      <c r="H176" s="306" t="s">
        <v>310</v>
      </c>
      <c r="I176" s="304"/>
      <c r="J176" s="307">
        <f t="shared" si="4"/>
        <v>0</v>
      </c>
      <c r="K176" s="307">
        <f t="shared" si="5"/>
        <v>0</v>
      </c>
      <c r="L176" s="306" t="s">
        <v>305</v>
      </c>
    </row>
    <row r="177" spans="1:12" s="308" customFormat="1" ht="12.75">
      <c r="A177" s="306" t="s">
        <v>160</v>
      </c>
      <c r="B177" s="306" t="s">
        <v>161</v>
      </c>
      <c r="C177" s="304">
        <v>134748683</v>
      </c>
      <c r="D177" s="304">
        <v>59914754</v>
      </c>
      <c r="E177" s="304">
        <v>62203936.11</v>
      </c>
      <c r="F177" s="321">
        <v>46.162926958</v>
      </c>
      <c r="G177" s="304">
        <v>10520184.1</v>
      </c>
      <c r="H177" s="306" t="s">
        <v>161</v>
      </c>
      <c r="I177" s="304">
        <v>18461472.73</v>
      </c>
      <c r="J177" s="307">
        <f t="shared" si="4"/>
        <v>43742463.379999995</v>
      </c>
      <c r="K177" s="307">
        <f t="shared" si="5"/>
        <v>-33222279.279999994</v>
      </c>
      <c r="L177" s="306" t="s">
        <v>161</v>
      </c>
    </row>
    <row r="178" spans="1:12" ht="25.5">
      <c r="A178" s="320" t="s">
        <v>162</v>
      </c>
      <c r="B178" s="312" t="s">
        <v>1141</v>
      </c>
      <c r="C178" s="313">
        <v>1340935</v>
      </c>
      <c r="D178" s="313">
        <v>592503</v>
      </c>
      <c r="E178" s="313">
        <v>511859.8</v>
      </c>
      <c r="F178" s="317">
        <v>38.171857696</v>
      </c>
      <c r="G178" s="313">
        <v>107168.1</v>
      </c>
      <c r="H178" s="312" t="s">
        <v>1141</v>
      </c>
      <c r="I178" s="313">
        <v>2234739.9</v>
      </c>
      <c r="J178" s="307">
        <f t="shared" si="4"/>
        <v>-1722880.0999999999</v>
      </c>
      <c r="K178" s="307">
        <f t="shared" si="5"/>
        <v>1830048.2</v>
      </c>
      <c r="L178" s="312" t="s">
        <v>1141</v>
      </c>
    </row>
    <row r="179" spans="1:12" ht="12.75">
      <c r="A179" s="320" t="s">
        <v>163</v>
      </c>
      <c r="B179" s="312" t="s">
        <v>164</v>
      </c>
      <c r="C179" s="313">
        <v>6204554</v>
      </c>
      <c r="D179" s="313">
        <v>3328454</v>
      </c>
      <c r="E179" s="313">
        <v>5698279.31</v>
      </c>
      <c r="F179" s="317">
        <v>91.840272645</v>
      </c>
      <c r="G179" s="313">
        <v>2770305</v>
      </c>
      <c r="H179" s="312" t="s">
        <v>164</v>
      </c>
      <c r="I179" s="313">
        <v>2427.83</v>
      </c>
      <c r="J179" s="307">
        <f t="shared" si="4"/>
        <v>5695851.4799999995</v>
      </c>
      <c r="K179" s="307">
        <f t="shared" si="5"/>
        <v>-2925546.4799999995</v>
      </c>
      <c r="L179" s="312" t="s">
        <v>164</v>
      </c>
    </row>
    <row r="180" spans="1:12" ht="12.75" customHeight="1">
      <c r="A180" s="320" t="s">
        <v>177</v>
      </c>
      <c r="B180" s="312" t="s">
        <v>170</v>
      </c>
      <c r="C180" s="313">
        <v>127203194</v>
      </c>
      <c r="D180" s="313">
        <v>55993797</v>
      </c>
      <c r="E180" s="313">
        <v>55993797</v>
      </c>
      <c r="F180" s="317">
        <v>44.019175336</v>
      </c>
      <c r="G180" s="313">
        <v>7642711</v>
      </c>
      <c r="H180" s="312" t="s">
        <v>311</v>
      </c>
      <c r="I180" s="313">
        <v>0</v>
      </c>
      <c r="J180" s="307">
        <f t="shared" si="4"/>
        <v>55993797</v>
      </c>
      <c r="K180" s="307">
        <f t="shared" si="5"/>
        <v>-48351086</v>
      </c>
      <c r="L180" s="312" t="s">
        <v>170</v>
      </c>
    </row>
    <row r="181" spans="1:12" ht="25.5">
      <c r="A181" s="318" t="s">
        <v>179</v>
      </c>
      <c r="B181" s="312" t="s">
        <v>173</v>
      </c>
      <c r="C181" s="313">
        <v>127203194</v>
      </c>
      <c r="D181" s="313">
        <v>55993797</v>
      </c>
      <c r="E181" s="313">
        <v>55993797</v>
      </c>
      <c r="F181" s="317">
        <v>44.019175336</v>
      </c>
      <c r="G181" s="313">
        <v>7642711</v>
      </c>
      <c r="H181" s="312" t="s">
        <v>1143</v>
      </c>
      <c r="I181" s="313">
        <v>0</v>
      </c>
      <c r="J181" s="307">
        <f t="shared" si="4"/>
        <v>55993797</v>
      </c>
      <c r="K181" s="307">
        <f t="shared" si="5"/>
        <v>-48351086</v>
      </c>
      <c r="L181" s="312" t="s">
        <v>173</v>
      </c>
    </row>
    <row r="182" spans="1:12" ht="12.75">
      <c r="A182" s="306" t="s">
        <v>293</v>
      </c>
      <c r="B182" s="306" t="s">
        <v>247</v>
      </c>
      <c r="C182" s="304">
        <v>135637643</v>
      </c>
      <c r="D182" s="304">
        <v>60041173</v>
      </c>
      <c r="E182" s="304">
        <v>58746559.19</v>
      </c>
      <c r="F182" s="321">
        <v>43.311397847</v>
      </c>
      <c r="G182" s="304">
        <v>9033428.35</v>
      </c>
      <c r="H182" s="312" t="s">
        <v>166</v>
      </c>
      <c r="I182" s="313">
        <v>0</v>
      </c>
      <c r="J182" s="307">
        <f t="shared" si="4"/>
        <v>58746559.19</v>
      </c>
      <c r="K182" s="307">
        <f t="shared" si="5"/>
        <v>-49713130.839999996</v>
      </c>
      <c r="L182" s="306" t="s">
        <v>247</v>
      </c>
    </row>
    <row r="183" spans="1:12" ht="12.75">
      <c r="A183" s="320" t="s">
        <v>182</v>
      </c>
      <c r="B183" s="312" t="s">
        <v>178</v>
      </c>
      <c r="C183" s="313">
        <v>117206585</v>
      </c>
      <c r="D183" s="313">
        <v>55134326</v>
      </c>
      <c r="E183" s="313">
        <v>54615904.14</v>
      </c>
      <c r="F183" s="317">
        <v>46.597982647</v>
      </c>
      <c r="G183" s="313">
        <v>8827621.7</v>
      </c>
      <c r="H183" s="312" t="s">
        <v>300</v>
      </c>
      <c r="I183" s="313">
        <v>0</v>
      </c>
      <c r="J183" s="307">
        <f t="shared" si="4"/>
        <v>54615904.14</v>
      </c>
      <c r="K183" s="307">
        <f t="shared" si="5"/>
        <v>-45788282.44</v>
      </c>
      <c r="L183" s="312" t="s">
        <v>178</v>
      </c>
    </row>
    <row r="184" spans="1:12" ht="12.75" customHeight="1">
      <c r="A184" s="318" t="s">
        <v>183</v>
      </c>
      <c r="B184" s="312" t="s">
        <v>180</v>
      </c>
      <c r="C184" s="313">
        <v>106508142</v>
      </c>
      <c r="D184" s="313">
        <v>51519873</v>
      </c>
      <c r="E184" s="313">
        <v>51018394.05</v>
      </c>
      <c r="F184" s="317">
        <v>47.900933292</v>
      </c>
      <c r="G184" s="313">
        <v>8285022.79</v>
      </c>
      <c r="H184" s="312" t="s">
        <v>302</v>
      </c>
      <c r="I184" s="313">
        <v>0</v>
      </c>
      <c r="J184" s="307">
        <f t="shared" si="4"/>
        <v>51018394.05</v>
      </c>
      <c r="K184" s="307">
        <f t="shared" si="5"/>
        <v>-42733371.26</v>
      </c>
      <c r="L184" s="312" t="s">
        <v>180</v>
      </c>
    </row>
    <row r="185" spans="1:12" ht="12.75" customHeight="1">
      <c r="A185" s="316" t="s">
        <v>185</v>
      </c>
      <c r="B185" s="312" t="s">
        <v>181</v>
      </c>
      <c r="C185" s="313">
        <v>64667477</v>
      </c>
      <c r="D185" s="313">
        <v>30231740</v>
      </c>
      <c r="E185" s="313">
        <v>30119496.32</v>
      </c>
      <c r="F185" s="317">
        <v>46.575957061</v>
      </c>
      <c r="G185" s="313">
        <v>5000230.53</v>
      </c>
      <c r="H185" s="312" t="s">
        <v>312</v>
      </c>
      <c r="I185" s="313">
        <v>0</v>
      </c>
      <c r="J185" s="307">
        <f t="shared" si="4"/>
        <v>30119496.32</v>
      </c>
      <c r="K185" s="307">
        <f t="shared" si="5"/>
        <v>-25119265.79</v>
      </c>
      <c r="L185" s="312" t="s">
        <v>181</v>
      </c>
    </row>
    <row r="186" spans="1:12" ht="12.75" customHeight="1">
      <c r="A186" s="319" t="s">
        <v>187</v>
      </c>
      <c r="B186" s="312" t="s">
        <v>188</v>
      </c>
      <c r="C186" s="313">
        <v>39444314</v>
      </c>
      <c r="D186" s="313">
        <v>17924850</v>
      </c>
      <c r="E186" s="313">
        <v>17908598.73</v>
      </c>
      <c r="F186" s="317">
        <v>45.402231434</v>
      </c>
      <c r="G186" s="313">
        <v>3190763.28</v>
      </c>
      <c r="H186" s="312" t="s">
        <v>170</v>
      </c>
      <c r="I186" s="313">
        <v>16224305</v>
      </c>
      <c r="J186" s="307">
        <f t="shared" si="4"/>
        <v>1684293.7300000004</v>
      </c>
      <c r="K186" s="307">
        <f t="shared" si="5"/>
        <v>1506469.5499999993</v>
      </c>
      <c r="L186" s="312" t="s">
        <v>188</v>
      </c>
    </row>
    <row r="187" spans="1:12" ht="12.75" customHeight="1">
      <c r="A187" s="316" t="s">
        <v>192</v>
      </c>
      <c r="B187" s="312" t="s">
        <v>186</v>
      </c>
      <c r="C187" s="313">
        <v>41840665</v>
      </c>
      <c r="D187" s="313">
        <v>21288133</v>
      </c>
      <c r="E187" s="313">
        <v>20898897.73</v>
      </c>
      <c r="F187" s="317">
        <v>49.948770484</v>
      </c>
      <c r="G187" s="313">
        <v>3284792.26</v>
      </c>
      <c r="H187" s="312" t="s">
        <v>173</v>
      </c>
      <c r="I187" s="313">
        <v>15664087</v>
      </c>
      <c r="J187" s="307">
        <f t="shared" si="4"/>
        <v>5234810.73</v>
      </c>
      <c r="K187" s="307">
        <f t="shared" si="5"/>
        <v>-1950018.4700000007</v>
      </c>
      <c r="L187" s="312" t="s">
        <v>186</v>
      </c>
    </row>
    <row r="188" spans="1:12" ht="12.75" customHeight="1">
      <c r="A188" s="318" t="s">
        <v>215</v>
      </c>
      <c r="B188" s="312" t="s">
        <v>206</v>
      </c>
      <c r="C188" s="313">
        <v>5498580</v>
      </c>
      <c r="D188" s="313">
        <v>2185000</v>
      </c>
      <c r="E188" s="313">
        <v>2179448.56</v>
      </c>
      <c r="F188" s="317">
        <v>39.636570896</v>
      </c>
      <c r="G188" s="313">
        <v>469381.52</v>
      </c>
      <c r="H188" s="312" t="s">
        <v>313</v>
      </c>
      <c r="I188" s="313">
        <v>560218</v>
      </c>
      <c r="J188" s="307">
        <f t="shared" si="4"/>
        <v>1619230.56</v>
      </c>
      <c r="K188" s="307">
        <f t="shared" si="5"/>
        <v>-1149849.04</v>
      </c>
      <c r="L188" s="312" t="s">
        <v>206</v>
      </c>
    </row>
    <row r="189" spans="1:12" s="308" customFormat="1" ht="12.75">
      <c r="A189" s="316" t="s">
        <v>217</v>
      </c>
      <c r="B189" s="312" t="s">
        <v>208</v>
      </c>
      <c r="C189" s="313">
        <v>12320</v>
      </c>
      <c r="D189" s="313">
        <v>0</v>
      </c>
      <c r="E189" s="313">
        <v>0</v>
      </c>
      <c r="F189" s="317">
        <v>0</v>
      </c>
      <c r="G189" s="313">
        <v>0</v>
      </c>
      <c r="H189" s="306" t="s">
        <v>247</v>
      </c>
      <c r="I189" s="304">
        <v>12368749.37</v>
      </c>
      <c r="J189" s="307">
        <f t="shared" si="4"/>
        <v>-12368749.37</v>
      </c>
      <c r="K189" s="307">
        <f t="shared" si="5"/>
        <v>12368749.37</v>
      </c>
      <c r="L189" s="312" t="s">
        <v>208</v>
      </c>
    </row>
    <row r="190" spans="1:12" ht="12.75">
      <c r="A190" s="316" t="s">
        <v>229</v>
      </c>
      <c r="B190" s="312" t="s">
        <v>230</v>
      </c>
      <c r="C190" s="313">
        <v>5486260</v>
      </c>
      <c r="D190" s="313">
        <v>2185000</v>
      </c>
      <c r="E190" s="313">
        <v>2179448.56</v>
      </c>
      <c r="F190" s="317">
        <v>39.725579174</v>
      </c>
      <c r="G190" s="313">
        <v>469381.52</v>
      </c>
      <c r="H190" s="312" t="s">
        <v>178</v>
      </c>
      <c r="I190" s="313">
        <v>11891760.29</v>
      </c>
      <c r="J190" s="307">
        <f t="shared" si="4"/>
        <v>-9712311.729999999</v>
      </c>
      <c r="K190" s="307">
        <f t="shared" si="5"/>
        <v>10181693.249999998</v>
      </c>
      <c r="L190" s="312" t="s">
        <v>230</v>
      </c>
    </row>
    <row r="191" spans="1:12" ht="25.5">
      <c r="A191" s="318" t="s">
        <v>236</v>
      </c>
      <c r="B191" s="312" t="s">
        <v>224</v>
      </c>
      <c r="C191" s="313">
        <v>5136832</v>
      </c>
      <c r="D191" s="313">
        <v>1399453</v>
      </c>
      <c r="E191" s="313">
        <v>1388061.53</v>
      </c>
      <c r="F191" s="317">
        <v>27.021742778</v>
      </c>
      <c r="G191" s="313">
        <v>43217.39</v>
      </c>
      <c r="H191" s="312" t="s">
        <v>180</v>
      </c>
      <c r="I191" s="313">
        <v>5949953.22</v>
      </c>
      <c r="J191" s="307">
        <f t="shared" si="4"/>
        <v>-4561891.6899999995</v>
      </c>
      <c r="K191" s="307">
        <f t="shared" si="5"/>
        <v>4605109.079999999</v>
      </c>
      <c r="L191" s="312" t="s">
        <v>224</v>
      </c>
    </row>
    <row r="192" spans="1:12" ht="12.75">
      <c r="A192" s="316" t="s">
        <v>239</v>
      </c>
      <c r="B192" s="312" t="s">
        <v>228</v>
      </c>
      <c r="C192" s="313">
        <v>5136832</v>
      </c>
      <c r="D192" s="313">
        <v>1399453</v>
      </c>
      <c r="E192" s="313">
        <v>1388061.53</v>
      </c>
      <c r="F192" s="317">
        <v>27.021742778</v>
      </c>
      <c r="G192" s="313">
        <v>43217.39</v>
      </c>
      <c r="H192" s="312" t="s">
        <v>181</v>
      </c>
      <c r="I192" s="313">
        <v>3951428.42</v>
      </c>
      <c r="J192" s="307">
        <f t="shared" si="4"/>
        <v>-2563366.8899999997</v>
      </c>
      <c r="K192" s="307">
        <f t="shared" si="5"/>
        <v>2606584.28</v>
      </c>
      <c r="L192" s="312" t="s">
        <v>228</v>
      </c>
    </row>
    <row r="193" spans="1:12" ht="12.75">
      <c r="A193" s="318" t="s">
        <v>241</v>
      </c>
      <c r="B193" s="312" t="s">
        <v>231</v>
      </c>
      <c r="C193" s="313">
        <v>63031</v>
      </c>
      <c r="D193" s="313">
        <v>30000</v>
      </c>
      <c r="E193" s="313">
        <v>30000</v>
      </c>
      <c r="F193" s="317">
        <v>47.595627548</v>
      </c>
      <c r="G193" s="313">
        <v>30000</v>
      </c>
      <c r="H193" s="312" t="s">
        <v>188</v>
      </c>
      <c r="I193" s="313">
        <v>3114024.06</v>
      </c>
      <c r="J193" s="307">
        <f t="shared" si="4"/>
        <v>-3084024.06</v>
      </c>
      <c r="K193" s="307">
        <f t="shared" si="5"/>
        <v>3114024.06</v>
      </c>
      <c r="L193" s="312" t="s">
        <v>231</v>
      </c>
    </row>
    <row r="194" spans="1:12" ht="12.75">
      <c r="A194" s="316" t="s">
        <v>242</v>
      </c>
      <c r="B194" s="312" t="s">
        <v>243</v>
      </c>
      <c r="C194" s="313">
        <v>61290</v>
      </c>
      <c r="D194" s="313">
        <v>30000</v>
      </c>
      <c r="E194" s="313">
        <v>30000</v>
      </c>
      <c r="F194" s="317">
        <v>48.94762604</v>
      </c>
      <c r="G194" s="313">
        <v>30000</v>
      </c>
      <c r="H194" s="312" t="s">
        <v>186</v>
      </c>
      <c r="I194" s="313">
        <v>1998524.8</v>
      </c>
      <c r="J194" s="307">
        <f t="shared" si="4"/>
        <v>-1968524.8</v>
      </c>
      <c r="K194" s="307">
        <f t="shared" si="5"/>
        <v>1998524.8</v>
      </c>
      <c r="L194" s="312"/>
    </row>
    <row r="195" spans="1:12" ht="25.5">
      <c r="A195" s="319" t="s">
        <v>314</v>
      </c>
      <c r="B195" s="312" t="s">
        <v>315</v>
      </c>
      <c r="C195" s="313">
        <v>61290</v>
      </c>
      <c r="D195" s="313">
        <v>30000</v>
      </c>
      <c r="E195" s="313">
        <v>30000</v>
      </c>
      <c r="F195" s="317">
        <v>48.94762604</v>
      </c>
      <c r="G195" s="313">
        <v>30000</v>
      </c>
      <c r="H195" s="312" t="s">
        <v>206</v>
      </c>
      <c r="I195" s="313">
        <v>5470755.51</v>
      </c>
      <c r="J195" s="307">
        <f t="shared" si="4"/>
        <v>-5440755.51</v>
      </c>
      <c r="K195" s="307">
        <f t="shared" si="5"/>
        <v>5470755.51</v>
      </c>
      <c r="L195" s="312"/>
    </row>
    <row r="196" spans="1:12" ht="38.25">
      <c r="A196" s="326" t="s">
        <v>316</v>
      </c>
      <c r="B196" s="312" t="s">
        <v>317</v>
      </c>
      <c r="C196" s="313">
        <v>61290</v>
      </c>
      <c r="D196" s="313">
        <v>30000</v>
      </c>
      <c r="E196" s="313">
        <v>30000</v>
      </c>
      <c r="F196" s="317">
        <v>48.94762604</v>
      </c>
      <c r="G196" s="313">
        <v>30000</v>
      </c>
      <c r="H196" s="312" t="s">
        <v>208</v>
      </c>
      <c r="I196" s="313">
        <v>5470755.51</v>
      </c>
      <c r="J196" s="307">
        <f t="shared" si="4"/>
        <v>-5440755.51</v>
      </c>
      <c r="K196" s="307">
        <f t="shared" si="5"/>
        <v>5470755.51</v>
      </c>
      <c r="L196" s="312"/>
    </row>
    <row r="197" spans="1:12" ht="38.25">
      <c r="A197" s="316" t="s">
        <v>248</v>
      </c>
      <c r="B197" s="312" t="s">
        <v>249</v>
      </c>
      <c r="C197" s="313">
        <v>1741</v>
      </c>
      <c r="D197" s="313">
        <v>0</v>
      </c>
      <c r="E197" s="313">
        <v>0</v>
      </c>
      <c r="F197" s="317">
        <v>0</v>
      </c>
      <c r="G197" s="313">
        <v>0</v>
      </c>
      <c r="H197" s="312" t="s">
        <v>224</v>
      </c>
      <c r="I197" s="313">
        <v>54135.12</v>
      </c>
      <c r="J197" s="307">
        <f t="shared" si="4"/>
        <v>-54135.12</v>
      </c>
      <c r="K197" s="307">
        <f t="shared" si="5"/>
        <v>54135.12</v>
      </c>
      <c r="L197" s="312" t="s">
        <v>249</v>
      </c>
    </row>
    <row r="198" spans="1:12" ht="12.75">
      <c r="A198" s="320" t="s">
        <v>250</v>
      </c>
      <c r="B198" s="312" t="s">
        <v>251</v>
      </c>
      <c r="C198" s="313">
        <v>18431058</v>
      </c>
      <c r="D198" s="313">
        <v>4906847</v>
      </c>
      <c r="E198" s="313">
        <v>4130655.05</v>
      </c>
      <c r="F198" s="317">
        <v>22.411383275</v>
      </c>
      <c r="G198" s="313">
        <v>205806.65</v>
      </c>
      <c r="H198" s="312" t="s">
        <v>228</v>
      </c>
      <c r="I198" s="313">
        <v>54135.12</v>
      </c>
      <c r="J198" s="307">
        <f t="shared" si="4"/>
        <v>4076519.9299999997</v>
      </c>
      <c r="K198" s="307">
        <f t="shared" si="5"/>
        <v>-3870713.28</v>
      </c>
      <c r="L198" s="312" t="s">
        <v>251</v>
      </c>
    </row>
    <row r="199" spans="1:12" ht="12.75">
      <c r="A199" s="318" t="s">
        <v>252</v>
      </c>
      <c r="B199" s="312" t="s">
        <v>253</v>
      </c>
      <c r="C199" s="313">
        <v>18431058</v>
      </c>
      <c r="D199" s="313">
        <v>4906847</v>
      </c>
      <c r="E199" s="313">
        <v>4130655.05</v>
      </c>
      <c r="F199" s="317">
        <v>22.411383275</v>
      </c>
      <c r="G199" s="313">
        <v>205806.65</v>
      </c>
      <c r="H199" s="312" t="s">
        <v>231</v>
      </c>
      <c r="I199" s="313">
        <v>416916.44</v>
      </c>
      <c r="J199" s="307">
        <f t="shared" si="4"/>
        <v>3713738.61</v>
      </c>
      <c r="K199" s="307">
        <f t="shared" si="5"/>
        <v>-3507931.96</v>
      </c>
      <c r="L199" s="312" t="s">
        <v>253</v>
      </c>
    </row>
    <row r="200" spans="1:12" ht="12.75">
      <c r="A200" s="306"/>
      <c r="B200" s="306" t="s">
        <v>1097</v>
      </c>
      <c r="C200" s="304">
        <v>-888960</v>
      </c>
      <c r="D200" s="304">
        <v>-126419</v>
      </c>
      <c r="E200" s="304">
        <v>3457376.91999999</v>
      </c>
      <c r="F200" s="321">
        <v>-388.923789597</v>
      </c>
      <c r="G200" s="304">
        <v>1486755.75</v>
      </c>
      <c r="H200" s="312" t="s">
        <v>243</v>
      </c>
      <c r="I200" s="313">
        <v>10000</v>
      </c>
      <c r="J200" s="307">
        <f t="shared" si="4"/>
        <v>3447376.91999999</v>
      </c>
      <c r="K200" s="307">
        <f t="shared" si="5"/>
        <v>-1960621.1699999901</v>
      </c>
      <c r="L200" s="306" t="s">
        <v>1097</v>
      </c>
    </row>
    <row r="201" spans="1:12" ht="12.75" customHeight="1">
      <c r="A201" s="306" t="s">
        <v>296</v>
      </c>
      <c r="B201" s="306" t="s">
        <v>1098</v>
      </c>
      <c r="C201" s="304">
        <v>888960</v>
      </c>
      <c r="D201" s="304">
        <v>126419</v>
      </c>
      <c r="E201" s="304">
        <v>-3457376.91999999</v>
      </c>
      <c r="F201" s="321">
        <v>-388.923789597</v>
      </c>
      <c r="G201" s="304">
        <v>-1486755.75</v>
      </c>
      <c r="H201" s="312" t="s">
        <v>315</v>
      </c>
      <c r="I201" s="313">
        <v>10000</v>
      </c>
      <c r="J201" s="307">
        <f t="shared" si="4"/>
        <v>-3467376.91999999</v>
      </c>
      <c r="K201" s="307">
        <f t="shared" si="5"/>
        <v>1980621.1699999901</v>
      </c>
      <c r="L201" s="306" t="s">
        <v>1098</v>
      </c>
    </row>
    <row r="202" spans="1:12" ht="12.75" customHeight="1">
      <c r="A202" s="320" t="s">
        <v>267</v>
      </c>
      <c r="B202" s="312" t="s">
        <v>1161</v>
      </c>
      <c r="C202" s="313">
        <v>888960</v>
      </c>
      <c r="D202" s="313">
        <v>126419</v>
      </c>
      <c r="E202" s="313">
        <v>-3457376.91999999</v>
      </c>
      <c r="F202" s="317">
        <v>-388.923789597</v>
      </c>
      <c r="G202" s="313">
        <v>-1486755.75</v>
      </c>
      <c r="H202" s="312" t="s">
        <v>317</v>
      </c>
      <c r="I202" s="313">
        <v>10000</v>
      </c>
      <c r="J202" s="307">
        <f t="shared" si="4"/>
        <v>-3467376.91999999</v>
      </c>
      <c r="K202" s="307">
        <f t="shared" si="5"/>
        <v>1980621.1699999901</v>
      </c>
      <c r="L202" s="312" t="s">
        <v>1161</v>
      </c>
    </row>
    <row r="203" spans="1:12" ht="38.25">
      <c r="A203" s="318" t="s">
        <v>268</v>
      </c>
      <c r="B203" s="312" t="s">
        <v>1162</v>
      </c>
      <c r="C203" s="313">
        <v>532574</v>
      </c>
      <c r="D203" s="313">
        <v>126419</v>
      </c>
      <c r="E203" s="313">
        <v>-118771.99</v>
      </c>
      <c r="F203" s="317">
        <v>-22.301499885</v>
      </c>
      <c r="G203" s="313">
        <v>-47422</v>
      </c>
      <c r="H203" s="312" t="s">
        <v>249</v>
      </c>
      <c r="I203" s="313">
        <v>64809.41</v>
      </c>
      <c r="J203" s="307">
        <f t="shared" si="4"/>
        <v>-183581.40000000002</v>
      </c>
      <c r="K203" s="307">
        <f t="shared" si="5"/>
        <v>136159.40000000002</v>
      </c>
      <c r="L203" s="312" t="s">
        <v>1162</v>
      </c>
    </row>
    <row r="204" spans="1:12" ht="25.5">
      <c r="A204" s="318" t="s">
        <v>269</v>
      </c>
      <c r="B204" s="312" t="s">
        <v>1163</v>
      </c>
      <c r="C204" s="313">
        <v>356386</v>
      </c>
      <c r="D204" s="313">
        <v>0</v>
      </c>
      <c r="E204" s="313">
        <v>0</v>
      </c>
      <c r="F204" s="317">
        <v>0</v>
      </c>
      <c r="G204" s="313">
        <v>0</v>
      </c>
      <c r="H204" s="312" t="s">
        <v>318</v>
      </c>
      <c r="I204" s="313">
        <v>342107.03</v>
      </c>
      <c r="J204" s="307">
        <f t="shared" si="4"/>
        <v>-342107.03</v>
      </c>
      <c r="K204" s="307">
        <f t="shared" si="5"/>
        <v>342107.03</v>
      </c>
      <c r="L204" s="312" t="s">
        <v>1163</v>
      </c>
    </row>
    <row r="205" spans="1:12" ht="12.75" customHeight="1">
      <c r="A205" s="306" t="s">
        <v>319</v>
      </c>
      <c r="B205" s="306" t="s">
        <v>307</v>
      </c>
      <c r="C205" s="304"/>
      <c r="D205" s="304"/>
      <c r="E205" s="304"/>
      <c r="F205" s="321"/>
      <c r="G205" s="304"/>
      <c r="H205" s="312" t="s">
        <v>320</v>
      </c>
      <c r="I205" s="313">
        <v>342107.03</v>
      </c>
      <c r="J205" s="307">
        <f aca="true" t="shared" si="6" ref="J205:J268">E205-I205</f>
        <v>-342107.03</v>
      </c>
      <c r="K205" s="307">
        <f aca="true" t="shared" si="7" ref="K205:K268">G205-J205</f>
        <v>342107.03</v>
      </c>
      <c r="L205" s="306" t="s">
        <v>307</v>
      </c>
    </row>
    <row r="206" spans="1:12" ht="12.75">
      <c r="A206" s="306" t="s">
        <v>160</v>
      </c>
      <c r="B206" s="306" t="s">
        <v>161</v>
      </c>
      <c r="C206" s="304">
        <v>25178071</v>
      </c>
      <c r="D206" s="304">
        <v>11870885</v>
      </c>
      <c r="E206" s="304">
        <v>11949042.88</v>
      </c>
      <c r="F206" s="321">
        <v>47.458134819</v>
      </c>
      <c r="G206" s="304">
        <v>1637472.94</v>
      </c>
      <c r="H206" s="312" t="s">
        <v>251</v>
      </c>
      <c r="I206" s="313">
        <v>476989.08</v>
      </c>
      <c r="J206" s="307">
        <f t="shared" si="6"/>
        <v>11472053.8</v>
      </c>
      <c r="K206" s="307">
        <f t="shared" si="7"/>
        <v>-9834580.860000001</v>
      </c>
      <c r="L206" s="306" t="s">
        <v>161</v>
      </c>
    </row>
    <row r="207" spans="1:12" ht="25.5">
      <c r="A207" s="320" t="s">
        <v>162</v>
      </c>
      <c r="B207" s="312" t="s">
        <v>1141</v>
      </c>
      <c r="C207" s="313">
        <v>468750</v>
      </c>
      <c r="D207" s="313">
        <v>234745</v>
      </c>
      <c r="E207" s="313">
        <v>68290.75</v>
      </c>
      <c r="F207" s="317">
        <v>14.568693333</v>
      </c>
      <c r="G207" s="313">
        <v>83.94</v>
      </c>
      <c r="H207" s="312" t="s">
        <v>253</v>
      </c>
      <c r="I207" s="313">
        <v>167432.06</v>
      </c>
      <c r="J207" s="307">
        <f t="shared" si="6"/>
        <v>-99141.31</v>
      </c>
      <c r="K207" s="307">
        <f t="shared" si="7"/>
        <v>99225.25</v>
      </c>
      <c r="L207" s="312" t="s">
        <v>1141</v>
      </c>
    </row>
    <row r="208" spans="1:12" ht="12.75" customHeight="1">
      <c r="A208" s="320" t="s">
        <v>163</v>
      </c>
      <c r="B208" s="312" t="s">
        <v>164</v>
      </c>
      <c r="C208" s="313">
        <v>885262</v>
      </c>
      <c r="D208" s="313">
        <v>351400</v>
      </c>
      <c r="E208" s="313">
        <v>596012.13</v>
      </c>
      <c r="F208" s="317">
        <v>67.32607183</v>
      </c>
      <c r="G208" s="313">
        <v>0</v>
      </c>
      <c r="H208" s="312" t="s">
        <v>259</v>
      </c>
      <c r="I208" s="313">
        <v>309557.02</v>
      </c>
      <c r="J208" s="307">
        <f t="shared" si="6"/>
        <v>286455.11</v>
      </c>
      <c r="K208" s="307">
        <f t="shared" si="7"/>
        <v>-286455.11</v>
      </c>
      <c r="L208" s="312" t="s">
        <v>164</v>
      </c>
    </row>
    <row r="209" spans="1:12" ht="12.75">
      <c r="A209" s="320" t="s">
        <v>177</v>
      </c>
      <c r="B209" s="312" t="s">
        <v>170</v>
      </c>
      <c r="C209" s="313">
        <v>23824059</v>
      </c>
      <c r="D209" s="313">
        <v>11284740</v>
      </c>
      <c r="E209" s="313">
        <v>11284740</v>
      </c>
      <c r="F209" s="317">
        <v>47.366991494</v>
      </c>
      <c r="G209" s="313">
        <v>1637389</v>
      </c>
      <c r="H209" s="312" t="s">
        <v>261</v>
      </c>
      <c r="I209" s="313">
        <v>309557.02</v>
      </c>
      <c r="J209" s="307">
        <f t="shared" si="6"/>
        <v>10975182.98</v>
      </c>
      <c r="K209" s="307">
        <f t="shared" si="7"/>
        <v>-9337793.98</v>
      </c>
      <c r="L209" s="312" t="s">
        <v>170</v>
      </c>
    </row>
    <row r="210" spans="1:12" ht="25.5">
      <c r="A210" s="318" t="s">
        <v>179</v>
      </c>
      <c r="B210" s="312" t="s">
        <v>173</v>
      </c>
      <c r="C210" s="313">
        <v>23824059</v>
      </c>
      <c r="D210" s="313">
        <v>11284740</v>
      </c>
      <c r="E210" s="313">
        <v>11284740</v>
      </c>
      <c r="F210" s="317">
        <v>47.366991494</v>
      </c>
      <c r="G210" s="313">
        <v>1637389</v>
      </c>
      <c r="H210" s="312" t="s">
        <v>263</v>
      </c>
      <c r="I210" s="313">
        <v>309557.02</v>
      </c>
      <c r="J210" s="307">
        <f t="shared" si="6"/>
        <v>10975182.98</v>
      </c>
      <c r="K210" s="307">
        <f t="shared" si="7"/>
        <v>-9337793.98</v>
      </c>
      <c r="L210" s="312" t="s">
        <v>173</v>
      </c>
    </row>
    <row r="211" spans="1:12" s="308" customFormat="1" ht="12.75">
      <c r="A211" s="306" t="s">
        <v>293</v>
      </c>
      <c r="B211" s="306" t="s">
        <v>247</v>
      </c>
      <c r="C211" s="304">
        <v>25346613</v>
      </c>
      <c r="D211" s="304">
        <v>11870885</v>
      </c>
      <c r="E211" s="304">
        <v>11546457.22</v>
      </c>
      <c r="F211" s="321">
        <v>45.554241192</v>
      </c>
      <c r="G211" s="304">
        <v>1681496.8</v>
      </c>
      <c r="H211" s="306" t="s">
        <v>1097</v>
      </c>
      <c r="I211" s="304">
        <v>6092723.36</v>
      </c>
      <c r="J211" s="307">
        <f t="shared" si="6"/>
        <v>5453733.86</v>
      </c>
      <c r="K211" s="307">
        <f t="shared" si="7"/>
        <v>-3772237.0600000005</v>
      </c>
      <c r="L211" s="306" t="s">
        <v>247</v>
      </c>
    </row>
    <row r="212" spans="1:12" s="308" customFormat="1" ht="12.75">
      <c r="A212" s="320" t="s">
        <v>182</v>
      </c>
      <c r="B212" s="312" t="s">
        <v>178</v>
      </c>
      <c r="C212" s="313">
        <v>25247763</v>
      </c>
      <c r="D212" s="313">
        <v>11849160</v>
      </c>
      <c r="E212" s="313">
        <v>11534165.31</v>
      </c>
      <c r="F212" s="317">
        <v>45.683909937</v>
      </c>
      <c r="G212" s="313">
        <v>1678635.44</v>
      </c>
      <c r="H212" s="306" t="s">
        <v>1098</v>
      </c>
      <c r="I212" s="304">
        <v>-6092723.36</v>
      </c>
      <c r="J212" s="307">
        <f t="shared" si="6"/>
        <v>17626888.67</v>
      </c>
      <c r="K212" s="307">
        <f t="shared" si="7"/>
        <v>-15948253.230000002</v>
      </c>
      <c r="L212" s="312" t="s">
        <v>178</v>
      </c>
    </row>
    <row r="213" spans="1:12" ht="12.75">
      <c r="A213" s="318" t="s">
        <v>183</v>
      </c>
      <c r="B213" s="312" t="s">
        <v>180</v>
      </c>
      <c r="C213" s="313">
        <v>23603872</v>
      </c>
      <c r="D213" s="313">
        <v>10486207</v>
      </c>
      <c r="E213" s="313">
        <v>10186823.85</v>
      </c>
      <c r="F213" s="317">
        <v>43.157427095</v>
      </c>
      <c r="G213" s="313">
        <v>1662620.02</v>
      </c>
      <c r="H213" s="312" t="s">
        <v>1161</v>
      </c>
      <c r="I213" s="313">
        <v>-6092723.36</v>
      </c>
      <c r="J213" s="307">
        <f t="shared" si="6"/>
        <v>16279547.21</v>
      </c>
      <c r="K213" s="307">
        <f t="shared" si="7"/>
        <v>-14616927.190000001</v>
      </c>
      <c r="L213" s="312" t="s">
        <v>180</v>
      </c>
    </row>
    <row r="214" spans="1:12" ht="12.75" customHeight="1">
      <c r="A214" s="316" t="s">
        <v>185</v>
      </c>
      <c r="B214" s="312" t="s">
        <v>181</v>
      </c>
      <c r="C214" s="313">
        <v>10943513</v>
      </c>
      <c r="D214" s="313">
        <v>5398718</v>
      </c>
      <c r="E214" s="313">
        <v>5270324.79</v>
      </c>
      <c r="F214" s="317">
        <v>48.159350567</v>
      </c>
      <c r="G214" s="313">
        <v>886295.64</v>
      </c>
      <c r="H214" s="312" t="s">
        <v>1162</v>
      </c>
      <c r="I214" s="313">
        <v>-71617.32</v>
      </c>
      <c r="J214" s="307">
        <f t="shared" si="6"/>
        <v>5341942.11</v>
      </c>
      <c r="K214" s="307">
        <f t="shared" si="7"/>
        <v>-4455646.470000001</v>
      </c>
      <c r="L214" s="312" t="s">
        <v>181</v>
      </c>
    </row>
    <row r="215" spans="1:12" ht="12.75" customHeight="1">
      <c r="A215" s="319" t="s">
        <v>187</v>
      </c>
      <c r="B215" s="312" t="s">
        <v>188</v>
      </c>
      <c r="C215" s="313">
        <v>8953325</v>
      </c>
      <c r="D215" s="313">
        <v>4431141</v>
      </c>
      <c r="E215" s="313">
        <v>4379462.38</v>
      </c>
      <c r="F215" s="317">
        <v>48.914368461</v>
      </c>
      <c r="G215" s="313">
        <v>733212.19</v>
      </c>
      <c r="H215" s="312" t="s">
        <v>1163</v>
      </c>
      <c r="I215" s="313">
        <v>-64556.68</v>
      </c>
      <c r="J215" s="307">
        <f t="shared" si="6"/>
        <v>4444019.06</v>
      </c>
      <c r="K215" s="307">
        <f t="shared" si="7"/>
        <v>-3710806.8699999996</v>
      </c>
      <c r="L215" s="312" t="s">
        <v>188</v>
      </c>
    </row>
    <row r="216" spans="1:12" s="308" customFormat="1" ht="12.75" customHeight="1">
      <c r="A216" s="316" t="s">
        <v>192</v>
      </c>
      <c r="B216" s="312" t="s">
        <v>186</v>
      </c>
      <c r="C216" s="313">
        <v>12660359</v>
      </c>
      <c r="D216" s="313">
        <v>5087489</v>
      </c>
      <c r="E216" s="313">
        <v>4916499.06</v>
      </c>
      <c r="F216" s="317">
        <v>38.833804476</v>
      </c>
      <c r="G216" s="313">
        <v>776324.38</v>
      </c>
      <c r="H216" s="306" t="s">
        <v>321</v>
      </c>
      <c r="I216" s="304"/>
      <c r="J216" s="307">
        <f t="shared" si="6"/>
        <v>4916499.06</v>
      </c>
      <c r="K216" s="307">
        <f t="shared" si="7"/>
        <v>-4140174.6799999997</v>
      </c>
      <c r="L216" s="312" t="s">
        <v>186</v>
      </c>
    </row>
    <row r="217" spans="1:12" s="308" customFormat="1" ht="12.75" customHeight="1">
      <c r="A217" s="318" t="s">
        <v>215</v>
      </c>
      <c r="B217" s="312" t="s">
        <v>206</v>
      </c>
      <c r="C217" s="313">
        <v>237448</v>
      </c>
      <c r="D217" s="313">
        <v>126373</v>
      </c>
      <c r="E217" s="313">
        <v>112106.07</v>
      </c>
      <c r="F217" s="317">
        <v>47.212892928</v>
      </c>
      <c r="G217" s="313">
        <v>13230.35</v>
      </c>
      <c r="H217" s="306" t="s">
        <v>161</v>
      </c>
      <c r="I217" s="304">
        <v>224406544.65</v>
      </c>
      <c r="J217" s="307">
        <f t="shared" si="6"/>
        <v>-224294438.58</v>
      </c>
      <c r="K217" s="307">
        <f t="shared" si="7"/>
        <v>224307668.93</v>
      </c>
      <c r="L217" s="312" t="s">
        <v>206</v>
      </c>
    </row>
    <row r="218" spans="1:12" ht="12.75" customHeight="1">
      <c r="A218" s="316" t="s">
        <v>229</v>
      </c>
      <c r="B218" s="312" t="s">
        <v>230</v>
      </c>
      <c r="C218" s="313">
        <v>237448</v>
      </c>
      <c r="D218" s="313">
        <v>126373</v>
      </c>
      <c r="E218" s="313">
        <v>112106.07</v>
      </c>
      <c r="F218" s="317">
        <v>47.212892928</v>
      </c>
      <c r="G218" s="313">
        <v>13230.35</v>
      </c>
      <c r="H218" s="312" t="s">
        <v>1141</v>
      </c>
      <c r="I218" s="313">
        <v>1049557.4</v>
      </c>
      <c r="J218" s="307">
        <f t="shared" si="6"/>
        <v>-937451.3299999998</v>
      </c>
      <c r="K218" s="307">
        <f t="shared" si="7"/>
        <v>950681.6799999998</v>
      </c>
      <c r="L218" s="312" t="s">
        <v>230</v>
      </c>
    </row>
    <row r="219" spans="1:12" ht="12.75" customHeight="1">
      <c r="A219" s="318" t="s">
        <v>236</v>
      </c>
      <c r="B219" s="312" t="s">
        <v>224</v>
      </c>
      <c r="C219" s="313">
        <v>1398443</v>
      </c>
      <c r="D219" s="313">
        <v>1232582</v>
      </c>
      <c r="E219" s="313">
        <v>1232386.5</v>
      </c>
      <c r="F219" s="317">
        <v>88.125615417</v>
      </c>
      <c r="G219" s="313">
        <v>2305.07</v>
      </c>
      <c r="H219" s="312" t="s">
        <v>164</v>
      </c>
      <c r="I219" s="313">
        <v>4246735.25</v>
      </c>
      <c r="J219" s="307">
        <f t="shared" si="6"/>
        <v>-3014348.75</v>
      </c>
      <c r="K219" s="307">
        <f t="shared" si="7"/>
        <v>3016653.82</v>
      </c>
      <c r="L219" s="312" t="s">
        <v>224</v>
      </c>
    </row>
    <row r="220" spans="1:12" ht="12.75" customHeight="1">
      <c r="A220" s="316" t="s">
        <v>239</v>
      </c>
      <c r="B220" s="312" t="s">
        <v>228</v>
      </c>
      <c r="C220" s="313">
        <v>1398443</v>
      </c>
      <c r="D220" s="313">
        <v>1232582</v>
      </c>
      <c r="E220" s="313">
        <v>1232386.5</v>
      </c>
      <c r="F220" s="317">
        <v>88.125615417</v>
      </c>
      <c r="G220" s="313">
        <v>2305.07</v>
      </c>
      <c r="H220" s="312" t="s">
        <v>311</v>
      </c>
      <c r="I220" s="313">
        <v>444365.56</v>
      </c>
      <c r="J220" s="307">
        <f t="shared" si="6"/>
        <v>788020.94</v>
      </c>
      <c r="K220" s="307">
        <f t="shared" si="7"/>
        <v>-785715.87</v>
      </c>
      <c r="L220" s="312" t="s">
        <v>228</v>
      </c>
    </row>
    <row r="221" spans="1:12" ht="12.75" customHeight="1">
      <c r="A221" s="318" t="s">
        <v>241</v>
      </c>
      <c r="B221" s="312" t="s">
        <v>231</v>
      </c>
      <c r="C221" s="313">
        <v>8000</v>
      </c>
      <c r="D221" s="313">
        <v>3998</v>
      </c>
      <c r="E221" s="313">
        <v>2848.89</v>
      </c>
      <c r="F221" s="317">
        <v>35.611125</v>
      </c>
      <c r="G221" s="313">
        <v>480</v>
      </c>
      <c r="H221" s="312" t="s">
        <v>170</v>
      </c>
      <c r="I221" s="313">
        <v>219110252</v>
      </c>
      <c r="J221" s="307">
        <f t="shared" si="6"/>
        <v>-219107403.11</v>
      </c>
      <c r="K221" s="307">
        <f t="shared" si="7"/>
        <v>219107883.11</v>
      </c>
      <c r="L221" s="312" t="s">
        <v>231</v>
      </c>
    </row>
    <row r="222" spans="1:12" ht="12.75" customHeight="1">
      <c r="A222" s="316" t="s">
        <v>242</v>
      </c>
      <c r="B222" s="312" t="s">
        <v>243</v>
      </c>
      <c r="C222" s="313">
        <v>8000</v>
      </c>
      <c r="D222" s="313">
        <v>3998</v>
      </c>
      <c r="E222" s="313">
        <v>2848.89</v>
      </c>
      <c r="F222" s="317">
        <v>35.611125</v>
      </c>
      <c r="G222" s="313">
        <v>480</v>
      </c>
      <c r="H222" s="312" t="s">
        <v>173</v>
      </c>
      <c r="I222" s="313">
        <v>213888494</v>
      </c>
      <c r="J222" s="307">
        <f t="shared" si="6"/>
        <v>-213885645.11</v>
      </c>
      <c r="K222" s="307">
        <f t="shared" si="7"/>
        <v>213886125.11</v>
      </c>
      <c r="L222" s="312" t="s">
        <v>243</v>
      </c>
    </row>
    <row r="223" spans="1:12" ht="25.5">
      <c r="A223" s="319" t="s">
        <v>244</v>
      </c>
      <c r="B223" s="312" t="s">
        <v>233</v>
      </c>
      <c r="C223" s="313">
        <v>8000</v>
      </c>
      <c r="D223" s="313">
        <v>3998</v>
      </c>
      <c r="E223" s="313">
        <v>2848.89</v>
      </c>
      <c r="F223" s="317">
        <v>35.611125</v>
      </c>
      <c r="G223" s="313">
        <v>480</v>
      </c>
      <c r="H223" s="312" t="s">
        <v>313</v>
      </c>
      <c r="I223" s="313">
        <v>5221758</v>
      </c>
      <c r="J223" s="307">
        <f t="shared" si="6"/>
        <v>-5218909.11</v>
      </c>
      <c r="K223" s="307">
        <f t="shared" si="7"/>
        <v>5219389.11</v>
      </c>
      <c r="L223" s="312" t="s">
        <v>233</v>
      </c>
    </row>
    <row r="224" spans="1:12" s="308" customFormat="1" ht="12.75">
      <c r="A224" s="320" t="s">
        <v>250</v>
      </c>
      <c r="B224" s="312" t="s">
        <v>251</v>
      </c>
      <c r="C224" s="313">
        <v>98850</v>
      </c>
      <c r="D224" s="313">
        <v>21725</v>
      </c>
      <c r="E224" s="313">
        <v>12291.91</v>
      </c>
      <c r="F224" s="317">
        <v>12.434911482</v>
      </c>
      <c r="G224" s="313">
        <v>2861.36</v>
      </c>
      <c r="H224" s="306" t="s">
        <v>247</v>
      </c>
      <c r="I224" s="304">
        <v>218121112.71</v>
      </c>
      <c r="J224" s="307">
        <f t="shared" si="6"/>
        <v>-218108820.8</v>
      </c>
      <c r="K224" s="307">
        <f t="shared" si="7"/>
        <v>218111682.16000003</v>
      </c>
      <c r="L224" s="312" t="s">
        <v>251</v>
      </c>
    </row>
    <row r="225" spans="1:12" ht="12.75">
      <c r="A225" s="318" t="s">
        <v>252</v>
      </c>
      <c r="B225" s="312" t="s">
        <v>253</v>
      </c>
      <c r="C225" s="313">
        <v>98850</v>
      </c>
      <c r="D225" s="313">
        <v>21725</v>
      </c>
      <c r="E225" s="313">
        <v>12291.91</v>
      </c>
      <c r="F225" s="317">
        <v>12.434911482</v>
      </c>
      <c r="G225" s="313">
        <v>2861.36</v>
      </c>
      <c r="H225" s="312" t="s">
        <v>178</v>
      </c>
      <c r="I225" s="313">
        <v>216681761.66</v>
      </c>
      <c r="J225" s="307">
        <f t="shared" si="6"/>
        <v>-216669469.75</v>
      </c>
      <c r="K225" s="307">
        <f t="shared" si="7"/>
        <v>216672331.11</v>
      </c>
      <c r="L225" s="312" t="s">
        <v>253</v>
      </c>
    </row>
    <row r="226" spans="1:12" ht="12.75">
      <c r="A226" s="306"/>
      <c r="B226" s="306" t="s">
        <v>1097</v>
      </c>
      <c r="C226" s="304">
        <v>-168542</v>
      </c>
      <c r="D226" s="304">
        <v>0</v>
      </c>
      <c r="E226" s="304">
        <v>402585.659999996</v>
      </c>
      <c r="F226" s="321">
        <v>-238.863701629</v>
      </c>
      <c r="G226" s="304">
        <v>-44023.860000001</v>
      </c>
      <c r="H226" s="312" t="s">
        <v>180</v>
      </c>
      <c r="I226" s="313">
        <v>18274104.09</v>
      </c>
      <c r="J226" s="307">
        <f t="shared" si="6"/>
        <v>-17871518.430000003</v>
      </c>
      <c r="K226" s="307">
        <f t="shared" si="7"/>
        <v>17827494.570000004</v>
      </c>
      <c r="L226" s="306" t="s">
        <v>1097</v>
      </c>
    </row>
    <row r="227" spans="1:12" ht="12.75">
      <c r="A227" s="306" t="s">
        <v>296</v>
      </c>
      <c r="B227" s="306" t="s">
        <v>1098</v>
      </c>
      <c r="C227" s="304">
        <v>168542</v>
      </c>
      <c r="D227" s="304">
        <v>0</v>
      </c>
      <c r="E227" s="304">
        <v>-402585.659999996</v>
      </c>
      <c r="F227" s="321">
        <v>-238.863701629</v>
      </c>
      <c r="G227" s="304">
        <v>44023.860000001</v>
      </c>
      <c r="H227" s="312" t="s">
        <v>181</v>
      </c>
      <c r="I227" s="313">
        <v>10843934.79</v>
      </c>
      <c r="J227" s="307">
        <f t="shared" si="6"/>
        <v>-11246520.449999996</v>
      </c>
      <c r="K227" s="307">
        <f t="shared" si="7"/>
        <v>11290544.309999997</v>
      </c>
      <c r="L227" s="306" t="s">
        <v>1098</v>
      </c>
    </row>
    <row r="228" spans="1:12" ht="12.75">
      <c r="A228" s="320" t="s">
        <v>267</v>
      </c>
      <c r="B228" s="312" t="s">
        <v>1161</v>
      </c>
      <c r="C228" s="313">
        <v>168542</v>
      </c>
      <c r="D228" s="313">
        <v>0</v>
      </c>
      <c r="E228" s="313">
        <v>-402585.659999996</v>
      </c>
      <c r="F228" s="317">
        <v>-238.863701629</v>
      </c>
      <c r="G228" s="313">
        <v>44023.860000001</v>
      </c>
      <c r="H228" s="312" t="s">
        <v>188</v>
      </c>
      <c r="I228" s="313">
        <v>8732997.99</v>
      </c>
      <c r="J228" s="307">
        <f t="shared" si="6"/>
        <v>-9135583.649999997</v>
      </c>
      <c r="K228" s="307">
        <f t="shared" si="7"/>
        <v>9179607.509999998</v>
      </c>
      <c r="L228" s="312" t="s">
        <v>1161</v>
      </c>
    </row>
    <row r="229" spans="1:12" ht="25.5">
      <c r="A229" s="318" t="s">
        <v>269</v>
      </c>
      <c r="B229" s="312" t="s">
        <v>1163</v>
      </c>
      <c r="C229" s="313">
        <v>168542</v>
      </c>
      <c r="D229" s="313">
        <v>0</v>
      </c>
      <c r="E229" s="313">
        <v>0</v>
      </c>
      <c r="F229" s="317">
        <v>0</v>
      </c>
      <c r="G229" s="313">
        <v>0</v>
      </c>
      <c r="H229" s="312" t="s">
        <v>186</v>
      </c>
      <c r="I229" s="313">
        <v>7430169.3</v>
      </c>
      <c r="J229" s="307">
        <f t="shared" si="6"/>
        <v>-7430169.3</v>
      </c>
      <c r="K229" s="307">
        <f t="shared" si="7"/>
        <v>7430169.3</v>
      </c>
      <c r="L229" s="312" t="s">
        <v>1163</v>
      </c>
    </row>
    <row r="230" spans="1:12" ht="12.75">
      <c r="A230" s="306" t="s">
        <v>322</v>
      </c>
      <c r="B230" s="306" t="s">
        <v>310</v>
      </c>
      <c r="C230" s="304"/>
      <c r="D230" s="304"/>
      <c r="E230" s="304"/>
      <c r="F230" s="321"/>
      <c r="G230" s="304"/>
      <c r="H230" s="312" t="s">
        <v>198</v>
      </c>
      <c r="I230" s="313">
        <v>119715008.28</v>
      </c>
      <c r="J230" s="307">
        <f t="shared" si="6"/>
        <v>-119715008.28</v>
      </c>
      <c r="K230" s="307">
        <f t="shared" si="7"/>
        <v>119715008.28</v>
      </c>
      <c r="L230" s="306" t="s">
        <v>310</v>
      </c>
    </row>
    <row r="231" spans="1:12" ht="12.75">
      <c r="A231" s="306" t="s">
        <v>160</v>
      </c>
      <c r="B231" s="306" t="s">
        <v>161</v>
      </c>
      <c r="C231" s="304">
        <v>74444157</v>
      </c>
      <c r="D231" s="304">
        <v>30362170</v>
      </c>
      <c r="E231" s="304">
        <v>29849532.83</v>
      </c>
      <c r="F231" s="321">
        <v>40.096542204</v>
      </c>
      <c r="G231" s="304">
        <v>9318290.36</v>
      </c>
      <c r="H231" s="312" t="s">
        <v>206</v>
      </c>
      <c r="I231" s="313">
        <v>6403671.23</v>
      </c>
      <c r="J231" s="307">
        <f t="shared" si="6"/>
        <v>23445861.599999998</v>
      </c>
      <c r="K231" s="307">
        <f t="shared" si="7"/>
        <v>-14127571.239999998</v>
      </c>
      <c r="L231" s="306" t="s">
        <v>161</v>
      </c>
    </row>
    <row r="232" spans="1:12" ht="25.5">
      <c r="A232" s="320" t="s">
        <v>162</v>
      </c>
      <c r="B232" s="312" t="s">
        <v>1141</v>
      </c>
      <c r="C232" s="313">
        <v>5480000</v>
      </c>
      <c r="D232" s="313">
        <v>3186745</v>
      </c>
      <c r="E232" s="313">
        <v>2533050.4</v>
      </c>
      <c r="F232" s="317">
        <v>46.223547445</v>
      </c>
      <c r="G232" s="313">
        <v>64126.28</v>
      </c>
      <c r="H232" s="312" t="s">
        <v>208</v>
      </c>
      <c r="I232" s="313">
        <v>6334811.46</v>
      </c>
      <c r="J232" s="307">
        <f t="shared" si="6"/>
        <v>-3801761.06</v>
      </c>
      <c r="K232" s="307">
        <f t="shared" si="7"/>
        <v>3865887.34</v>
      </c>
      <c r="L232" s="312" t="s">
        <v>1141</v>
      </c>
    </row>
    <row r="233" spans="1:12" ht="12.75">
      <c r="A233" s="320" t="s">
        <v>163</v>
      </c>
      <c r="B233" s="312" t="s">
        <v>164</v>
      </c>
      <c r="C233" s="313">
        <v>760883</v>
      </c>
      <c r="D233" s="313">
        <v>603184</v>
      </c>
      <c r="E233" s="313">
        <v>299535.87</v>
      </c>
      <c r="F233" s="317">
        <v>39.366876379</v>
      </c>
      <c r="G233" s="313">
        <v>262358.08</v>
      </c>
      <c r="H233" s="312" t="s">
        <v>230</v>
      </c>
      <c r="I233" s="313">
        <v>68859.77</v>
      </c>
      <c r="J233" s="307">
        <f t="shared" si="6"/>
        <v>230676.09999999998</v>
      </c>
      <c r="K233" s="307">
        <f t="shared" si="7"/>
        <v>31681.98000000004</v>
      </c>
      <c r="L233" s="312" t="s">
        <v>164</v>
      </c>
    </row>
    <row r="234" spans="1:12" ht="13.5" customHeight="1">
      <c r="A234" s="318" t="s">
        <v>323</v>
      </c>
      <c r="B234" s="312" t="s">
        <v>311</v>
      </c>
      <c r="C234" s="313">
        <v>85083</v>
      </c>
      <c r="D234" s="313">
        <v>15701</v>
      </c>
      <c r="E234" s="313">
        <v>13449.87</v>
      </c>
      <c r="F234" s="317">
        <v>15.807940482</v>
      </c>
      <c r="G234" s="313">
        <v>13449.87</v>
      </c>
      <c r="H234" s="312" t="s">
        <v>224</v>
      </c>
      <c r="I234" s="313">
        <v>51830378.49</v>
      </c>
      <c r="J234" s="307">
        <f t="shared" si="6"/>
        <v>-51816928.620000005</v>
      </c>
      <c r="K234" s="307">
        <f t="shared" si="7"/>
        <v>51830378.49</v>
      </c>
      <c r="L234" s="312" t="s">
        <v>311</v>
      </c>
    </row>
    <row r="235" spans="1:12" ht="12.75">
      <c r="A235" s="320" t="s">
        <v>165</v>
      </c>
      <c r="B235" s="312" t="s">
        <v>1143</v>
      </c>
      <c r="C235" s="313">
        <v>444706</v>
      </c>
      <c r="D235" s="313">
        <v>0</v>
      </c>
      <c r="E235" s="313">
        <v>444705.56</v>
      </c>
      <c r="F235" s="317">
        <v>99.999901058</v>
      </c>
      <c r="G235" s="313">
        <v>0</v>
      </c>
      <c r="H235" s="312" t="s">
        <v>226</v>
      </c>
      <c r="I235" s="313">
        <v>50685106.36</v>
      </c>
      <c r="J235" s="307">
        <f t="shared" si="6"/>
        <v>-50240400.8</v>
      </c>
      <c r="K235" s="307">
        <f t="shared" si="7"/>
        <v>50240400.8</v>
      </c>
      <c r="L235" s="312" t="s">
        <v>1143</v>
      </c>
    </row>
    <row r="236" spans="1:12" ht="12.75">
      <c r="A236" s="318" t="s">
        <v>21</v>
      </c>
      <c r="B236" s="312" t="s">
        <v>166</v>
      </c>
      <c r="C236" s="313">
        <v>444706</v>
      </c>
      <c r="D236" s="313">
        <v>0</v>
      </c>
      <c r="E236" s="313">
        <v>444705.56</v>
      </c>
      <c r="F236" s="317">
        <v>99.999901058</v>
      </c>
      <c r="G236" s="313">
        <v>0</v>
      </c>
      <c r="H236" s="312" t="s">
        <v>228</v>
      </c>
      <c r="I236" s="313">
        <v>1145272.13</v>
      </c>
      <c r="J236" s="307">
        <f t="shared" si="6"/>
        <v>-700566.5699999998</v>
      </c>
      <c r="K236" s="307">
        <f t="shared" si="7"/>
        <v>700566.5699999998</v>
      </c>
      <c r="L236" s="312" t="s">
        <v>166</v>
      </c>
    </row>
    <row r="237" spans="1:12" ht="12.75">
      <c r="A237" s="316" t="s">
        <v>299</v>
      </c>
      <c r="B237" s="312" t="s">
        <v>300</v>
      </c>
      <c r="C237" s="313">
        <v>444706</v>
      </c>
      <c r="D237" s="313">
        <v>0</v>
      </c>
      <c r="E237" s="313">
        <v>444705.56</v>
      </c>
      <c r="F237" s="317">
        <v>99.999901058</v>
      </c>
      <c r="G237" s="313">
        <v>0</v>
      </c>
      <c r="H237" s="312" t="s">
        <v>231</v>
      </c>
      <c r="I237" s="313">
        <v>20458599.57</v>
      </c>
      <c r="J237" s="307">
        <f t="shared" si="6"/>
        <v>-20013894.01</v>
      </c>
      <c r="K237" s="307">
        <f t="shared" si="7"/>
        <v>20013894.01</v>
      </c>
      <c r="L237" s="312" t="s">
        <v>300</v>
      </c>
    </row>
    <row r="238" spans="1:12" ht="38.25">
      <c r="A238" s="319" t="s">
        <v>301</v>
      </c>
      <c r="B238" s="312" t="s">
        <v>302</v>
      </c>
      <c r="C238" s="313">
        <v>444706</v>
      </c>
      <c r="D238" s="313">
        <v>0</v>
      </c>
      <c r="E238" s="313">
        <v>444705.56</v>
      </c>
      <c r="F238" s="317">
        <v>99.999901058</v>
      </c>
      <c r="G238" s="313">
        <v>0</v>
      </c>
      <c r="H238" s="312" t="s">
        <v>243</v>
      </c>
      <c r="I238" s="313">
        <v>1717452.69</v>
      </c>
      <c r="J238" s="307">
        <f t="shared" si="6"/>
        <v>-1272747.13</v>
      </c>
      <c r="K238" s="307">
        <f t="shared" si="7"/>
        <v>1272747.13</v>
      </c>
      <c r="L238" s="312" t="s">
        <v>302</v>
      </c>
    </row>
    <row r="239" spans="1:12" ht="38.25">
      <c r="A239" s="326" t="s">
        <v>324</v>
      </c>
      <c r="B239" s="312" t="s">
        <v>312</v>
      </c>
      <c r="C239" s="313">
        <v>444706</v>
      </c>
      <c r="D239" s="313">
        <v>0</v>
      </c>
      <c r="E239" s="313">
        <v>444705.56</v>
      </c>
      <c r="F239" s="317">
        <v>99.999901058</v>
      </c>
      <c r="G239" s="313">
        <v>0</v>
      </c>
      <c r="H239" s="312" t="s">
        <v>315</v>
      </c>
      <c r="I239" s="313">
        <v>1717452.69</v>
      </c>
      <c r="J239" s="307">
        <f t="shared" si="6"/>
        <v>-1272747.13</v>
      </c>
      <c r="K239" s="307">
        <f t="shared" si="7"/>
        <v>1272747.13</v>
      </c>
      <c r="L239" s="312" t="s">
        <v>312</v>
      </c>
    </row>
    <row r="240" spans="1:12" ht="12.75" customHeight="1">
      <c r="A240" s="320" t="s">
        <v>177</v>
      </c>
      <c r="B240" s="312" t="s">
        <v>170</v>
      </c>
      <c r="C240" s="313">
        <v>67758568</v>
      </c>
      <c r="D240" s="313">
        <v>26572241</v>
      </c>
      <c r="E240" s="313">
        <v>26572241</v>
      </c>
      <c r="F240" s="317">
        <v>39.216060469</v>
      </c>
      <c r="G240" s="313">
        <v>8991806</v>
      </c>
      <c r="H240" s="312" t="s">
        <v>325</v>
      </c>
      <c r="I240" s="313">
        <v>1717452.69</v>
      </c>
      <c r="J240" s="307">
        <f t="shared" si="6"/>
        <v>24854788.31</v>
      </c>
      <c r="K240" s="307">
        <f t="shared" si="7"/>
        <v>-15862982.309999999</v>
      </c>
      <c r="L240" s="312" t="s">
        <v>170</v>
      </c>
    </row>
    <row r="241" spans="1:12" ht="27.75" customHeight="1">
      <c r="A241" s="318" t="s">
        <v>179</v>
      </c>
      <c r="B241" s="312" t="s">
        <v>173</v>
      </c>
      <c r="C241" s="313">
        <v>64838425</v>
      </c>
      <c r="D241" s="313">
        <v>25722471</v>
      </c>
      <c r="E241" s="313">
        <v>25722471</v>
      </c>
      <c r="F241" s="317">
        <v>39.671646867</v>
      </c>
      <c r="G241" s="313">
        <v>9012801</v>
      </c>
      <c r="H241" s="312" t="s">
        <v>249</v>
      </c>
      <c r="I241" s="313">
        <v>14345700.72</v>
      </c>
      <c r="J241" s="307">
        <f t="shared" si="6"/>
        <v>11376770.28</v>
      </c>
      <c r="K241" s="307">
        <f t="shared" si="7"/>
        <v>-2363969.2799999993</v>
      </c>
      <c r="L241" s="312" t="s">
        <v>173</v>
      </c>
    </row>
    <row r="242" spans="1:12" ht="25.5">
      <c r="A242" s="318" t="s">
        <v>326</v>
      </c>
      <c r="B242" s="312" t="s">
        <v>313</v>
      </c>
      <c r="C242" s="313">
        <v>2920143</v>
      </c>
      <c r="D242" s="313">
        <v>849770</v>
      </c>
      <c r="E242" s="313">
        <v>849770</v>
      </c>
      <c r="F242" s="317">
        <v>29.100287212</v>
      </c>
      <c r="G242" s="313">
        <v>-20995</v>
      </c>
      <c r="H242" s="312" t="s">
        <v>318</v>
      </c>
      <c r="I242" s="313">
        <v>4395446.16</v>
      </c>
      <c r="J242" s="307">
        <f t="shared" si="6"/>
        <v>-3545676.16</v>
      </c>
      <c r="K242" s="307">
        <f t="shared" si="7"/>
        <v>3524681.16</v>
      </c>
      <c r="L242" s="312" t="s">
        <v>313</v>
      </c>
    </row>
    <row r="243" spans="1:12" ht="12.75" customHeight="1">
      <c r="A243" s="306" t="s">
        <v>293</v>
      </c>
      <c r="B243" s="306" t="s">
        <v>247</v>
      </c>
      <c r="C243" s="304">
        <v>74337969</v>
      </c>
      <c r="D243" s="304">
        <v>30160779</v>
      </c>
      <c r="E243" s="304">
        <v>27455894.56</v>
      </c>
      <c r="F243" s="321">
        <v>36.933877707</v>
      </c>
      <c r="G243" s="304">
        <v>11797707.8</v>
      </c>
      <c r="H243" s="312" t="s">
        <v>320</v>
      </c>
      <c r="I243" s="313">
        <v>4395446.16</v>
      </c>
      <c r="J243" s="307">
        <f t="shared" si="6"/>
        <v>23060448.4</v>
      </c>
      <c r="K243" s="307">
        <f t="shared" si="7"/>
        <v>-11262740.599999998</v>
      </c>
      <c r="L243" s="306" t="s">
        <v>247</v>
      </c>
    </row>
    <row r="244" spans="1:12" ht="12.75" customHeight="1">
      <c r="A244" s="320" t="s">
        <v>182</v>
      </c>
      <c r="B244" s="312" t="s">
        <v>178</v>
      </c>
      <c r="C244" s="313">
        <v>64364088</v>
      </c>
      <c r="D244" s="313">
        <v>29512339</v>
      </c>
      <c r="E244" s="313">
        <v>26887234.3</v>
      </c>
      <c r="F244" s="317">
        <v>41.773658472</v>
      </c>
      <c r="G244" s="313">
        <v>11786261.1</v>
      </c>
      <c r="H244" s="312" t="s">
        <v>251</v>
      </c>
      <c r="I244" s="313">
        <v>1439351.05</v>
      </c>
      <c r="J244" s="307">
        <f t="shared" si="6"/>
        <v>25447883.25</v>
      </c>
      <c r="K244" s="307">
        <f t="shared" si="7"/>
        <v>-13661622.15</v>
      </c>
      <c r="L244" s="312" t="s">
        <v>178</v>
      </c>
    </row>
    <row r="245" spans="1:12" ht="12.75" customHeight="1">
      <c r="A245" s="318" t="s">
        <v>183</v>
      </c>
      <c r="B245" s="312" t="s">
        <v>180</v>
      </c>
      <c r="C245" s="313">
        <v>26235890</v>
      </c>
      <c r="D245" s="313">
        <v>11414597</v>
      </c>
      <c r="E245" s="313">
        <v>9122871.80999999</v>
      </c>
      <c r="F245" s="317">
        <v>34.772488412</v>
      </c>
      <c r="G245" s="313">
        <v>1737305.47</v>
      </c>
      <c r="H245" s="312" t="s">
        <v>253</v>
      </c>
      <c r="I245" s="313">
        <v>210423.03</v>
      </c>
      <c r="J245" s="307">
        <f t="shared" si="6"/>
        <v>8912448.77999999</v>
      </c>
      <c r="K245" s="307">
        <f t="shared" si="7"/>
        <v>-7175143.30999999</v>
      </c>
      <c r="L245" s="312" t="s">
        <v>180</v>
      </c>
    </row>
    <row r="246" spans="1:12" ht="12.75" customHeight="1">
      <c r="A246" s="316" t="s">
        <v>185</v>
      </c>
      <c r="B246" s="312" t="s">
        <v>181</v>
      </c>
      <c r="C246" s="313">
        <v>13892184</v>
      </c>
      <c r="D246" s="313">
        <v>6344636</v>
      </c>
      <c r="E246" s="313">
        <v>5994141.4</v>
      </c>
      <c r="F246" s="317">
        <v>43.147581403</v>
      </c>
      <c r="G246" s="313">
        <v>1014024.92</v>
      </c>
      <c r="H246" s="312" t="s">
        <v>259</v>
      </c>
      <c r="I246" s="313">
        <v>1228928.02</v>
      </c>
      <c r="J246" s="307">
        <f t="shared" si="6"/>
        <v>4765213.380000001</v>
      </c>
      <c r="K246" s="307">
        <f t="shared" si="7"/>
        <v>-3751188.460000001</v>
      </c>
      <c r="L246" s="312" t="s">
        <v>181</v>
      </c>
    </row>
    <row r="247" spans="1:12" ht="12.75" customHeight="1">
      <c r="A247" s="319" t="s">
        <v>187</v>
      </c>
      <c r="B247" s="312" t="s">
        <v>188</v>
      </c>
      <c r="C247" s="313">
        <v>10838370</v>
      </c>
      <c r="D247" s="313">
        <v>4995479</v>
      </c>
      <c r="E247" s="313">
        <v>4752571.24</v>
      </c>
      <c r="F247" s="317">
        <v>43.849501724</v>
      </c>
      <c r="G247" s="313">
        <v>826051.89</v>
      </c>
      <c r="H247" s="312" t="s">
        <v>327</v>
      </c>
      <c r="I247" s="313">
        <v>1228928.02</v>
      </c>
      <c r="J247" s="307">
        <f t="shared" si="6"/>
        <v>3523643.22</v>
      </c>
      <c r="K247" s="307">
        <f t="shared" si="7"/>
        <v>-2697591.33</v>
      </c>
      <c r="L247" s="312" t="s">
        <v>188</v>
      </c>
    </row>
    <row r="248" spans="1:12" s="308" customFormat="1" ht="12.75" customHeight="1">
      <c r="A248" s="316" t="s">
        <v>192</v>
      </c>
      <c r="B248" s="312" t="s">
        <v>186</v>
      </c>
      <c r="C248" s="313">
        <v>12343706</v>
      </c>
      <c r="D248" s="313">
        <v>5069961</v>
      </c>
      <c r="E248" s="313">
        <v>3128730.41</v>
      </c>
      <c r="F248" s="317">
        <v>25.346767089</v>
      </c>
      <c r="G248" s="313">
        <v>723280.55</v>
      </c>
      <c r="H248" s="306" t="s">
        <v>1097</v>
      </c>
      <c r="I248" s="304">
        <v>6285431.93999982</v>
      </c>
      <c r="J248" s="307">
        <f t="shared" si="6"/>
        <v>-3156701.5299998196</v>
      </c>
      <c r="K248" s="307">
        <f t="shared" si="7"/>
        <v>3879982.0799998194</v>
      </c>
      <c r="L248" s="312" t="s">
        <v>186</v>
      </c>
    </row>
    <row r="249" spans="1:12" s="308" customFormat="1" ht="12.75">
      <c r="A249" s="318" t="s">
        <v>215</v>
      </c>
      <c r="B249" s="312" t="s">
        <v>206</v>
      </c>
      <c r="C249" s="313">
        <v>33680422</v>
      </c>
      <c r="D249" s="313">
        <v>16923380</v>
      </c>
      <c r="E249" s="313">
        <v>16658121.8</v>
      </c>
      <c r="F249" s="317">
        <v>49.459361881</v>
      </c>
      <c r="G249" s="313">
        <v>9501918.99</v>
      </c>
      <c r="H249" s="306" t="s">
        <v>1098</v>
      </c>
      <c r="I249" s="304">
        <v>-6285431.93999982</v>
      </c>
      <c r="J249" s="307">
        <f t="shared" si="6"/>
        <v>22943553.73999982</v>
      </c>
      <c r="K249" s="307">
        <f t="shared" si="7"/>
        <v>-13441634.74999982</v>
      </c>
      <c r="L249" s="312" t="s">
        <v>206</v>
      </c>
    </row>
    <row r="250" spans="1:12" ht="12.75">
      <c r="A250" s="316" t="s">
        <v>217</v>
      </c>
      <c r="B250" s="312" t="s">
        <v>208</v>
      </c>
      <c r="C250" s="313">
        <v>33680422</v>
      </c>
      <c r="D250" s="313">
        <v>16923380</v>
      </c>
      <c r="E250" s="313">
        <v>16658121.8</v>
      </c>
      <c r="F250" s="317">
        <v>49.459361881</v>
      </c>
      <c r="G250" s="313">
        <v>9501918.99</v>
      </c>
      <c r="H250" s="312" t="s">
        <v>1103</v>
      </c>
      <c r="I250" s="313">
        <v>-24759715</v>
      </c>
      <c r="J250" s="307">
        <f t="shared" si="6"/>
        <v>41417836.8</v>
      </c>
      <c r="K250" s="307">
        <f t="shared" si="7"/>
        <v>-31915917.809999995</v>
      </c>
      <c r="L250" s="312" t="s">
        <v>208</v>
      </c>
    </row>
    <row r="251" spans="1:12" ht="25.5">
      <c r="A251" s="318" t="s">
        <v>236</v>
      </c>
      <c r="B251" s="312" t="s">
        <v>224</v>
      </c>
      <c r="C251" s="313">
        <v>207670</v>
      </c>
      <c r="D251" s="313">
        <v>104085</v>
      </c>
      <c r="E251" s="313">
        <v>77756.96</v>
      </c>
      <c r="F251" s="317">
        <v>37.442557904</v>
      </c>
      <c r="G251" s="313">
        <v>0</v>
      </c>
      <c r="H251" s="312" t="s">
        <v>328</v>
      </c>
      <c r="I251" s="313">
        <v>-40565919</v>
      </c>
      <c r="J251" s="307">
        <f t="shared" si="6"/>
        <v>40643675.96</v>
      </c>
      <c r="K251" s="307">
        <f t="shared" si="7"/>
        <v>-40643675.96</v>
      </c>
      <c r="L251" s="312" t="s">
        <v>224</v>
      </c>
    </row>
    <row r="252" spans="1:12" ht="12.75">
      <c r="A252" s="316" t="s">
        <v>239</v>
      </c>
      <c r="B252" s="312" t="s">
        <v>228</v>
      </c>
      <c r="C252" s="313">
        <v>207670</v>
      </c>
      <c r="D252" s="313">
        <v>104085</v>
      </c>
      <c r="E252" s="313">
        <v>77756.96</v>
      </c>
      <c r="F252" s="317">
        <v>37.442557904</v>
      </c>
      <c r="G252" s="313">
        <v>0</v>
      </c>
      <c r="H252" s="312" t="s">
        <v>329</v>
      </c>
      <c r="I252" s="313">
        <v>15806204</v>
      </c>
      <c r="J252" s="307">
        <f t="shared" si="6"/>
        <v>-15728447.04</v>
      </c>
      <c r="K252" s="307">
        <f t="shared" si="7"/>
        <v>15728447.04</v>
      </c>
      <c r="L252" s="312" t="s">
        <v>228</v>
      </c>
    </row>
    <row r="253" spans="1:12" ht="12.75">
      <c r="A253" s="318" t="s">
        <v>241</v>
      </c>
      <c r="B253" s="312" t="s">
        <v>231</v>
      </c>
      <c r="C253" s="313">
        <v>4240106</v>
      </c>
      <c r="D253" s="313">
        <v>1070277</v>
      </c>
      <c r="E253" s="313">
        <v>1028483.73</v>
      </c>
      <c r="F253" s="317">
        <v>24.256085343</v>
      </c>
      <c r="G253" s="313">
        <v>547036.64</v>
      </c>
      <c r="H253" s="312" t="s">
        <v>1161</v>
      </c>
      <c r="I253" s="313">
        <v>-6285431.93999982</v>
      </c>
      <c r="J253" s="307">
        <f t="shared" si="6"/>
        <v>7313915.669999819</v>
      </c>
      <c r="K253" s="307">
        <f t="shared" si="7"/>
        <v>-6766879.02999982</v>
      </c>
      <c r="L253" s="312" t="s">
        <v>231</v>
      </c>
    </row>
    <row r="254" spans="1:12" ht="12.75" customHeight="1">
      <c r="A254" s="316" t="s">
        <v>242</v>
      </c>
      <c r="B254" s="312" t="s">
        <v>243</v>
      </c>
      <c r="C254" s="313">
        <v>103923</v>
      </c>
      <c r="D254" s="313">
        <v>40000</v>
      </c>
      <c r="E254" s="313">
        <v>40000</v>
      </c>
      <c r="F254" s="317">
        <v>38.490035892</v>
      </c>
      <c r="G254" s="313">
        <v>15000</v>
      </c>
      <c r="H254" s="312" t="s">
        <v>1162</v>
      </c>
      <c r="I254" s="313">
        <v>-4105.41</v>
      </c>
      <c r="J254" s="307">
        <f t="shared" si="6"/>
        <v>44105.41</v>
      </c>
      <c r="K254" s="307">
        <f t="shared" si="7"/>
        <v>-29105.410000000003</v>
      </c>
      <c r="L254" s="312" t="s">
        <v>243</v>
      </c>
    </row>
    <row r="255" spans="1:12" ht="25.5">
      <c r="A255" s="319" t="s">
        <v>314</v>
      </c>
      <c r="B255" s="312" t="s">
        <v>315</v>
      </c>
      <c r="C255" s="313">
        <v>103923</v>
      </c>
      <c r="D255" s="313">
        <v>40000</v>
      </c>
      <c r="E255" s="313">
        <v>40000</v>
      </c>
      <c r="F255" s="317">
        <v>38.490035892</v>
      </c>
      <c r="G255" s="313">
        <v>15000</v>
      </c>
      <c r="H255" s="312" t="s">
        <v>1163</v>
      </c>
      <c r="I255" s="313">
        <v>-524456.85</v>
      </c>
      <c r="J255" s="307">
        <f t="shared" si="6"/>
        <v>564456.85</v>
      </c>
      <c r="K255" s="307">
        <f t="shared" si="7"/>
        <v>-549456.85</v>
      </c>
      <c r="L255" s="312" t="s">
        <v>315</v>
      </c>
    </row>
    <row r="256" spans="1:12" ht="38.25">
      <c r="A256" s="326" t="s">
        <v>316</v>
      </c>
      <c r="B256" s="312" t="s">
        <v>317</v>
      </c>
      <c r="C256" s="313">
        <v>103923</v>
      </c>
      <c r="D256" s="313">
        <v>40000</v>
      </c>
      <c r="E256" s="313">
        <v>40000</v>
      </c>
      <c r="F256" s="317">
        <v>38.490035892</v>
      </c>
      <c r="G256" s="313">
        <v>15000</v>
      </c>
      <c r="H256" s="312" t="s">
        <v>1166</v>
      </c>
      <c r="I256" s="313">
        <f>-I250</f>
        <v>24759715</v>
      </c>
      <c r="J256" s="307">
        <f t="shared" si="6"/>
        <v>-24719715</v>
      </c>
      <c r="K256" s="307">
        <f t="shared" si="7"/>
        <v>24734715</v>
      </c>
      <c r="L256" s="312" t="s">
        <v>317</v>
      </c>
    </row>
    <row r="257" spans="1:12" s="308" customFormat="1" ht="38.25">
      <c r="A257" s="316" t="s">
        <v>248</v>
      </c>
      <c r="B257" s="312" t="s">
        <v>249</v>
      </c>
      <c r="C257" s="313">
        <v>1130957</v>
      </c>
      <c r="D257" s="313">
        <v>164806</v>
      </c>
      <c r="E257" s="313">
        <v>136153.18</v>
      </c>
      <c r="F257" s="317">
        <v>12.038758326</v>
      </c>
      <c r="G257" s="313">
        <v>24458.46</v>
      </c>
      <c r="H257" s="306" t="s">
        <v>52</v>
      </c>
      <c r="I257" s="304"/>
      <c r="J257" s="307">
        <f t="shared" si="6"/>
        <v>136153.18</v>
      </c>
      <c r="K257" s="307">
        <f t="shared" si="7"/>
        <v>-111694.72</v>
      </c>
      <c r="L257" s="312" t="s">
        <v>249</v>
      </c>
    </row>
    <row r="258" spans="1:12" s="308" customFormat="1" ht="12.75">
      <c r="A258" s="316" t="s">
        <v>330</v>
      </c>
      <c r="B258" s="312" t="s">
        <v>318</v>
      </c>
      <c r="C258" s="313">
        <v>3005226</v>
      </c>
      <c r="D258" s="313">
        <v>865471</v>
      </c>
      <c r="E258" s="313">
        <v>852330.55</v>
      </c>
      <c r="F258" s="317">
        <v>28.361612405</v>
      </c>
      <c r="G258" s="313">
        <v>507578.18</v>
      </c>
      <c r="H258" s="306" t="s">
        <v>161</v>
      </c>
      <c r="I258" s="304">
        <v>51944138.76</v>
      </c>
      <c r="J258" s="307">
        <f t="shared" si="6"/>
        <v>-51091808.21</v>
      </c>
      <c r="K258" s="307">
        <f t="shared" si="7"/>
        <v>51599386.39</v>
      </c>
      <c r="L258" s="312" t="s">
        <v>318</v>
      </c>
    </row>
    <row r="259" spans="1:12" ht="38.25">
      <c r="A259" s="319" t="s">
        <v>331</v>
      </c>
      <c r="B259" s="312" t="s">
        <v>320</v>
      </c>
      <c r="C259" s="313">
        <v>3005226</v>
      </c>
      <c r="D259" s="313">
        <v>865471</v>
      </c>
      <c r="E259" s="313">
        <v>852330.55</v>
      </c>
      <c r="F259" s="317">
        <v>28.361612405</v>
      </c>
      <c r="G259" s="313">
        <v>507578.18</v>
      </c>
      <c r="H259" s="312" t="s">
        <v>1141</v>
      </c>
      <c r="I259" s="313">
        <v>1047028.67</v>
      </c>
      <c r="J259" s="307">
        <f t="shared" si="6"/>
        <v>-194698.12</v>
      </c>
      <c r="K259" s="307">
        <f t="shared" si="7"/>
        <v>702276.3</v>
      </c>
      <c r="L259" s="312" t="s">
        <v>320</v>
      </c>
    </row>
    <row r="260" spans="1:12" ht="12.75">
      <c r="A260" s="320" t="s">
        <v>250</v>
      </c>
      <c r="B260" s="312" t="s">
        <v>251</v>
      </c>
      <c r="C260" s="313">
        <v>9973881</v>
      </c>
      <c r="D260" s="313">
        <v>648440</v>
      </c>
      <c r="E260" s="313">
        <v>568660.26</v>
      </c>
      <c r="F260" s="317">
        <v>5.701494333</v>
      </c>
      <c r="G260" s="313">
        <v>11446.7</v>
      </c>
      <c r="H260" s="312" t="s">
        <v>164</v>
      </c>
      <c r="I260" s="313">
        <v>697426.09</v>
      </c>
      <c r="J260" s="307">
        <f t="shared" si="6"/>
        <v>-128765.82999999996</v>
      </c>
      <c r="K260" s="307">
        <f t="shared" si="7"/>
        <v>140212.52999999997</v>
      </c>
      <c r="L260" s="312" t="s">
        <v>251</v>
      </c>
    </row>
    <row r="261" spans="1:12" ht="12.75" customHeight="1">
      <c r="A261" s="318" t="s">
        <v>252</v>
      </c>
      <c r="B261" s="312" t="s">
        <v>253</v>
      </c>
      <c r="C261" s="313">
        <v>1803513</v>
      </c>
      <c r="D261" s="313">
        <v>334976</v>
      </c>
      <c r="E261" s="313">
        <v>259103.24</v>
      </c>
      <c r="F261" s="317">
        <v>14.366585658</v>
      </c>
      <c r="G261" s="313">
        <v>11446.7</v>
      </c>
      <c r="H261" s="312" t="s">
        <v>311</v>
      </c>
      <c r="I261" s="313">
        <v>0</v>
      </c>
      <c r="J261" s="307">
        <f t="shared" si="6"/>
        <v>259103.24</v>
      </c>
      <c r="K261" s="307">
        <f t="shared" si="7"/>
        <v>-247656.53999999998</v>
      </c>
      <c r="L261" s="312" t="s">
        <v>253</v>
      </c>
    </row>
    <row r="262" spans="1:12" ht="25.5">
      <c r="A262" s="318" t="s">
        <v>258</v>
      </c>
      <c r="B262" s="312" t="s">
        <v>259</v>
      </c>
      <c r="C262" s="313">
        <v>8170368</v>
      </c>
      <c r="D262" s="313">
        <v>313464</v>
      </c>
      <c r="E262" s="313">
        <v>309557.02</v>
      </c>
      <c r="F262" s="317">
        <v>3.788776956</v>
      </c>
      <c r="G262" s="313">
        <v>0</v>
      </c>
      <c r="H262" s="312"/>
      <c r="I262" s="313"/>
      <c r="J262" s="307">
        <f t="shared" si="6"/>
        <v>309557.02</v>
      </c>
      <c r="K262" s="307">
        <f t="shared" si="7"/>
        <v>-309557.02</v>
      </c>
      <c r="L262" s="312" t="s">
        <v>259</v>
      </c>
    </row>
    <row r="263" spans="1:12" ht="12.75">
      <c r="A263" s="316" t="s">
        <v>260</v>
      </c>
      <c r="B263" s="312" t="s">
        <v>261</v>
      </c>
      <c r="C263" s="313">
        <v>8170368</v>
      </c>
      <c r="D263" s="313">
        <v>313464</v>
      </c>
      <c r="E263" s="313">
        <v>309557.02</v>
      </c>
      <c r="F263" s="317">
        <v>3.788776956</v>
      </c>
      <c r="G263" s="313">
        <v>0</v>
      </c>
      <c r="H263" s="312"/>
      <c r="I263" s="313"/>
      <c r="J263" s="307">
        <f t="shared" si="6"/>
        <v>309557.02</v>
      </c>
      <c r="K263" s="307">
        <f t="shared" si="7"/>
        <v>-309557.02</v>
      </c>
      <c r="L263" s="312" t="s">
        <v>261</v>
      </c>
    </row>
    <row r="264" spans="1:12" ht="25.5">
      <c r="A264" s="319" t="s">
        <v>262</v>
      </c>
      <c r="B264" s="312" t="s">
        <v>263</v>
      </c>
      <c r="C264" s="313">
        <v>8170368</v>
      </c>
      <c r="D264" s="313">
        <v>313464</v>
      </c>
      <c r="E264" s="313">
        <v>309557.02</v>
      </c>
      <c r="F264" s="317">
        <v>3.788776956</v>
      </c>
      <c r="G264" s="313">
        <v>0</v>
      </c>
      <c r="H264" s="312"/>
      <c r="I264" s="313"/>
      <c r="J264" s="307">
        <f t="shared" si="6"/>
        <v>309557.02</v>
      </c>
      <c r="K264" s="307">
        <f t="shared" si="7"/>
        <v>-309557.02</v>
      </c>
      <c r="L264" s="312" t="s">
        <v>263</v>
      </c>
    </row>
    <row r="265" spans="1:12" ht="12.75">
      <c r="A265" s="306"/>
      <c r="B265" s="306" t="s">
        <v>1097</v>
      </c>
      <c r="C265" s="304">
        <v>106188</v>
      </c>
      <c r="D265" s="304">
        <v>201391</v>
      </c>
      <c r="E265" s="304">
        <v>2393638.27</v>
      </c>
      <c r="F265" s="321">
        <v>2254.151382454</v>
      </c>
      <c r="G265" s="304">
        <v>-2479417.44</v>
      </c>
      <c r="H265" s="312" t="s">
        <v>170</v>
      </c>
      <c r="I265" s="313">
        <v>50199684</v>
      </c>
      <c r="J265" s="307">
        <f t="shared" si="6"/>
        <v>-47806045.73</v>
      </c>
      <c r="K265" s="307">
        <f t="shared" si="7"/>
        <v>45326628.29</v>
      </c>
      <c r="L265" s="306" t="s">
        <v>1097</v>
      </c>
    </row>
    <row r="266" spans="1:12" ht="12.75" customHeight="1">
      <c r="A266" s="306" t="s">
        <v>296</v>
      </c>
      <c r="B266" s="306" t="s">
        <v>1098</v>
      </c>
      <c r="C266" s="304">
        <v>-106188</v>
      </c>
      <c r="D266" s="304">
        <v>-201391</v>
      </c>
      <c r="E266" s="304">
        <v>-2393638.27</v>
      </c>
      <c r="F266" s="321">
        <v>2254.151382454</v>
      </c>
      <c r="G266" s="304">
        <v>2479417.44</v>
      </c>
      <c r="H266" s="312" t="s">
        <v>173</v>
      </c>
      <c r="I266" s="313">
        <v>50199684</v>
      </c>
      <c r="J266" s="307">
        <f t="shared" si="6"/>
        <v>-52593322.27</v>
      </c>
      <c r="K266" s="307">
        <f t="shared" si="7"/>
        <v>55072739.71</v>
      </c>
      <c r="L266" s="306" t="s">
        <v>1098</v>
      </c>
    </row>
    <row r="267" spans="1:12" s="308" customFormat="1" ht="12.75">
      <c r="A267" s="320" t="s">
        <v>267</v>
      </c>
      <c r="B267" s="312" t="s">
        <v>1161</v>
      </c>
      <c r="C267" s="313">
        <v>-106188</v>
      </c>
      <c r="D267" s="313">
        <v>-201391</v>
      </c>
      <c r="E267" s="313">
        <v>-2393638.27</v>
      </c>
      <c r="F267" s="317">
        <v>2254.151382454</v>
      </c>
      <c r="G267" s="313">
        <v>2479417.44</v>
      </c>
      <c r="H267" s="306" t="s">
        <v>247</v>
      </c>
      <c r="I267" s="304">
        <v>50967475.09</v>
      </c>
      <c r="J267" s="307">
        <f t="shared" si="6"/>
        <v>-53361113.36000001</v>
      </c>
      <c r="K267" s="307">
        <f t="shared" si="7"/>
        <v>55840530.800000004</v>
      </c>
      <c r="L267" s="312" t="s">
        <v>1161</v>
      </c>
    </row>
    <row r="268" spans="1:12" ht="38.25">
      <c r="A268" s="318" t="s">
        <v>268</v>
      </c>
      <c r="B268" s="312" t="s">
        <v>1162</v>
      </c>
      <c r="C268" s="313">
        <v>-259548</v>
      </c>
      <c r="D268" s="313">
        <v>-262972</v>
      </c>
      <c r="E268" s="313">
        <v>-164599.32</v>
      </c>
      <c r="F268" s="317">
        <v>63.417679967</v>
      </c>
      <c r="G268" s="313">
        <v>-77896</v>
      </c>
      <c r="H268" s="312" t="s">
        <v>178</v>
      </c>
      <c r="I268" s="313">
        <v>49477320.29</v>
      </c>
      <c r="J268" s="307">
        <f t="shared" si="6"/>
        <v>-49641919.61</v>
      </c>
      <c r="K268" s="307">
        <f t="shared" si="7"/>
        <v>49564023.61</v>
      </c>
      <c r="L268" s="312" t="s">
        <v>1162</v>
      </c>
    </row>
    <row r="269" spans="1:12" ht="25.5">
      <c r="A269" s="318" t="s">
        <v>269</v>
      </c>
      <c r="B269" s="312" t="s">
        <v>1163</v>
      </c>
      <c r="C269" s="313">
        <v>153360</v>
      </c>
      <c r="D269" s="313">
        <v>61581</v>
      </c>
      <c r="E269" s="313">
        <v>-64556.68</v>
      </c>
      <c r="F269" s="317">
        <v>-42.094861763</v>
      </c>
      <c r="G269" s="313">
        <v>0</v>
      </c>
      <c r="H269" s="312" t="s">
        <v>180</v>
      </c>
      <c r="I269" s="313">
        <v>45764634.87</v>
      </c>
      <c r="J269" s="307">
        <f aca="true" t="shared" si="8" ref="J269:J332">E269-I269</f>
        <v>-45829191.55</v>
      </c>
      <c r="K269" s="307">
        <f aca="true" t="shared" si="9" ref="K269:K332">G269-J269</f>
        <v>45829191.55</v>
      </c>
      <c r="L269" s="312" t="s">
        <v>1163</v>
      </c>
    </row>
    <row r="270" spans="1:12" ht="12.75">
      <c r="A270" s="306" t="s">
        <v>332</v>
      </c>
      <c r="B270" s="306" t="s">
        <v>321</v>
      </c>
      <c r="C270" s="304"/>
      <c r="D270" s="304"/>
      <c r="E270" s="304"/>
      <c r="F270" s="321"/>
      <c r="G270" s="304"/>
      <c r="H270" s="312" t="s">
        <v>181</v>
      </c>
      <c r="I270" s="313">
        <v>32958887.38</v>
      </c>
      <c r="J270" s="307">
        <f t="shared" si="8"/>
        <v>-32958887.38</v>
      </c>
      <c r="K270" s="307">
        <f t="shared" si="9"/>
        <v>32958887.38</v>
      </c>
      <c r="L270" s="306" t="s">
        <v>321</v>
      </c>
    </row>
    <row r="271" spans="1:12" ht="12.75">
      <c r="A271" s="306" t="s">
        <v>160</v>
      </c>
      <c r="B271" s="306" t="s">
        <v>161</v>
      </c>
      <c r="C271" s="304">
        <v>624956288</v>
      </c>
      <c r="D271" s="304">
        <v>297421177</v>
      </c>
      <c r="E271" s="304">
        <v>297986546.86</v>
      </c>
      <c r="F271" s="321">
        <v>47.681182281</v>
      </c>
      <c r="G271" s="304">
        <v>41820715.17</v>
      </c>
      <c r="H271" s="312" t="s">
        <v>188</v>
      </c>
      <c r="I271" s="313">
        <v>23051854.44</v>
      </c>
      <c r="J271" s="307">
        <f t="shared" si="8"/>
        <v>274934692.42</v>
      </c>
      <c r="K271" s="307">
        <f t="shared" si="9"/>
        <v>-233113977.25</v>
      </c>
      <c r="L271" s="306" t="s">
        <v>161</v>
      </c>
    </row>
    <row r="272" spans="1:12" ht="25.5">
      <c r="A272" s="320" t="s">
        <v>162</v>
      </c>
      <c r="B272" s="312" t="s">
        <v>1141</v>
      </c>
      <c r="C272" s="313">
        <v>1839212</v>
      </c>
      <c r="D272" s="313">
        <v>857477</v>
      </c>
      <c r="E272" s="313">
        <v>1321466.16</v>
      </c>
      <c r="F272" s="317">
        <v>71.849583409</v>
      </c>
      <c r="G272" s="313">
        <v>142241.7</v>
      </c>
      <c r="H272" s="312" t="s">
        <v>186</v>
      </c>
      <c r="I272" s="313">
        <v>12805747.49</v>
      </c>
      <c r="J272" s="307">
        <f t="shared" si="8"/>
        <v>-11484281.33</v>
      </c>
      <c r="K272" s="307">
        <f t="shared" si="9"/>
        <v>11626523.03</v>
      </c>
      <c r="L272" s="312" t="s">
        <v>1141</v>
      </c>
    </row>
    <row r="273" spans="1:12" ht="15.75">
      <c r="A273" s="320" t="s">
        <v>163</v>
      </c>
      <c r="B273" s="312" t="s">
        <v>164</v>
      </c>
      <c r="C273" s="313">
        <v>27353784</v>
      </c>
      <c r="D273" s="313">
        <v>7271730</v>
      </c>
      <c r="E273" s="313">
        <v>7373110.7</v>
      </c>
      <c r="F273" s="317">
        <v>26.954627923</v>
      </c>
      <c r="G273" s="313">
        <v>1836137.47</v>
      </c>
      <c r="H273" s="312" t="s">
        <v>400</v>
      </c>
      <c r="I273" s="313">
        <v>290576</v>
      </c>
      <c r="J273" s="307">
        <f t="shared" si="8"/>
        <v>7082534.7</v>
      </c>
      <c r="K273" s="307">
        <f t="shared" si="9"/>
        <v>-5246397.23</v>
      </c>
      <c r="L273" s="312" t="s">
        <v>164</v>
      </c>
    </row>
    <row r="274" spans="1:12" ht="12.75" customHeight="1">
      <c r="A274" s="318" t="s">
        <v>323</v>
      </c>
      <c r="B274" s="312" t="s">
        <v>311</v>
      </c>
      <c r="C274" s="313">
        <v>14052822</v>
      </c>
      <c r="D274" s="313">
        <v>1211782</v>
      </c>
      <c r="E274" s="313">
        <v>1174944.98</v>
      </c>
      <c r="F274" s="317">
        <v>8.360918398</v>
      </c>
      <c r="G274" s="313">
        <v>478220.86</v>
      </c>
      <c r="H274" s="312" t="s">
        <v>206</v>
      </c>
      <c r="I274" s="313">
        <v>3184937.24</v>
      </c>
      <c r="J274" s="307">
        <f t="shared" si="8"/>
        <v>-2009992.2600000002</v>
      </c>
      <c r="K274" s="307">
        <f t="shared" si="9"/>
        <v>2488213.12</v>
      </c>
      <c r="L274" s="312" t="s">
        <v>311</v>
      </c>
    </row>
    <row r="275" spans="1:12" ht="12.75">
      <c r="A275" s="320" t="s">
        <v>177</v>
      </c>
      <c r="B275" s="312" t="s">
        <v>170</v>
      </c>
      <c r="C275" s="313">
        <v>595763292</v>
      </c>
      <c r="D275" s="313">
        <v>289291970</v>
      </c>
      <c r="E275" s="313">
        <v>289291970</v>
      </c>
      <c r="F275" s="317">
        <v>48.55820657</v>
      </c>
      <c r="G275" s="313">
        <v>39842336</v>
      </c>
      <c r="H275" s="312" t="s">
        <v>208</v>
      </c>
      <c r="I275" s="313">
        <v>369233.78</v>
      </c>
      <c r="J275" s="307">
        <f t="shared" si="8"/>
        <v>288922736.22</v>
      </c>
      <c r="K275" s="307">
        <f t="shared" si="9"/>
        <v>-249080400.22000003</v>
      </c>
      <c r="L275" s="312" t="s">
        <v>170</v>
      </c>
    </row>
    <row r="276" spans="1:12" ht="25.5">
      <c r="A276" s="318" t="s">
        <v>179</v>
      </c>
      <c r="B276" s="312" t="s">
        <v>173</v>
      </c>
      <c r="C276" s="313">
        <v>559793046</v>
      </c>
      <c r="D276" s="313">
        <v>280529482</v>
      </c>
      <c r="E276" s="313">
        <v>280529482</v>
      </c>
      <c r="F276" s="317">
        <v>50.113070179</v>
      </c>
      <c r="G276" s="313">
        <v>37477173</v>
      </c>
      <c r="H276" s="312" t="s">
        <v>230</v>
      </c>
      <c r="I276" s="313">
        <v>2815703.46</v>
      </c>
      <c r="J276" s="307">
        <f t="shared" si="8"/>
        <v>277713778.54</v>
      </c>
      <c r="K276" s="307">
        <f t="shared" si="9"/>
        <v>-240236605.54000002</v>
      </c>
      <c r="L276" s="312" t="s">
        <v>173</v>
      </c>
    </row>
    <row r="277" spans="1:12" ht="25.5">
      <c r="A277" s="318" t="s">
        <v>326</v>
      </c>
      <c r="B277" s="312" t="s">
        <v>313</v>
      </c>
      <c r="C277" s="313">
        <v>35970246</v>
      </c>
      <c r="D277" s="313">
        <v>8762488</v>
      </c>
      <c r="E277" s="313">
        <v>8762488</v>
      </c>
      <c r="F277" s="317">
        <v>24.360378297</v>
      </c>
      <c r="G277" s="313">
        <v>2365163</v>
      </c>
      <c r="H277" s="312" t="s">
        <v>224</v>
      </c>
      <c r="I277" s="313">
        <v>157352.18</v>
      </c>
      <c r="J277" s="307">
        <f t="shared" si="8"/>
        <v>8605135.82</v>
      </c>
      <c r="K277" s="307">
        <f t="shared" si="9"/>
        <v>-6239972.82</v>
      </c>
      <c r="L277" s="312" t="s">
        <v>313</v>
      </c>
    </row>
    <row r="278" spans="1:12" ht="12.75">
      <c r="A278" s="306" t="s">
        <v>293</v>
      </c>
      <c r="B278" s="306" t="s">
        <v>247</v>
      </c>
      <c r="C278" s="304">
        <v>625484851</v>
      </c>
      <c r="D278" s="304">
        <v>297524225</v>
      </c>
      <c r="E278" s="304">
        <v>295258122.82</v>
      </c>
      <c r="F278" s="321">
        <v>47.204680073</v>
      </c>
      <c r="G278" s="304">
        <v>47414274.18</v>
      </c>
      <c r="H278" s="312" t="s">
        <v>226</v>
      </c>
      <c r="I278" s="313">
        <v>138446.61</v>
      </c>
      <c r="J278" s="307">
        <f t="shared" si="8"/>
        <v>295119676.21</v>
      </c>
      <c r="K278" s="307">
        <f t="shared" si="9"/>
        <v>-247705402.02999997</v>
      </c>
      <c r="L278" s="306" t="s">
        <v>247</v>
      </c>
    </row>
    <row r="279" spans="1:12" ht="12.75">
      <c r="A279" s="320" t="s">
        <v>182</v>
      </c>
      <c r="B279" s="312" t="s">
        <v>178</v>
      </c>
      <c r="C279" s="313">
        <v>611105044</v>
      </c>
      <c r="D279" s="313">
        <v>295307031</v>
      </c>
      <c r="E279" s="313">
        <v>293067875.2</v>
      </c>
      <c r="F279" s="317">
        <v>47.957037514</v>
      </c>
      <c r="G279" s="313">
        <v>47068256.84</v>
      </c>
      <c r="H279" s="312" t="s">
        <v>228</v>
      </c>
      <c r="I279" s="313">
        <v>18905.57</v>
      </c>
      <c r="J279" s="307">
        <f t="shared" si="8"/>
        <v>293048969.63</v>
      </c>
      <c r="K279" s="307">
        <f t="shared" si="9"/>
        <v>-245980712.79</v>
      </c>
      <c r="L279" s="312" t="s">
        <v>178</v>
      </c>
    </row>
    <row r="280" spans="1:12" ht="12.75">
      <c r="A280" s="318" t="s">
        <v>183</v>
      </c>
      <c r="B280" s="312" t="s">
        <v>180</v>
      </c>
      <c r="C280" s="313">
        <v>67418134</v>
      </c>
      <c r="D280" s="313">
        <v>29413904</v>
      </c>
      <c r="E280" s="313">
        <v>28555049.95</v>
      </c>
      <c r="F280" s="317">
        <v>42.355147281</v>
      </c>
      <c r="G280" s="313">
        <v>5671961.85</v>
      </c>
      <c r="H280" s="312" t="s">
        <v>231</v>
      </c>
      <c r="I280" s="313">
        <v>79820</v>
      </c>
      <c r="J280" s="307">
        <f t="shared" si="8"/>
        <v>28475229.95</v>
      </c>
      <c r="K280" s="307">
        <f t="shared" si="9"/>
        <v>-22803268.1</v>
      </c>
      <c r="L280" s="312" t="s">
        <v>180</v>
      </c>
    </row>
    <row r="281" spans="1:12" ht="12.75" customHeight="1">
      <c r="A281" s="316" t="s">
        <v>185</v>
      </c>
      <c r="B281" s="312" t="s">
        <v>181</v>
      </c>
      <c r="C281" s="313">
        <v>42319735</v>
      </c>
      <c r="D281" s="313">
        <v>17828782</v>
      </c>
      <c r="E281" s="313">
        <v>17693524.44</v>
      </c>
      <c r="F281" s="317">
        <v>41.809156981</v>
      </c>
      <c r="G281" s="313">
        <v>3566102.43</v>
      </c>
      <c r="H281" s="312" t="s">
        <v>249</v>
      </c>
      <c r="I281" s="313">
        <v>79820</v>
      </c>
      <c r="J281" s="307">
        <f t="shared" si="8"/>
        <v>17613704.44</v>
      </c>
      <c r="K281" s="307">
        <f t="shared" si="9"/>
        <v>-14047602.010000002</v>
      </c>
      <c r="L281" s="312" t="s">
        <v>181</v>
      </c>
    </row>
    <row r="282" spans="1:12" ht="12.75" customHeight="1">
      <c r="A282" s="319" t="s">
        <v>187</v>
      </c>
      <c r="B282" s="312" t="s">
        <v>188</v>
      </c>
      <c r="C282" s="313">
        <v>32878933</v>
      </c>
      <c r="D282" s="313">
        <v>14318430</v>
      </c>
      <c r="E282" s="313">
        <v>14233485.9</v>
      </c>
      <c r="F282" s="317">
        <v>43.290595531</v>
      </c>
      <c r="G282" s="313">
        <v>2888550.23</v>
      </c>
      <c r="H282" s="312" t="s">
        <v>318</v>
      </c>
      <c r="I282" s="313">
        <v>0</v>
      </c>
      <c r="J282" s="307">
        <f t="shared" si="8"/>
        <v>14233485.9</v>
      </c>
      <c r="K282" s="307">
        <f t="shared" si="9"/>
        <v>-11344935.67</v>
      </c>
      <c r="L282" s="312" t="s">
        <v>188</v>
      </c>
    </row>
    <row r="283" spans="1:12" ht="12.75" customHeight="1">
      <c r="A283" s="316" t="s">
        <v>192</v>
      </c>
      <c r="B283" s="312" t="s">
        <v>186</v>
      </c>
      <c r="C283" s="313">
        <v>25098399</v>
      </c>
      <c r="D283" s="313">
        <v>11585122</v>
      </c>
      <c r="E283" s="313">
        <v>10861525.51</v>
      </c>
      <c r="F283" s="317">
        <v>43.275770339</v>
      </c>
      <c r="G283" s="313">
        <v>2105859.42</v>
      </c>
      <c r="H283" s="312" t="s">
        <v>320</v>
      </c>
      <c r="I283" s="313">
        <v>0</v>
      </c>
      <c r="J283" s="307">
        <f t="shared" si="8"/>
        <v>10861525.51</v>
      </c>
      <c r="K283" s="307">
        <f t="shared" si="9"/>
        <v>-8755666.09</v>
      </c>
      <c r="L283" s="312" t="s">
        <v>186</v>
      </c>
    </row>
    <row r="284" spans="1:12" ht="12.75" customHeight="1">
      <c r="A284" s="318" t="s">
        <v>207</v>
      </c>
      <c r="B284" s="312" t="s">
        <v>198</v>
      </c>
      <c r="C284" s="313">
        <v>300970100</v>
      </c>
      <c r="D284" s="313">
        <v>163674044</v>
      </c>
      <c r="E284" s="313">
        <v>162934349.23</v>
      </c>
      <c r="F284" s="317">
        <v>54.136390701</v>
      </c>
      <c r="G284" s="313">
        <v>30992401.09</v>
      </c>
      <c r="H284" s="312" t="s">
        <v>251</v>
      </c>
      <c r="I284" s="313">
        <v>1490154.8</v>
      </c>
      <c r="J284" s="307">
        <f t="shared" si="8"/>
        <v>161444194.42999998</v>
      </c>
      <c r="K284" s="307">
        <f t="shared" si="9"/>
        <v>-130451793.33999997</v>
      </c>
      <c r="L284" s="312" t="s">
        <v>198</v>
      </c>
    </row>
    <row r="285" spans="1:12" ht="12.75" customHeight="1">
      <c r="A285" s="318" t="s">
        <v>215</v>
      </c>
      <c r="B285" s="312" t="s">
        <v>206</v>
      </c>
      <c r="C285" s="313">
        <v>22191301</v>
      </c>
      <c r="D285" s="313">
        <v>9915258</v>
      </c>
      <c r="E285" s="313">
        <v>9666815.59</v>
      </c>
      <c r="F285" s="317">
        <v>43.561283721</v>
      </c>
      <c r="G285" s="313">
        <v>1753538.66</v>
      </c>
      <c r="H285" s="312" t="s">
        <v>253</v>
      </c>
      <c r="I285" s="313">
        <v>1490154.8</v>
      </c>
      <c r="J285" s="307">
        <f t="shared" si="8"/>
        <v>8176660.79</v>
      </c>
      <c r="K285" s="307">
        <f t="shared" si="9"/>
        <v>-6423122.13</v>
      </c>
      <c r="L285" s="312" t="s">
        <v>206</v>
      </c>
    </row>
    <row r="286" spans="1:12" ht="12.75" customHeight="1">
      <c r="A286" s="316" t="s">
        <v>217</v>
      </c>
      <c r="B286" s="312" t="s">
        <v>208</v>
      </c>
      <c r="C286" s="313">
        <v>22008196</v>
      </c>
      <c r="D286" s="313">
        <v>9735387</v>
      </c>
      <c r="E286" s="313">
        <v>9530436.64</v>
      </c>
      <c r="F286" s="317">
        <v>43.304033824</v>
      </c>
      <c r="G286" s="313">
        <v>1696592.7</v>
      </c>
      <c r="H286" s="312" t="s">
        <v>259</v>
      </c>
      <c r="I286" s="313">
        <v>0</v>
      </c>
      <c r="J286" s="307">
        <f t="shared" si="8"/>
        <v>9530436.64</v>
      </c>
      <c r="K286" s="307">
        <f t="shared" si="9"/>
        <v>-7833843.94</v>
      </c>
      <c r="L286" s="312" t="s">
        <v>208</v>
      </c>
    </row>
    <row r="287" spans="1:12" ht="12.75" customHeight="1">
      <c r="A287" s="316" t="s">
        <v>229</v>
      </c>
      <c r="B287" s="312" t="s">
        <v>230</v>
      </c>
      <c r="C287" s="313">
        <v>183105</v>
      </c>
      <c r="D287" s="313">
        <v>179871</v>
      </c>
      <c r="E287" s="313">
        <v>136378.95</v>
      </c>
      <c r="F287" s="317">
        <v>74.481281232</v>
      </c>
      <c r="G287" s="313">
        <v>56945.96</v>
      </c>
      <c r="H287" s="312" t="s">
        <v>327</v>
      </c>
      <c r="I287" s="313">
        <v>0</v>
      </c>
      <c r="J287" s="307">
        <f t="shared" si="8"/>
        <v>136378.95</v>
      </c>
      <c r="K287" s="307">
        <f t="shared" si="9"/>
        <v>-79432.99000000002</v>
      </c>
      <c r="L287" s="312" t="s">
        <v>230</v>
      </c>
    </row>
    <row r="288" spans="1:12" s="308" customFormat="1" ht="25.5">
      <c r="A288" s="318" t="s">
        <v>236</v>
      </c>
      <c r="B288" s="312" t="s">
        <v>224</v>
      </c>
      <c r="C288" s="313">
        <v>142147800</v>
      </c>
      <c r="D288" s="313">
        <v>66251502</v>
      </c>
      <c r="E288" s="313">
        <v>66218272.38</v>
      </c>
      <c r="F288" s="317">
        <v>46.584099353</v>
      </c>
      <c r="G288" s="313">
        <v>5032029.6</v>
      </c>
      <c r="H288" s="306" t="s">
        <v>1097</v>
      </c>
      <c r="I288" s="304">
        <v>976663.669999994</v>
      </c>
      <c r="J288" s="307">
        <f t="shared" si="8"/>
        <v>65241608.71000001</v>
      </c>
      <c r="K288" s="307">
        <f t="shared" si="9"/>
        <v>-60209579.11000001</v>
      </c>
      <c r="L288" s="312" t="s">
        <v>224</v>
      </c>
    </row>
    <row r="289" spans="1:12" s="308" customFormat="1" ht="12.75">
      <c r="A289" s="316" t="s">
        <v>237</v>
      </c>
      <c r="B289" s="312" t="s">
        <v>226</v>
      </c>
      <c r="C289" s="313">
        <v>139950000</v>
      </c>
      <c r="D289" s="313">
        <v>65073002</v>
      </c>
      <c r="E289" s="313">
        <v>65073000.25</v>
      </c>
      <c r="F289" s="317">
        <v>46.49732065</v>
      </c>
      <c r="G289" s="313">
        <v>5032029.6</v>
      </c>
      <c r="H289" s="306" t="s">
        <v>1098</v>
      </c>
      <c r="I289" s="304">
        <v>-976663.669999994</v>
      </c>
      <c r="J289" s="307">
        <f t="shared" si="8"/>
        <v>66049663.919999994</v>
      </c>
      <c r="K289" s="307">
        <f t="shared" si="9"/>
        <v>-61017634.31999999</v>
      </c>
      <c r="L289" s="312" t="s">
        <v>226</v>
      </c>
    </row>
    <row r="290" spans="1:12" ht="12.75">
      <c r="A290" s="316" t="s">
        <v>239</v>
      </c>
      <c r="B290" s="312" t="s">
        <v>228</v>
      </c>
      <c r="C290" s="313">
        <v>2197800</v>
      </c>
      <c r="D290" s="313">
        <v>1178500</v>
      </c>
      <c r="E290" s="313">
        <v>1145272.13</v>
      </c>
      <c r="F290" s="317">
        <v>52.109934025</v>
      </c>
      <c r="G290" s="313">
        <v>0</v>
      </c>
      <c r="H290" s="312" t="s">
        <v>1161</v>
      </c>
      <c r="I290" s="313">
        <v>-976663.669999994</v>
      </c>
      <c r="J290" s="307">
        <f t="shared" si="8"/>
        <v>2121935.7999999938</v>
      </c>
      <c r="K290" s="307">
        <f t="shared" si="9"/>
        <v>-2121935.7999999938</v>
      </c>
      <c r="L290" s="312" t="s">
        <v>228</v>
      </c>
    </row>
    <row r="291" spans="1:12" ht="12.75" customHeight="1">
      <c r="A291" s="318" t="s">
        <v>241</v>
      </c>
      <c r="B291" s="312" t="s">
        <v>231</v>
      </c>
      <c r="C291" s="313">
        <v>78377709</v>
      </c>
      <c r="D291" s="313">
        <v>26052323</v>
      </c>
      <c r="E291" s="313">
        <v>25693388.05</v>
      </c>
      <c r="F291" s="317">
        <v>32.781499202</v>
      </c>
      <c r="G291" s="313">
        <v>3618325.64</v>
      </c>
      <c r="H291" s="312" t="s">
        <v>1162</v>
      </c>
      <c r="I291" s="313">
        <v>-61242.76</v>
      </c>
      <c r="J291" s="307">
        <f t="shared" si="8"/>
        <v>25754630.810000002</v>
      </c>
      <c r="K291" s="307">
        <f t="shared" si="9"/>
        <v>-22136305.17</v>
      </c>
      <c r="L291" s="312" t="s">
        <v>231</v>
      </c>
    </row>
    <row r="292" spans="1:12" ht="12.75" customHeight="1">
      <c r="A292" s="316" t="s">
        <v>242</v>
      </c>
      <c r="B292" s="312" t="s">
        <v>243</v>
      </c>
      <c r="C292" s="313">
        <v>4054833</v>
      </c>
      <c r="D292" s="313">
        <v>2945570</v>
      </c>
      <c r="E292" s="313">
        <v>2945541.54</v>
      </c>
      <c r="F292" s="317">
        <v>72.642733745</v>
      </c>
      <c r="G292" s="313">
        <v>783383.29</v>
      </c>
      <c r="H292" s="312" t="s">
        <v>1163</v>
      </c>
      <c r="I292" s="313">
        <v>-549841.26</v>
      </c>
      <c r="J292" s="307">
        <f t="shared" si="8"/>
        <v>3495382.8</v>
      </c>
      <c r="K292" s="307">
        <f t="shared" si="9"/>
        <v>-2711999.51</v>
      </c>
      <c r="L292" s="312" t="s">
        <v>243</v>
      </c>
    </row>
    <row r="293" spans="1:12" s="308" customFormat="1" ht="25.5">
      <c r="A293" s="319" t="s">
        <v>314</v>
      </c>
      <c r="B293" s="312" t="s">
        <v>315</v>
      </c>
      <c r="C293" s="313">
        <v>4054833</v>
      </c>
      <c r="D293" s="313">
        <v>2945570</v>
      </c>
      <c r="E293" s="313">
        <v>2945541.54</v>
      </c>
      <c r="F293" s="317">
        <v>72.642733745</v>
      </c>
      <c r="G293" s="313">
        <v>783383.29</v>
      </c>
      <c r="H293" s="306" t="s">
        <v>333</v>
      </c>
      <c r="I293" s="304"/>
      <c r="J293" s="307">
        <f t="shared" si="8"/>
        <v>2945541.54</v>
      </c>
      <c r="K293" s="307">
        <f t="shared" si="9"/>
        <v>-2162158.25</v>
      </c>
      <c r="L293" s="312" t="s">
        <v>315</v>
      </c>
    </row>
    <row r="294" spans="1:12" s="308" customFormat="1" ht="38.25">
      <c r="A294" s="326" t="s">
        <v>334</v>
      </c>
      <c r="B294" s="312" t="s">
        <v>325</v>
      </c>
      <c r="C294" s="313">
        <v>4054833</v>
      </c>
      <c r="D294" s="313">
        <v>2945570</v>
      </c>
      <c r="E294" s="313">
        <v>2945541.54</v>
      </c>
      <c r="F294" s="317">
        <v>72.642733745</v>
      </c>
      <c r="G294" s="313">
        <v>783383.29</v>
      </c>
      <c r="H294" s="306" t="s">
        <v>161</v>
      </c>
      <c r="I294" s="304">
        <v>65285444.65</v>
      </c>
      <c r="J294" s="307">
        <f t="shared" si="8"/>
        <v>-62339903.11</v>
      </c>
      <c r="K294" s="307">
        <f t="shared" si="9"/>
        <v>63123286.4</v>
      </c>
      <c r="L294" s="312" t="s">
        <v>325</v>
      </c>
    </row>
    <row r="295" spans="1:12" ht="38.25">
      <c r="A295" s="316" t="s">
        <v>248</v>
      </c>
      <c r="B295" s="312" t="s">
        <v>249</v>
      </c>
      <c r="C295" s="313">
        <v>35461505</v>
      </c>
      <c r="D295" s="313">
        <v>14963467</v>
      </c>
      <c r="E295" s="313">
        <v>14961828.76</v>
      </c>
      <c r="F295" s="317">
        <v>42.191747812</v>
      </c>
      <c r="G295" s="313">
        <v>522493.24</v>
      </c>
      <c r="H295" s="312" t="s">
        <v>1141</v>
      </c>
      <c r="I295" s="313">
        <v>2069870.53</v>
      </c>
      <c r="J295" s="307">
        <f t="shared" si="8"/>
        <v>12891958.23</v>
      </c>
      <c r="K295" s="307">
        <f t="shared" si="9"/>
        <v>-12369464.99</v>
      </c>
      <c r="L295" s="312" t="s">
        <v>249</v>
      </c>
    </row>
    <row r="296" spans="1:12" ht="12.75">
      <c r="A296" s="316" t="s">
        <v>330</v>
      </c>
      <c r="B296" s="312" t="s">
        <v>318</v>
      </c>
      <c r="C296" s="313">
        <v>38861371</v>
      </c>
      <c r="D296" s="313">
        <v>8143286</v>
      </c>
      <c r="E296" s="313">
        <v>7786017.75</v>
      </c>
      <c r="F296" s="317">
        <v>20.035365582</v>
      </c>
      <c r="G296" s="313">
        <v>2312449.11</v>
      </c>
      <c r="H296" s="312" t="s">
        <v>164</v>
      </c>
      <c r="I296" s="313">
        <v>1133736.13</v>
      </c>
      <c r="J296" s="307">
        <f t="shared" si="8"/>
        <v>6652281.62</v>
      </c>
      <c r="K296" s="307">
        <f t="shared" si="9"/>
        <v>-4339832.51</v>
      </c>
      <c r="L296" s="312" t="s">
        <v>318</v>
      </c>
    </row>
    <row r="297" spans="1:12" ht="38.25">
      <c r="A297" s="319" t="s">
        <v>331</v>
      </c>
      <c r="B297" s="312" t="s">
        <v>320</v>
      </c>
      <c r="C297" s="313">
        <v>38861371</v>
      </c>
      <c r="D297" s="313">
        <v>8143286</v>
      </c>
      <c r="E297" s="313">
        <v>7786017.75</v>
      </c>
      <c r="F297" s="317">
        <v>20.035365582</v>
      </c>
      <c r="G297" s="313">
        <v>2312449.11</v>
      </c>
      <c r="H297" s="312" t="s">
        <v>311</v>
      </c>
      <c r="I297" s="313">
        <v>0</v>
      </c>
      <c r="J297" s="307">
        <f t="shared" si="8"/>
        <v>7786017.75</v>
      </c>
      <c r="K297" s="307">
        <f t="shared" si="9"/>
        <v>-5473568.640000001</v>
      </c>
      <c r="L297" s="312" t="s">
        <v>320</v>
      </c>
    </row>
    <row r="298" spans="1:12" ht="12.75">
      <c r="A298" s="320" t="s">
        <v>250</v>
      </c>
      <c r="B298" s="312" t="s">
        <v>251</v>
      </c>
      <c r="C298" s="313">
        <v>14379807</v>
      </c>
      <c r="D298" s="313">
        <v>2217194</v>
      </c>
      <c r="E298" s="313">
        <v>2190247.62</v>
      </c>
      <c r="F298" s="317">
        <v>15.231411799</v>
      </c>
      <c r="G298" s="313">
        <v>346017.34</v>
      </c>
      <c r="H298" s="312" t="s">
        <v>1143</v>
      </c>
      <c r="I298" s="313">
        <v>409529.99</v>
      </c>
      <c r="J298" s="307">
        <f t="shared" si="8"/>
        <v>1780717.6300000001</v>
      </c>
      <c r="K298" s="307">
        <f t="shared" si="9"/>
        <v>-1434700.29</v>
      </c>
      <c r="L298" s="312" t="s">
        <v>251</v>
      </c>
    </row>
    <row r="299" spans="1:12" ht="12.75">
      <c r="A299" s="318" t="s">
        <v>252</v>
      </c>
      <c r="B299" s="312" t="s">
        <v>253</v>
      </c>
      <c r="C299" s="313">
        <v>3218110</v>
      </c>
      <c r="D299" s="313">
        <v>386210</v>
      </c>
      <c r="E299" s="313">
        <v>383947.55</v>
      </c>
      <c r="F299" s="317">
        <v>11.930839841</v>
      </c>
      <c r="G299" s="313">
        <v>8350.74</v>
      </c>
      <c r="H299" s="312" t="s">
        <v>166</v>
      </c>
      <c r="I299" s="313">
        <v>409529.99</v>
      </c>
      <c r="J299" s="307">
        <f t="shared" si="8"/>
        <v>-25582.440000000002</v>
      </c>
      <c r="K299" s="307">
        <f t="shared" si="9"/>
        <v>33933.18</v>
      </c>
      <c r="L299" s="312" t="s">
        <v>253</v>
      </c>
    </row>
    <row r="300" spans="1:12" ht="25.5">
      <c r="A300" s="318" t="s">
        <v>258</v>
      </c>
      <c r="B300" s="312" t="s">
        <v>259</v>
      </c>
      <c r="C300" s="313">
        <v>11161697</v>
      </c>
      <c r="D300" s="313">
        <v>1830984</v>
      </c>
      <c r="E300" s="313">
        <v>1806300.07</v>
      </c>
      <c r="F300" s="317">
        <v>16.183023693</v>
      </c>
      <c r="G300" s="313">
        <v>337666.6</v>
      </c>
      <c r="H300" s="312" t="s">
        <v>300</v>
      </c>
      <c r="I300" s="313">
        <v>409529.99</v>
      </c>
      <c r="J300" s="307">
        <f t="shared" si="8"/>
        <v>1396770.08</v>
      </c>
      <c r="K300" s="307">
        <f t="shared" si="9"/>
        <v>-1059103.48</v>
      </c>
      <c r="L300" s="312" t="s">
        <v>259</v>
      </c>
    </row>
    <row r="301" spans="1:12" ht="26.25" customHeight="1">
      <c r="A301" s="316" t="s">
        <v>335</v>
      </c>
      <c r="B301" s="312" t="s">
        <v>327</v>
      </c>
      <c r="C301" s="313">
        <v>11161697</v>
      </c>
      <c r="D301" s="313">
        <v>1830984</v>
      </c>
      <c r="E301" s="313">
        <v>1806300.07</v>
      </c>
      <c r="F301" s="317">
        <v>16.183023693</v>
      </c>
      <c r="G301" s="313">
        <v>337666.6</v>
      </c>
      <c r="H301" s="312" t="s">
        <v>302</v>
      </c>
      <c r="I301" s="313">
        <v>409529.99</v>
      </c>
      <c r="J301" s="307">
        <f t="shared" si="8"/>
        <v>1396770.08</v>
      </c>
      <c r="K301" s="307">
        <f t="shared" si="9"/>
        <v>-1059103.48</v>
      </c>
      <c r="L301" s="312" t="s">
        <v>327</v>
      </c>
    </row>
    <row r="302" spans="1:12" ht="12.75">
      <c r="A302" s="306"/>
      <c r="B302" s="306" t="s">
        <v>1097</v>
      </c>
      <c r="C302" s="304">
        <v>-528563</v>
      </c>
      <c r="D302" s="304">
        <v>-103048</v>
      </c>
      <c r="E302" s="304">
        <v>2728424.0400000215</v>
      </c>
      <c r="F302" s="321">
        <v>-516.196563134</v>
      </c>
      <c r="G302" s="304">
        <v>-5593559.009999839</v>
      </c>
      <c r="H302" s="312"/>
      <c r="I302" s="313"/>
      <c r="J302" s="307">
        <f t="shared" si="8"/>
        <v>2728424.0400000215</v>
      </c>
      <c r="K302" s="307">
        <f t="shared" si="9"/>
        <v>-8321983.04999986</v>
      </c>
      <c r="L302" s="306" t="s">
        <v>1097</v>
      </c>
    </row>
    <row r="303" spans="1:12" ht="12.75" customHeight="1">
      <c r="A303" s="306" t="s">
        <v>296</v>
      </c>
      <c r="B303" s="306" t="s">
        <v>1098</v>
      </c>
      <c r="C303" s="304">
        <v>528563</v>
      </c>
      <c r="D303" s="304">
        <v>103048</v>
      </c>
      <c r="E303" s="304">
        <v>-2728424.03999984</v>
      </c>
      <c r="F303" s="321">
        <v>-516.196563134</v>
      </c>
      <c r="G303" s="304">
        <v>5593559.01000002</v>
      </c>
      <c r="H303" s="312" t="s">
        <v>312</v>
      </c>
      <c r="I303" s="313">
        <v>409529.99</v>
      </c>
      <c r="J303" s="307">
        <f t="shared" si="8"/>
        <v>-3137954.02999984</v>
      </c>
      <c r="K303" s="307">
        <f t="shared" si="9"/>
        <v>8731513.039999861</v>
      </c>
      <c r="L303" s="306" t="s">
        <v>1098</v>
      </c>
    </row>
    <row r="304" spans="1:12" ht="12.75" customHeight="1">
      <c r="A304" s="320" t="s">
        <v>271</v>
      </c>
      <c r="B304" s="312" t="s">
        <v>1103</v>
      </c>
      <c r="C304" s="313">
        <v>-208000000</v>
      </c>
      <c r="D304" s="313">
        <v>0</v>
      </c>
      <c r="E304" s="313">
        <v>-23347628</v>
      </c>
      <c r="F304" s="317">
        <v>11.224821153846154</v>
      </c>
      <c r="G304" s="313">
        <v>-1512640</v>
      </c>
      <c r="H304" s="312" t="s">
        <v>170</v>
      </c>
      <c r="I304" s="313">
        <v>61672308</v>
      </c>
      <c r="J304" s="307">
        <f t="shared" si="8"/>
        <v>-85019936</v>
      </c>
      <c r="K304" s="307">
        <f t="shared" si="9"/>
        <v>83507296</v>
      </c>
      <c r="L304" s="312" t="s">
        <v>1103</v>
      </c>
    </row>
    <row r="305" spans="1:12" ht="12.75" customHeight="1">
      <c r="A305" s="318" t="s">
        <v>336</v>
      </c>
      <c r="B305" s="312" t="s">
        <v>328</v>
      </c>
      <c r="C305" s="313">
        <v>-245310818</v>
      </c>
      <c r="D305" s="313">
        <v>0</v>
      </c>
      <c r="E305" s="313">
        <v>-51738240</v>
      </c>
      <c r="F305" s="317">
        <v>21.090892126901636</v>
      </c>
      <c r="G305" s="313">
        <v>-7806251</v>
      </c>
      <c r="H305" s="312" t="s">
        <v>173</v>
      </c>
      <c r="I305" s="313">
        <v>60505105</v>
      </c>
      <c r="J305" s="307">
        <f t="shared" si="8"/>
        <v>-112243345</v>
      </c>
      <c r="K305" s="307">
        <f t="shared" si="9"/>
        <v>104437094</v>
      </c>
      <c r="L305" s="312" t="s">
        <v>328</v>
      </c>
    </row>
    <row r="306" spans="1:12" ht="12.75" customHeight="1">
      <c r="A306" s="318" t="s">
        <v>337</v>
      </c>
      <c r="B306" s="312" t="s">
        <v>329</v>
      </c>
      <c r="C306" s="313">
        <v>37310818</v>
      </c>
      <c r="D306" s="313">
        <v>0</v>
      </c>
      <c r="E306" s="313">
        <v>28390612</v>
      </c>
      <c r="F306" s="317">
        <v>76.09217251682875</v>
      </c>
      <c r="G306" s="313">
        <v>6293611</v>
      </c>
      <c r="H306" s="312" t="s">
        <v>313</v>
      </c>
      <c r="I306" s="313">
        <v>1167203</v>
      </c>
      <c r="J306" s="307">
        <f t="shared" si="8"/>
        <v>27223409</v>
      </c>
      <c r="K306" s="307">
        <f t="shared" si="9"/>
        <v>-20929798</v>
      </c>
      <c r="L306" s="312" t="s">
        <v>329</v>
      </c>
    </row>
    <row r="307" spans="1:12" s="308" customFormat="1" ht="12.75">
      <c r="A307" s="320" t="s">
        <v>267</v>
      </c>
      <c r="B307" s="312" t="s">
        <v>1161</v>
      </c>
      <c r="C307" s="313">
        <v>208528563</v>
      </c>
      <c r="D307" s="313">
        <v>103048</v>
      </c>
      <c r="E307" s="313">
        <v>-2728424.03999984</v>
      </c>
      <c r="F307" s="317">
        <v>-1.3084174180972223</v>
      </c>
      <c r="G307" s="313">
        <v>5593559.01000002</v>
      </c>
      <c r="H307" s="306" t="s">
        <v>247</v>
      </c>
      <c r="I307" s="304">
        <f>60321925.42</f>
        <v>60321925.42</v>
      </c>
      <c r="J307" s="307">
        <f t="shared" si="8"/>
        <v>-63050349.459999844</v>
      </c>
      <c r="K307" s="307">
        <f t="shared" si="9"/>
        <v>68643908.46999986</v>
      </c>
      <c r="L307" s="312" t="s">
        <v>1161</v>
      </c>
    </row>
    <row r="308" spans="1:12" ht="38.25">
      <c r="A308" s="318" t="s">
        <v>268</v>
      </c>
      <c r="B308" s="312" t="s">
        <v>1162</v>
      </c>
      <c r="C308" s="313">
        <v>4106</v>
      </c>
      <c r="D308" s="313">
        <v>4106</v>
      </c>
      <c r="E308" s="313">
        <v>-4105.41</v>
      </c>
      <c r="F308" s="317">
        <v>-99.98563078421822</v>
      </c>
      <c r="G308" s="313">
        <v>0</v>
      </c>
      <c r="H308" s="312" t="s">
        <v>178</v>
      </c>
      <c r="I308" s="313">
        <f>57352712.12-203</f>
        <v>57352509.12</v>
      </c>
      <c r="J308" s="307">
        <f t="shared" si="8"/>
        <v>-57356614.529999994</v>
      </c>
      <c r="K308" s="307">
        <f t="shared" si="9"/>
        <v>57356614.529999994</v>
      </c>
      <c r="L308" s="312" t="s">
        <v>1162</v>
      </c>
    </row>
    <row r="309" spans="1:12" ht="25.5">
      <c r="A309" s="318" t="s">
        <v>269</v>
      </c>
      <c r="B309" s="312" t="s">
        <v>1163</v>
      </c>
      <c r="C309" s="313">
        <v>524457</v>
      </c>
      <c r="D309" s="313">
        <v>98942</v>
      </c>
      <c r="E309" s="313">
        <v>-524456.85</v>
      </c>
      <c r="F309" s="317">
        <v>-99.9999713989898</v>
      </c>
      <c r="G309" s="313">
        <v>0</v>
      </c>
      <c r="H309" s="312" t="s">
        <v>180</v>
      </c>
      <c r="I309" s="313">
        <v>18800844.91</v>
      </c>
      <c r="J309" s="307">
        <f t="shared" si="8"/>
        <v>-19325301.76</v>
      </c>
      <c r="K309" s="307">
        <f t="shared" si="9"/>
        <v>19325301.76</v>
      </c>
      <c r="L309" s="312" t="s">
        <v>1163</v>
      </c>
    </row>
    <row r="310" spans="1:12" ht="25.5">
      <c r="A310" s="318" t="s">
        <v>270</v>
      </c>
      <c r="B310" s="312" t="s">
        <v>1166</v>
      </c>
      <c r="C310" s="313">
        <v>208000000</v>
      </c>
      <c r="D310" s="313">
        <v>0</v>
      </c>
      <c r="E310" s="313">
        <v>23347628</v>
      </c>
      <c r="F310" s="317">
        <v>11.224821153846154</v>
      </c>
      <c r="G310" s="313">
        <v>1512640</v>
      </c>
      <c r="H310" s="312" t="s">
        <v>181</v>
      </c>
      <c r="I310" s="313">
        <v>11608736.57</v>
      </c>
      <c r="J310" s="307">
        <f t="shared" si="8"/>
        <v>11738891.43</v>
      </c>
      <c r="K310" s="307">
        <f t="shared" si="9"/>
        <v>-10226251.43</v>
      </c>
      <c r="L310" s="312" t="s">
        <v>1166</v>
      </c>
    </row>
    <row r="311" spans="1:12" ht="12.75">
      <c r="A311" s="306" t="s">
        <v>338</v>
      </c>
      <c r="B311" s="306" t="s">
        <v>52</v>
      </c>
      <c r="C311" s="304"/>
      <c r="D311" s="304"/>
      <c r="E311" s="304"/>
      <c r="F311" s="321"/>
      <c r="G311" s="304"/>
      <c r="H311" s="312" t="s">
        <v>188</v>
      </c>
      <c r="I311" s="313">
        <v>9346570.46999999</v>
      </c>
      <c r="J311" s="307">
        <f t="shared" si="8"/>
        <v>-9346570.46999999</v>
      </c>
      <c r="K311" s="307">
        <f t="shared" si="9"/>
        <v>9346570.46999999</v>
      </c>
      <c r="L311" s="306" t="s">
        <v>52</v>
      </c>
    </row>
    <row r="312" spans="1:12" ht="12.75">
      <c r="A312" s="306" t="s">
        <v>160</v>
      </c>
      <c r="B312" s="306" t="s">
        <v>161</v>
      </c>
      <c r="C312" s="304">
        <v>168363905</v>
      </c>
      <c r="D312" s="304">
        <v>80880495</v>
      </c>
      <c r="E312" s="304">
        <v>80894896.94</v>
      </c>
      <c r="F312" s="321">
        <v>48.047648301</v>
      </c>
      <c r="G312" s="304">
        <v>16687268.74</v>
      </c>
      <c r="H312" s="312" t="s">
        <v>186</v>
      </c>
      <c r="I312" s="313">
        <v>7192108.34</v>
      </c>
      <c r="J312" s="307">
        <f t="shared" si="8"/>
        <v>73702788.6</v>
      </c>
      <c r="K312" s="307">
        <f t="shared" si="9"/>
        <v>-57015519.85999999</v>
      </c>
      <c r="L312" s="306" t="s">
        <v>161</v>
      </c>
    </row>
    <row r="313" spans="1:12" ht="25.5">
      <c r="A313" s="320" t="s">
        <v>162</v>
      </c>
      <c r="B313" s="312" t="s">
        <v>1141</v>
      </c>
      <c r="C313" s="313">
        <v>9350973</v>
      </c>
      <c r="D313" s="313">
        <v>1733977</v>
      </c>
      <c r="E313" s="313">
        <v>1581740.27</v>
      </c>
      <c r="F313" s="317">
        <v>16.915247964</v>
      </c>
      <c r="G313" s="313">
        <v>266204.11</v>
      </c>
      <c r="H313" s="312" t="s">
        <v>400</v>
      </c>
      <c r="I313" s="313">
        <f>2032376.53-203</f>
        <v>2032173.53</v>
      </c>
      <c r="J313" s="307">
        <f t="shared" si="8"/>
        <v>-450433.26</v>
      </c>
      <c r="K313" s="307">
        <f t="shared" si="9"/>
        <v>716637.37</v>
      </c>
      <c r="L313" s="312" t="s">
        <v>1141</v>
      </c>
    </row>
    <row r="314" spans="1:12" ht="12.75">
      <c r="A314" s="320" t="s">
        <v>163</v>
      </c>
      <c r="B314" s="312" t="s">
        <v>164</v>
      </c>
      <c r="C314" s="313">
        <v>3199558</v>
      </c>
      <c r="D314" s="313">
        <v>636509</v>
      </c>
      <c r="E314" s="313">
        <v>892455.67</v>
      </c>
      <c r="F314" s="317">
        <v>27.893092421</v>
      </c>
      <c r="G314" s="313">
        <v>148096.63</v>
      </c>
      <c r="H314" s="312" t="s">
        <v>206</v>
      </c>
      <c r="I314" s="313">
        <v>11775238.01</v>
      </c>
      <c r="J314" s="307">
        <f t="shared" si="8"/>
        <v>-10882782.34</v>
      </c>
      <c r="K314" s="307">
        <f t="shared" si="9"/>
        <v>11030878.97</v>
      </c>
      <c r="L314" s="312" t="s">
        <v>164</v>
      </c>
    </row>
    <row r="315" spans="1:12" ht="12.75" customHeight="1">
      <c r="A315" s="318" t="s">
        <v>323</v>
      </c>
      <c r="B315" s="312" t="s">
        <v>311</v>
      </c>
      <c r="C315" s="313">
        <v>1519892</v>
      </c>
      <c r="D315" s="313">
        <v>0</v>
      </c>
      <c r="E315" s="313">
        <v>0</v>
      </c>
      <c r="F315" s="317">
        <v>0</v>
      </c>
      <c r="G315" s="313">
        <v>0</v>
      </c>
      <c r="H315" s="312" t="s">
        <v>208</v>
      </c>
      <c r="I315" s="313">
        <v>6410226.4</v>
      </c>
      <c r="J315" s="307">
        <f t="shared" si="8"/>
        <v>-6410226.4</v>
      </c>
      <c r="K315" s="307">
        <f t="shared" si="9"/>
        <v>6410226.4</v>
      </c>
      <c r="L315" s="312" t="s">
        <v>311</v>
      </c>
    </row>
    <row r="316" spans="1:12" ht="12.75" customHeight="1">
      <c r="A316" s="320" t="s">
        <v>165</v>
      </c>
      <c r="B316" s="312" t="s">
        <v>1143</v>
      </c>
      <c r="C316" s="313">
        <v>6563775</v>
      </c>
      <c r="D316" s="313">
        <v>3556661</v>
      </c>
      <c r="E316" s="313">
        <v>3467353</v>
      </c>
      <c r="F316" s="317">
        <v>52.82559198</v>
      </c>
      <c r="G316" s="313">
        <v>3467353</v>
      </c>
      <c r="H316" s="312" t="s">
        <v>230</v>
      </c>
      <c r="I316" s="313">
        <v>5365011.61</v>
      </c>
      <c r="J316" s="307">
        <f t="shared" si="8"/>
        <v>-1897658.6100000003</v>
      </c>
      <c r="K316" s="307">
        <f t="shared" si="9"/>
        <v>5365011.61</v>
      </c>
      <c r="L316" s="312" t="s">
        <v>1143</v>
      </c>
    </row>
    <row r="317" spans="1:12" ht="12.75" customHeight="1">
      <c r="A317" s="318" t="s">
        <v>21</v>
      </c>
      <c r="B317" s="312" t="s">
        <v>166</v>
      </c>
      <c r="C317" s="313">
        <v>6563775</v>
      </c>
      <c r="D317" s="313">
        <v>3556661</v>
      </c>
      <c r="E317" s="313">
        <v>3467353</v>
      </c>
      <c r="F317" s="317">
        <v>52.82559198</v>
      </c>
      <c r="G317" s="313">
        <v>3467353</v>
      </c>
      <c r="H317" s="312" t="s">
        <v>224</v>
      </c>
      <c r="I317" s="313">
        <v>7269.34</v>
      </c>
      <c r="J317" s="307">
        <f t="shared" si="8"/>
        <v>3460083.66</v>
      </c>
      <c r="K317" s="307">
        <f t="shared" si="9"/>
        <v>7269.339999999851</v>
      </c>
      <c r="L317" s="312" t="s">
        <v>166</v>
      </c>
    </row>
    <row r="318" spans="1:12" ht="12.75">
      <c r="A318" s="316" t="s">
        <v>299</v>
      </c>
      <c r="B318" s="312" t="s">
        <v>300</v>
      </c>
      <c r="C318" s="313">
        <v>55577</v>
      </c>
      <c r="D318" s="313">
        <v>0</v>
      </c>
      <c r="E318" s="313">
        <v>52301</v>
      </c>
      <c r="F318" s="317">
        <v>94.105475287</v>
      </c>
      <c r="G318" s="313">
        <v>52301</v>
      </c>
      <c r="H318" s="312" t="s">
        <v>228</v>
      </c>
      <c r="I318" s="313">
        <v>7269.34</v>
      </c>
      <c r="J318" s="307">
        <f t="shared" si="8"/>
        <v>45031.66</v>
      </c>
      <c r="K318" s="307">
        <f t="shared" si="9"/>
        <v>7269.3399999999965</v>
      </c>
      <c r="L318" s="312"/>
    </row>
    <row r="319" spans="1:12" ht="38.25">
      <c r="A319" s="319" t="s">
        <v>301</v>
      </c>
      <c r="B319" s="312" t="s">
        <v>302</v>
      </c>
      <c r="C319" s="313">
        <v>55577</v>
      </c>
      <c r="D319" s="313">
        <v>0</v>
      </c>
      <c r="E319" s="313">
        <v>52301</v>
      </c>
      <c r="F319" s="317">
        <v>94.105475287</v>
      </c>
      <c r="G319" s="313">
        <v>52301</v>
      </c>
      <c r="H319" s="312" t="s">
        <v>231</v>
      </c>
      <c r="I319" s="313">
        <v>24736983.33</v>
      </c>
      <c r="J319" s="307">
        <f t="shared" si="8"/>
        <v>-24684682.33</v>
      </c>
      <c r="K319" s="307">
        <f t="shared" si="9"/>
        <v>24736983.33</v>
      </c>
      <c r="L319" s="312"/>
    </row>
    <row r="320" spans="1:12" ht="38.25">
      <c r="A320" s="326" t="s">
        <v>303</v>
      </c>
      <c r="B320" s="312" t="s">
        <v>304</v>
      </c>
      <c r="C320" s="313">
        <v>53963</v>
      </c>
      <c r="D320" s="313">
        <v>0</v>
      </c>
      <c r="E320" s="313">
        <v>52301</v>
      </c>
      <c r="F320" s="317">
        <v>96.920111929</v>
      </c>
      <c r="G320" s="313">
        <v>52301</v>
      </c>
      <c r="H320" s="312" t="s">
        <v>243</v>
      </c>
      <c r="I320" s="313">
        <v>140249.13</v>
      </c>
      <c r="J320" s="307">
        <f t="shared" si="8"/>
        <v>-87948.13</v>
      </c>
      <c r="K320" s="307">
        <f t="shared" si="9"/>
        <v>140249.13</v>
      </c>
      <c r="L320" s="312"/>
    </row>
    <row r="321" spans="1:12" ht="38.25">
      <c r="A321" s="326" t="s">
        <v>324</v>
      </c>
      <c r="B321" s="312" t="s">
        <v>312</v>
      </c>
      <c r="C321" s="313">
        <v>1614</v>
      </c>
      <c r="D321" s="313">
        <v>0</v>
      </c>
      <c r="E321" s="313">
        <v>0</v>
      </c>
      <c r="F321" s="317">
        <v>0</v>
      </c>
      <c r="G321" s="313">
        <v>0</v>
      </c>
      <c r="H321" s="312" t="s">
        <v>315</v>
      </c>
      <c r="I321" s="313">
        <v>140249.13</v>
      </c>
      <c r="J321" s="307">
        <f t="shared" si="8"/>
        <v>-140249.13</v>
      </c>
      <c r="K321" s="307">
        <f t="shared" si="9"/>
        <v>140249.13</v>
      </c>
      <c r="L321" s="312"/>
    </row>
    <row r="322" spans="1:12" ht="26.25" customHeight="1">
      <c r="A322" s="316" t="s">
        <v>167</v>
      </c>
      <c r="B322" s="312" t="s">
        <v>168</v>
      </c>
      <c r="C322" s="313">
        <v>6508198</v>
      </c>
      <c r="D322" s="313">
        <v>3556661</v>
      </c>
      <c r="E322" s="313">
        <v>3415052</v>
      </c>
      <c r="F322" s="317">
        <v>52.473080874</v>
      </c>
      <c r="G322" s="313">
        <v>3415052</v>
      </c>
      <c r="H322" s="312" t="s">
        <v>317</v>
      </c>
      <c r="I322" s="313">
        <v>120039</v>
      </c>
      <c r="J322" s="307">
        <f t="shared" si="8"/>
        <v>3295013</v>
      </c>
      <c r="K322" s="307">
        <f t="shared" si="9"/>
        <v>120039</v>
      </c>
      <c r="L322" s="312" t="s">
        <v>168</v>
      </c>
    </row>
    <row r="323" spans="1:12" ht="12.75" customHeight="1">
      <c r="A323" s="320" t="s">
        <v>177</v>
      </c>
      <c r="B323" s="312" t="s">
        <v>170</v>
      </c>
      <c r="C323" s="313">
        <v>149249599</v>
      </c>
      <c r="D323" s="313">
        <v>74953348</v>
      </c>
      <c r="E323" s="313">
        <v>74953348</v>
      </c>
      <c r="F323" s="317">
        <v>50.22013359</v>
      </c>
      <c r="G323" s="313">
        <v>12805615</v>
      </c>
      <c r="H323" s="312" t="s">
        <v>325</v>
      </c>
      <c r="I323" s="313">
        <v>20210.13</v>
      </c>
      <c r="J323" s="307">
        <f t="shared" si="8"/>
        <v>74933137.87</v>
      </c>
      <c r="K323" s="307">
        <f t="shared" si="9"/>
        <v>-62127522.870000005</v>
      </c>
      <c r="L323" s="312" t="s">
        <v>170</v>
      </c>
    </row>
    <row r="324" spans="1:12" ht="25.5" customHeight="1">
      <c r="A324" s="318" t="s">
        <v>179</v>
      </c>
      <c r="B324" s="312" t="s">
        <v>173</v>
      </c>
      <c r="C324" s="313">
        <v>149249599</v>
      </c>
      <c r="D324" s="313">
        <v>74953348</v>
      </c>
      <c r="E324" s="313">
        <v>74953348</v>
      </c>
      <c r="F324" s="317">
        <v>50.22013359</v>
      </c>
      <c r="G324" s="313">
        <v>12805615</v>
      </c>
      <c r="H324" s="312" t="s">
        <v>249</v>
      </c>
      <c r="I324" s="313">
        <v>23429652.75</v>
      </c>
      <c r="J324" s="307">
        <f t="shared" si="8"/>
        <v>51523695.25</v>
      </c>
      <c r="K324" s="307">
        <f t="shared" si="9"/>
        <v>-38718080.25</v>
      </c>
      <c r="L324" s="312" t="s">
        <v>173</v>
      </c>
    </row>
    <row r="325" spans="1:12" ht="12.75">
      <c r="A325" s="306" t="s">
        <v>293</v>
      </c>
      <c r="B325" s="306" t="s">
        <v>247</v>
      </c>
      <c r="C325" s="304">
        <v>170552216</v>
      </c>
      <c r="D325" s="304">
        <v>81389709</v>
      </c>
      <c r="E325" s="304">
        <v>80320795.52</v>
      </c>
      <c r="F325" s="321">
        <v>47.094548171</v>
      </c>
      <c r="G325" s="304">
        <v>17001320.68</v>
      </c>
      <c r="H325" s="312" t="s">
        <v>318</v>
      </c>
      <c r="I325" s="313">
        <v>1167081.45</v>
      </c>
      <c r="J325" s="307">
        <f t="shared" si="8"/>
        <v>79153714.07</v>
      </c>
      <c r="K325" s="307">
        <f t="shared" si="9"/>
        <v>-62152393.38999999</v>
      </c>
      <c r="L325" s="306" t="s">
        <v>247</v>
      </c>
    </row>
    <row r="326" spans="1:12" ht="12.75" customHeight="1">
      <c r="A326" s="320" t="s">
        <v>182</v>
      </c>
      <c r="B326" s="312" t="s">
        <v>178</v>
      </c>
      <c r="C326" s="313">
        <v>162783700</v>
      </c>
      <c r="D326" s="313">
        <v>78897702</v>
      </c>
      <c r="E326" s="313">
        <v>77856649.4899999</v>
      </c>
      <c r="F326" s="317">
        <v>47.828283477</v>
      </c>
      <c r="G326" s="313">
        <v>16434006.54</v>
      </c>
      <c r="H326" s="312" t="s">
        <v>320</v>
      </c>
      <c r="I326" s="313">
        <v>1167081.45</v>
      </c>
      <c r="J326" s="307">
        <f t="shared" si="8"/>
        <v>76689568.0399999</v>
      </c>
      <c r="K326" s="307">
        <f t="shared" si="9"/>
        <v>-60255561.4999999</v>
      </c>
      <c r="L326" s="312" t="s">
        <v>178</v>
      </c>
    </row>
    <row r="327" spans="1:12" ht="12.75" customHeight="1">
      <c r="A327" s="318" t="s">
        <v>183</v>
      </c>
      <c r="B327" s="312" t="s">
        <v>180</v>
      </c>
      <c r="C327" s="313">
        <v>144636653</v>
      </c>
      <c r="D327" s="313">
        <v>69453472</v>
      </c>
      <c r="E327" s="313">
        <v>68564034.56</v>
      </c>
      <c r="F327" s="317">
        <v>47.404328805</v>
      </c>
      <c r="G327" s="313">
        <v>11931565.6</v>
      </c>
      <c r="H327" s="312" t="s">
        <v>251</v>
      </c>
      <c r="I327" s="313">
        <v>2969416.4</v>
      </c>
      <c r="J327" s="307">
        <f t="shared" si="8"/>
        <v>65594618.160000004</v>
      </c>
      <c r="K327" s="307">
        <f t="shared" si="9"/>
        <v>-53663052.56</v>
      </c>
      <c r="L327" s="312" t="s">
        <v>180</v>
      </c>
    </row>
    <row r="328" spans="1:12" ht="12.75" customHeight="1">
      <c r="A328" s="316" t="s">
        <v>185</v>
      </c>
      <c r="B328" s="312" t="s">
        <v>181</v>
      </c>
      <c r="C328" s="313">
        <v>97262652</v>
      </c>
      <c r="D328" s="313">
        <v>49147142</v>
      </c>
      <c r="E328" s="313">
        <v>48918423.19</v>
      </c>
      <c r="F328" s="317">
        <v>50.295177218</v>
      </c>
      <c r="G328" s="313">
        <v>8150447.85</v>
      </c>
      <c r="H328" s="312" t="s">
        <v>253</v>
      </c>
      <c r="I328" s="313">
        <v>60832.73</v>
      </c>
      <c r="J328" s="307">
        <f t="shared" si="8"/>
        <v>48857590.46</v>
      </c>
      <c r="K328" s="307">
        <f t="shared" si="9"/>
        <v>-40707142.61</v>
      </c>
      <c r="L328" s="312" t="s">
        <v>181</v>
      </c>
    </row>
    <row r="329" spans="1:12" ht="12.75" customHeight="1">
      <c r="A329" s="319" t="s">
        <v>187</v>
      </c>
      <c r="B329" s="312" t="s">
        <v>188</v>
      </c>
      <c r="C329" s="313">
        <v>69335844</v>
      </c>
      <c r="D329" s="313">
        <v>34685838</v>
      </c>
      <c r="E329" s="313">
        <v>34553000.22</v>
      </c>
      <c r="F329" s="317">
        <v>49.834253435</v>
      </c>
      <c r="G329" s="313">
        <v>5834689.96</v>
      </c>
      <c r="H329" s="312" t="s">
        <v>259</v>
      </c>
      <c r="I329" s="313">
        <v>2908583.67</v>
      </c>
      <c r="J329" s="307">
        <f t="shared" si="8"/>
        <v>31644416.549999997</v>
      </c>
      <c r="K329" s="307">
        <f t="shared" si="9"/>
        <v>-25809726.589999996</v>
      </c>
      <c r="L329" s="312" t="s">
        <v>188</v>
      </c>
    </row>
    <row r="330" spans="1:12" ht="12.75" customHeight="1">
      <c r="A330" s="316" t="s">
        <v>192</v>
      </c>
      <c r="B330" s="312" t="s">
        <v>186</v>
      </c>
      <c r="C330" s="313">
        <v>47374001</v>
      </c>
      <c r="D330" s="313">
        <v>20306330</v>
      </c>
      <c r="E330" s="313">
        <v>19645611.37</v>
      </c>
      <c r="F330" s="317">
        <v>41.469183424</v>
      </c>
      <c r="G330" s="313">
        <v>3781117.75</v>
      </c>
      <c r="H330" s="312" t="s">
        <v>261</v>
      </c>
      <c r="I330" s="313">
        <v>2908583.67</v>
      </c>
      <c r="J330" s="307">
        <f t="shared" si="8"/>
        <v>16737027.700000001</v>
      </c>
      <c r="K330" s="307">
        <f t="shared" si="9"/>
        <v>-12955909.950000001</v>
      </c>
      <c r="L330" s="312" t="s">
        <v>186</v>
      </c>
    </row>
    <row r="331" spans="1:12" ht="12.75" customHeight="1">
      <c r="A331" s="318" t="s">
        <v>207</v>
      </c>
      <c r="B331" s="312" t="s">
        <v>198</v>
      </c>
      <c r="C331" s="313">
        <v>743696</v>
      </c>
      <c r="D331" s="313">
        <v>421225</v>
      </c>
      <c r="E331" s="313">
        <v>421225</v>
      </c>
      <c r="F331" s="317">
        <v>56.639406424</v>
      </c>
      <c r="G331" s="313">
        <v>69591.74</v>
      </c>
      <c r="H331" s="312" t="s">
        <v>263</v>
      </c>
      <c r="I331" s="313">
        <v>2908583.67</v>
      </c>
      <c r="J331" s="307">
        <f t="shared" si="8"/>
        <v>-2487358.67</v>
      </c>
      <c r="K331" s="307">
        <f t="shared" si="9"/>
        <v>2556950.41</v>
      </c>
      <c r="L331" s="312" t="s">
        <v>198</v>
      </c>
    </row>
    <row r="332" spans="1:12" ht="12.75" customHeight="1">
      <c r="A332" s="318" t="s">
        <v>215</v>
      </c>
      <c r="B332" s="312" t="s">
        <v>206</v>
      </c>
      <c r="C332" s="313">
        <v>16459053</v>
      </c>
      <c r="D332" s="313">
        <v>8724223</v>
      </c>
      <c r="E332" s="313">
        <v>8577476.41</v>
      </c>
      <c r="F332" s="317">
        <v>52.114033596</v>
      </c>
      <c r="G332" s="313">
        <v>4394714.2</v>
      </c>
      <c r="H332" s="312" t="s">
        <v>327</v>
      </c>
      <c r="I332" s="313">
        <v>0</v>
      </c>
      <c r="J332" s="307">
        <f t="shared" si="8"/>
        <v>8577476.41</v>
      </c>
      <c r="K332" s="307">
        <f t="shared" si="9"/>
        <v>-4182762.21</v>
      </c>
      <c r="L332" s="312" t="s">
        <v>206</v>
      </c>
    </row>
    <row r="333" spans="1:12" s="308" customFormat="1" ht="12.75">
      <c r="A333" s="316" t="s">
        <v>217</v>
      </c>
      <c r="B333" s="312" t="s">
        <v>208</v>
      </c>
      <c r="C333" s="313">
        <v>2328598</v>
      </c>
      <c r="D333" s="313">
        <v>372887</v>
      </c>
      <c r="E333" s="313">
        <v>372885.65</v>
      </c>
      <c r="F333" s="317">
        <v>16.013311443</v>
      </c>
      <c r="G333" s="313">
        <v>3651.87</v>
      </c>
      <c r="H333" s="306" t="s">
        <v>1097</v>
      </c>
      <c r="I333" s="304">
        <v>4963519.22999997</v>
      </c>
      <c r="J333" s="307">
        <f aca="true" t="shared" si="10" ref="J333:J396">E333-I333</f>
        <v>-4590633.579999969</v>
      </c>
      <c r="K333" s="307">
        <f aca="true" t="shared" si="11" ref="K333:K396">G333-J333</f>
        <v>4594285.449999969</v>
      </c>
      <c r="L333" s="312" t="s">
        <v>208</v>
      </c>
    </row>
    <row r="334" spans="1:12" s="308" customFormat="1" ht="12.75">
      <c r="A334" s="316" t="s">
        <v>229</v>
      </c>
      <c r="B334" s="312" t="s">
        <v>230</v>
      </c>
      <c r="C334" s="313">
        <v>14130455</v>
      </c>
      <c r="D334" s="313">
        <v>8351336</v>
      </c>
      <c r="E334" s="313">
        <v>8204590.76</v>
      </c>
      <c r="F334" s="317">
        <v>58.063174611</v>
      </c>
      <c r="G334" s="313">
        <v>4391062.33</v>
      </c>
      <c r="H334" s="306" t="s">
        <v>1098</v>
      </c>
      <c r="I334" s="304">
        <v>-4963519.22999997</v>
      </c>
      <c r="J334" s="307">
        <f t="shared" si="10"/>
        <v>13168109.989999969</v>
      </c>
      <c r="K334" s="307">
        <f t="shared" si="11"/>
        <v>-8777047.659999968</v>
      </c>
      <c r="L334" s="312" t="s">
        <v>230</v>
      </c>
    </row>
    <row r="335" spans="1:12" ht="25.5">
      <c r="A335" s="318" t="s">
        <v>236</v>
      </c>
      <c r="B335" s="312" t="s">
        <v>224</v>
      </c>
      <c r="C335" s="313">
        <v>246712</v>
      </c>
      <c r="D335" s="313">
        <v>194807</v>
      </c>
      <c r="E335" s="313">
        <v>189938.52</v>
      </c>
      <c r="F335" s="317">
        <v>76.987953565</v>
      </c>
      <c r="G335" s="313">
        <v>31360</v>
      </c>
      <c r="H335" s="312" t="s">
        <v>1103</v>
      </c>
      <c r="I335" s="313">
        <v>475859.51</v>
      </c>
      <c r="J335" s="307">
        <f t="shared" si="10"/>
        <v>-285920.99</v>
      </c>
      <c r="K335" s="307">
        <f t="shared" si="11"/>
        <v>317280.99</v>
      </c>
      <c r="L335" s="312" t="s">
        <v>224</v>
      </c>
    </row>
    <row r="336" spans="1:12" ht="12.75">
      <c r="A336" s="316" t="s">
        <v>237</v>
      </c>
      <c r="B336" s="312" t="s">
        <v>226</v>
      </c>
      <c r="C336" s="313">
        <v>138447</v>
      </c>
      <c r="D336" s="313">
        <v>138447</v>
      </c>
      <c r="E336" s="313">
        <v>138446.61</v>
      </c>
      <c r="F336" s="317">
        <v>99.999718304</v>
      </c>
      <c r="G336" s="313">
        <v>0</v>
      </c>
      <c r="H336" s="312" t="s">
        <v>329</v>
      </c>
      <c r="I336" s="313">
        <v>475859.51</v>
      </c>
      <c r="J336" s="307">
        <f t="shared" si="10"/>
        <v>-337412.9</v>
      </c>
      <c r="K336" s="307">
        <f t="shared" si="11"/>
        <v>337412.9</v>
      </c>
      <c r="L336" s="312" t="s">
        <v>226</v>
      </c>
    </row>
    <row r="337" spans="1:12" ht="12.75">
      <c r="A337" s="316" t="s">
        <v>239</v>
      </c>
      <c r="B337" s="312" t="s">
        <v>228</v>
      </c>
      <c r="C337" s="313">
        <v>108265</v>
      </c>
      <c r="D337" s="313">
        <v>56360</v>
      </c>
      <c r="E337" s="313">
        <v>51491.91</v>
      </c>
      <c r="F337" s="317">
        <v>47.560993858</v>
      </c>
      <c r="G337" s="313">
        <v>31360</v>
      </c>
      <c r="H337" s="312" t="s">
        <v>1102</v>
      </c>
      <c r="I337" s="313">
        <v>-407063.83</v>
      </c>
      <c r="J337" s="307">
        <f t="shared" si="10"/>
        <v>458555.74</v>
      </c>
      <c r="K337" s="307">
        <f t="shared" si="11"/>
        <v>-427195.74</v>
      </c>
      <c r="L337" s="312" t="s">
        <v>228</v>
      </c>
    </row>
    <row r="338" spans="1:12" ht="12.75" customHeight="1">
      <c r="A338" s="318" t="s">
        <v>241</v>
      </c>
      <c r="B338" s="312" t="s">
        <v>231</v>
      </c>
      <c r="C338" s="313">
        <v>697586</v>
      </c>
      <c r="D338" s="313">
        <v>103975</v>
      </c>
      <c r="E338" s="313">
        <v>103975</v>
      </c>
      <c r="F338" s="317">
        <v>14.90497229</v>
      </c>
      <c r="G338" s="313">
        <v>6775</v>
      </c>
      <c r="H338" s="312" t="s">
        <v>401</v>
      </c>
      <c r="I338" s="313">
        <v>-407063.83</v>
      </c>
      <c r="J338" s="307">
        <f t="shared" si="10"/>
        <v>511038.83</v>
      </c>
      <c r="K338" s="307">
        <f t="shared" si="11"/>
        <v>-504263.83</v>
      </c>
      <c r="L338" s="312" t="s">
        <v>231</v>
      </c>
    </row>
    <row r="339" spans="1:12" ht="38.25">
      <c r="A339" s="316" t="s">
        <v>248</v>
      </c>
      <c r="B339" s="312" t="s">
        <v>249</v>
      </c>
      <c r="C339" s="313">
        <v>218850</v>
      </c>
      <c r="D339" s="313">
        <v>103975</v>
      </c>
      <c r="E339" s="313">
        <v>103975</v>
      </c>
      <c r="F339" s="317">
        <v>47.509709847</v>
      </c>
      <c r="G339" s="313">
        <v>6775</v>
      </c>
      <c r="H339" s="312" t="s">
        <v>1161</v>
      </c>
      <c r="I339" s="313">
        <v>-5032314.90999997</v>
      </c>
      <c r="J339" s="307">
        <f t="shared" si="10"/>
        <v>5136289.90999997</v>
      </c>
      <c r="K339" s="307">
        <f t="shared" si="11"/>
        <v>-5129514.90999997</v>
      </c>
      <c r="L339" s="312" t="s">
        <v>249</v>
      </c>
    </row>
    <row r="340" spans="1:12" ht="12.75" customHeight="1">
      <c r="A340" s="316" t="s">
        <v>330</v>
      </c>
      <c r="B340" s="312" t="s">
        <v>318</v>
      </c>
      <c r="C340" s="313">
        <v>478736</v>
      </c>
      <c r="D340" s="313">
        <v>0</v>
      </c>
      <c r="E340" s="313">
        <v>0</v>
      </c>
      <c r="F340" s="317">
        <v>0</v>
      </c>
      <c r="G340" s="313">
        <v>0</v>
      </c>
      <c r="H340" s="312" t="s">
        <v>1162</v>
      </c>
      <c r="I340" s="313">
        <v>-10064.69</v>
      </c>
      <c r="J340" s="307">
        <f t="shared" si="10"/>
        <v>10064.69</v>
      </c>
      <c r="K340" s="307">
        <f t="shared" si="11"/>
        <v>-10064.69</v>
      </c>
      <c r="L340" s="312" t="s">
        <v>318</v>
      </c>
    </row>
    <row r="341" spans="1:12" ht="38.25">
      <c r="A341" s="319" t="s">
        <v>331</v>
      </c>
      <c r="B341" s="312" t="s">
        <v>320</v>
      </c>
      <c r="C341" s="313">
        <v>478736</v>
      </c>
      <c r="D341" s="313">
        <v>0</v>
      </c>
      <c r="E341" s="313">
        <v>0</v>
      </c>
      <c r="F341" s="317">
        <v>0</v>
      </c>
      <c r="G341" s="313">
        <v>0</v>
      </c>
      <c r="H341" s="312" t="s">
        <v>1163</v>
      </c>
      <c r="I341" s="313">
        <v>-3558351.27</v>
      </c>
      <c r="J341" s="307">
        <f t="shared" si="10"/>
        <v>3558351.27</v>
      </c>
      <c r="K341" s="307">
        <f t="shared" si="11"/>
        <v>-3558351.27</v>
      </c>
      <c r="L341" s="312" t="s">
        <v>320</v>
      </c>
    </row>
    <row r="342" spans="1:12" ht="12.75" customHeight="1">
      <c r="A342" s="320" t="s">
        <v>250</v>
      </c>
      <c r="B342" s="312" t="s">
        <v>251</v>
      </c>
      <c r="C342" s="313">
        <v>7768516</v>
      </c>
      <c r="D342" s="313">
        <v>2492007</v>
      </c>
      <c r="E342" s="313">
        <v>2464146.03</v>
      </c>
      <c r="F342" s="317">
        <v>31.719649287</v>
      </c>
      <c r="G342" s="313">
        <v>567314.14</v>
      </c>
      <c r="H342" s="312" t="s">
        <v>1166</v>
      </c>
      <c r="I342" s="313">
        <v>-475859.51</v>
      </c>
      <c r="J342" s="307">
        <f t="shared" si="10"/>
        <v>2940005.54</v>
      </c>
      <c r="K342" s="307">
        <f t="shared" si="11"/>
        <v>-2372691.4</v>
      </c>
      <c r="L342" s="312" t="s">
        <v>251</v>
      </c>
    </row>
    <row r="343" spans="1:12" s="308" customFormat="1" ht="12.75">
      <c r="A343" s="318" t="s">
        <v>252</v>
      </c>
      <c r="B343" s="312" t="s">
        <v>253</v>
      </c>
      <c r="C343" s="313">
        <v>6727360</v>
      </c>
      <c r="D343" s="313">
        <v>2492007</v>
      </c>
      <c r="E343" s="313">
        <v>2464146.03</v>
      </c>
      <c r="F343" s="317">
        <v>36.62872256</v>
      </c>
      <c r="G343" s="313">
        <v>567314.14</v>
      </c>
      <c r="H343" s="306" t="s">
        <v>339</v>
      </c>
      <c r="I343" s="304"/>
      <c r="J343" s="307">
        <f t="shared" si="10"/>
        <v>2464146.03</v>
      </c>
      <c r="K343" s="307">
        <f t="shared" si="11"/>
        <v>-1896831.8899999997</v>
      </c>
      <c r="L343" s="312" t="s">
        <v>253</v>
      </c>
    </row>
    <row r="344" spans="1:12" s="308" customFormat="1" ht="25.5">
      <c r="A344" s="318" t="s">
        <v>258</v>
      </c>
      <c r="B344" s="312" t="s">
        <v>259</v>
      </c>
      <c r="C344" s="313">
        <v>1041156</v>
      </c>
      <c r="D344" s="313">
        <v>0</v>
      </c>
      <c r="E344" s="313">
        <v>0</v>
      </c>
      <c r="F344" s="317">
        <v>0</v>
      </c>
      <c r="G344" s="313">
        <v>0</v>
      </c>
      <c r="H344" s="306" t="s">
        <v>161</v>
      </c>
      <c r="I344" s="304">
        <v>142280330.85</v>
      </c>
      <c r="J344" s="307">
        <f t="shared" si="10"/>
        <v>-142280330.85</v>
      </c>
      <c r="K344" s="307">
        <f t="shared" si="11"/>
        <v>142280330.85</v>
      </c>
      <c r="L344" s="312" t="s">
        <v>259</v>
      </c>
    </row>
    <row r="345" spans="1:12" ht="25.5">
      <c r="A345" s="316" t="s">
        <v>335</v>
      </c>
      <c r="B345" s="312" t="s">
        <v>327</v>
      </c>
      <c r="C345" s="313">
        <v>1041156</v>
      </c>
      <c r="D345" s="313">
        <v>0</v>
      </c>
      <c r="E345" s="313">
        <v>0</v>
      </c>
      <c r="F345" s="317">
        <v>0</v>
      </c>
      <c r="G345" s="313">
        <v>0</v>
      </c>
      <c r="H345" s="312" t="s">
        <v>1141</v>
      </c>
      <c r="I345" s="313">
        <v>1753348.93</v>
      </c>
      <c r="J345" s="307">
        <f t="shared" si="10"/>
        <v>-1753348.93</v>
      </c>
      <c r="K345" s="307">
        <f t="shared" si="11"/>
        <v>1753348.93</v>
      </c>
      <c r="L345" s="312" t="s">
        <v>327</v>
      </c>
    </row>
    <row r="346" spans="1:12" ht="12.75">
      <c r="A346" s="306"/>
      <c r="B346" s="306" t="s">
        <v>1097</v>
      </c>
      <c r="C346" s="304">
        <v>-2188311</v>
      </c>
      <c r="D346" s="304">
        <v>-509214</v>
      </c>
      <c r="E346" s="304">
        <v>574101.420000046</v>
      </c>
      <c r="F346" s="321">
        <v>-26.234909937</v>
      </c>
      <c r="G346" s="304">
        <v>-314051.940000003</v>
      </c>
      <c r="H346" s="312" t="s">
        <v>164</v>
      </c>
      <c r="I346" s="313">
        <v>130.92</v>
      </c>
      <c r="J346" s="307">
        <f t="shared" si="10"/>
        <v>573970.500000046</v>
      </c>
      <c r="K346" s="307">
        <f t="shared" si="11"/>
        <v>-888022.440000049</v>
      </c>
      <c r="L346" s="306" t="s">
        <v>1097</v>
      </c>
    </row>
    <row r="347" spans="1:12" ht="12.75" customHeight="1">
      <c r="A347" s="306" t="s">
        <v>296</v>
      </c>
      <c r="B347" s="306" t="s">
        <v>1098</v>
      </c>
      <c r="C347" s="304">
        <v>2188311</v>
      </c>
      <c r="D347" s="304">
        <v>509214</v>
      </c>
      <c r="E347" s="304">
        <v>-574101.420000046</v>
      </c>
      <c r="F347" s="321">
        <v>-26.234909937</v>
      </c>
      <c r="G347" s="304">
        <v>314051.940000003</v>
      </c>
      <c r="H347" s="312" t="s">
        <v>311</v>
      </c>
      <c r="I347" s="313">
        <v>0</v>
      </c>
      <c r="J347" s="307">
        <f t="shared" si="10"/>
        <v>-574101.420000046</v>
      </c>
      <c r="K347" s="307">
        <f t="shared" si="11"/>
        <v>888153.360000049</v>
      </c>
      <c r="L347" s="306" t="s">
        <v>1098</v>
      </c>
    </row>
    <row r="348" spans="1:12" ht="12.75">
      <c r="A348" s="320" t="s">
        <v>267</v>
      </c>
      <c r="B348" s="312" t="s">
        <v>1161</v>
      </c>
      <c r="C348" s="313">
        <v>2188311</v>
      </c>
      <c r="D348" s="313">
        <v>509214</v>
      </c>
      <c r="E348" s="313">
        <v>-574101.420000046</v>
      </c>
      <c r="F348" s="317">
        <v>-26.234909937</v>
      </c>
      <c r="G348" s="313">
        <v>314051.940000003</v>
      </c>
      <c r="H348" s="312" t="s">
        <v>1143</v>
      </c>
      <c r="I348" s="313">
        <v>10000</v>
      </c>
      <c r="J348" s="307">
        <f t="shared" si="10"/>
        <v>-584101.420000046</v>
      </c>
      <c r="K348" s="307">
        <f t="shared" si="11"/>
        <v>898153.360000049</v>
      </c>
      <c r="L348" s="312" t="s">
        <v>1161</v>
      </c>
    </row>
    <row r="349" spans="1:12" ht="38.25">
      <c r="A349" s="318" t="s">
        <v>268</v>
      </c>
      <c r="B349" s="312" t="s">
        <v>1162</v>
      </c>
      <c r="C349" s="313">
        <v>-230932</v>
      </c>
      <c r="D349" s="313">
        <v>367717</v>
      </c>
      <c r="E349" s="313">
        <v>-370459.83</v>
      </c>
      <c r="F349" s="317">
        <v>160.419443819</v>
      </c>
      <c r="G349" s="313">
        <v>-246646.79</v>
      </c>
      <c r="H349" s="312" t="s">
        <v>166</v>
      </c>
      <c r="I349" s="313">
        <v>10000</v>
      </c>
      <c r="J349" s="307">
        <f t="shared" si="10"/>
        <v>-380459.83</v>
      </c>
      <c r="K349" s="307">
        <f t="shared" si="11"/>
        <v>133813.04</v>
      </c>
      <c r="L349" s="312" t="s">
        <v>1162</v>
      </c>
    </row>
    <row r="350" spans="1:12" ht="25.5">
      <c r="A350" s="318" t="s">
        <v>269</v>
      </c>
      <c r="B350" s="312" t="s">
        <v>1163</v>
      </c>
      <c r="C350" s="313">
        <v>2419243</v>
      </c>
      <c r="D350" s="313">
        <v>141497</v>
      </c>
      <c r="E350" s="313">
        <v>-549841.26</v>
      </c>
      <c r="F350" s="317">
        <v>-22.727822711</v>
      </c>
      <c r="G350" s="313">
        <v>0</v>
      </c>
      <c r="H350" s="312" t="s">
        <v>300</v>
      </c>
      <c r="I350" s="313">
        <v>10000</v>
      </c>
      <c r="J350" s="307">
        <f t="shared" si="10"/>
        <v>-559841.26</v>
      </c>
      <c r="K350" s="307">
        <f t="shared" si="11"/>
        <v>559841.26</v>
      </c>
      <c r="L350" s="312" t="s">
        <v>1163</v>
      </c>
    </row>
    <row r="351" spans="1:12" ht="12.75" customHeight="1">
      <c r="A351" s="306" t="s">
        <v>340</v>
      </c>
      <c r="B351" s="306" t="s">
        <v>333</v>
      </c>
      <c r="C351" s="304"/>
      <c r="D351" s="304"/>
      <c r="E351" s="304"/>
      <c r="F351" s="321"/>
      <c r="G351" s="304"/>
      <c r="H351" s="312" t="s">
        <v>302</v>
      </c>
      <c r="I351" s="313">
        <v>10000</v>
      </c>
      <c r="J351" s="307">
        <f t="shared" si="10"/>
        <v>-10000</v>
      </c>
      <c r="K351" s="307">
        <f t="shared" si="11"/>
        <v>10000</v>
      </c>
      <c r="L351" s="306" t="s">
        <v>333</v>
      </c>
    </row>
    <row r="352" spans="1:12" ht="12.75" customHeight="1">
      <c r="A352" s="306" t="s">
        <v>160</v>
      </c>
      <c r="B352" s="306" t="s">
        <v>161</v>
      </c>
      <c r="C352" s="304">
        <v>234633804</v>
      </c>
      <c r="D352" s="304">
        <v>100138951</v>
      </c>
      <c r="E352" s="304">
        <v>103049599.48</v>
      </c>
      <c r="F352" s="321">
        <v>43.91933205</v>
      </c>
      <c r="G352" s="304">
        <v>21093813.47</v>
      </c>
      <c r="H352" s="312" t="s">
        <v>304</v>
      </c>
      <c r="I352" s="313">
        <v>10000</v>
      </c>
      <c r="J352" s="307">
        <f t="shared" si="10"/>
        <v>103039599.48</v>
      </c>
      <c r="K352" s="307">
        <f t="shared" si="11"/>
        <v>-81945786.01</v>
      </c>
      <c r="L352" s="306" t="s">
        <v>161</v>
      </c>
    </row>
    <row r="353" spans="1:12" ht="25.5">
      <c r="A353" s="320" t="s">
        <v>162</v>
      </c>
      <c r="B353" s="312" t="s">
        <v>1141</v>
      </c>
      <c r="C353" s="313">
        <v>7690093</v>
      </c>
      <c r="D353" s="313">
        <v>3439971</v>
      </c>
      <c r="E353" s="313">
        <v>3212107.29</v>
      </c>
      <c r="F353" s="317">
        <v>41.769420604</v>
      </c>
      <c r="G353" s="313">
        <v>600550.31</v>
      </c>
      <c r="H353" s="312" t="s">
        <v>170</v>
      </c>
      <c r="I353" s="313">
        <v>140516851</v>
      </c>
      <c r="J353" s="307">
        <f t="shared" si="10"/>
        <v>-137304743.71</v>
      </c>
      <c r="K353" s="307">
        <f t="shared" si="11"/>
        <v>137905294.02</v>
      </c>
      <c r="L353" s="312" t="s">
        <v>1141</v>
      </c>
    </row>
    <row r="354" spans="1:12" ht="12.75" customHeight="1">
      <c r="A354" s="320" t="s">
        <v>163</v>
      </c>
      <c r="B354" s="312" t="s">
        <v>164</v>
      </c>
      <c r="C354" s="313">
        <v>12782061</v>
      </c>
      <c r="D354" s="313">
        <v>2538221</v>
      </c>
      <c r="E354" s="313">
        <v>5447133.23</v>
      </c>
      <c r="F354" s="317">
        <v>42.615453251</v>
      </c>
      <c r="G354" s="313">
        <v>4041762.19</v>
      </c>
      <c r="H354" s="312" t="s">
        <v>173</v>
      </c>
      <c r="I354" s="313">
        <v>139163907</v>
      </c>
      <c r="J354" s="307">
        <f t="shared" si="10"/>
        <v>-133716773.77</v>
      </c>
      <c r="K354" s="307">
        <f t="shared" si="11"/>
        <v>137758535.96</v>
      </c>
      <c r="L354" s="312" t="s">
        <v>164</v>
      </c>
    </row>
    <row r="355" spans="1:12" ht="12.75" customHeight="1">
      <c r="A355" s="318" t="s">
        <v>323</v>
      </c>
      <c r="B355" s="312" t="s">
        <v>311</v>
      </c>
      <c r="C355" s="313">
        <v>369934</v>
      </c>
      <c r="D355" s="313">
        <v>107801</v>
      </c>
      <c r="E355" s="313">
        <v>0</v>
      </c>
      <c r="F355" s="317">
        <v>0</v>
      </c>
      <c r="G355" s="313">
        <v>0</v>
      </c>
      <c r="H355" s="312" t="s">
        <v>313</v>
      </c>
      <c r="I355" s="313">
        <v>1352944</v>
      </c>
      <c r="J355" s="307">
        <f t="shared" si="10"/>
        <v>-1352944</v>
      </c>
      <c r="K355" s="307">
        <f t="shared" si="11"/>
        <v>1352944</v>
      </c>
      <c r="L355" s="312" t="s">
        <v>311</v>
      </c>
    </row>
    <row r="356" spans="1:12" s="308" customFormat="1" ht="12.75">
      <c r="A356" s="320" t="s">
        <v>165</v>
      </c>
      <c r="B356" s="312" t="s">
        <v>1143</v>
      </c>
      <c r="C356" s="313">
        <v>466097</v>
      </c>
      <c r="D356" s="313">
        <v>315811</v>
      </c>
      <c r="E356" s="313">
        <v>545410.96</v>
      </c>
      <c r="F356" s="317">
        <v>117.016621004</v>
      </c>
      <c r="G356" s="313">
        <v>135880.97</v>
      </c>
      <c r="H356" s="306" t="s">
        <v>247</v>
      </c>
      <c r="I356" s="304">
        <v>137771180.23</v>
      </c>
      <c r="J356" s="307">
        <f t="shared" si="10"/>
        <v>-137225769.26999998</v>
      </c>
      <c r="K356" s="307">
        <f t="shared" si="11"/>
        <v>137361650.23999998</v>
      </c>
      <c r="L356" s="312" t="s">
        <v>1143</v>
      </c>
    </row>
    <row r="357" spans="1:12" ht="12.75">
      <c r="A357" s="318" t="s">
        <v>21</v>
      </c>
      <c r="B357" s="312" t="s">
        <v>166</v>
      </c>
      <c r="C357" s="313">
        <v>466097</v>
      </c>
      <c r="D357" s="313">
        <v>315811</v>
      </c>
      <c r="E357" s="313">
        <v>545410.96</v>
      </c>
      <c r="F357" s="317">
        <v>117.016621004</v>
      </c>
      <c r="G357" s="313">
        <v>135880.97</v>
      </c>
      <c r="H357" s="312" t="s">
        <v>178</v>
      </c>
      <c r="I357" s="313">
        <v>137449725.26</v>
      </c>
      <c r="J357" s="307">
        <f t="shared" si="10"/>
        <v>-136904314.29999998</v>
      </c>
      <c r="K357" s="307">
        <f t="shared" si="11"/>
        <v>137040195.26999998</v>
      </c>
      <c r="L357" s="312" t="s">
        <v>166</v>
      </c>
    </row>
    <row r="358" spans="1:12" ht="12.75">
      <c r="A358" s="316" t="s">
        <v>299</v>
      </c>
      <c r="B358" s="312" t="s">
        <v>300</v>
      </c>
      <c r="C358" s="313">
        <v>466097</v>
      </c>
      <c r="D358" s="313">
        <v>315811</v>
      </c>
      <c r="E358" s="313">
        <v>545410.96</v>
      </c>
      <c r="F358" s="317">
        <v>117.016621004</v>
      </c>
      <c r="G358" s="313">
        <v>135880.97</v>
      </c>
      <c r="H358" s="312" t="s">
        <v>180</v>
      </c>
      <c r="I358" s="313">
        <v>10057385.67</v>
      </c>
      <c r="J358" s="307">
        <f t="shared" si="10"/>
        <v>-9511974.71</v>
      </c>
      <c r="K358" s="307">
        <f t="shared" si="11"/>
        <v>9647855.680000002</v>
      </c>
      <c r="L358" s="312" t="s">
        <v>300</v>
      </c>
    </row>
    <row r="359" spans="1:12" ht="38.25">
      <c r="A359" s="319" t="s">
        <v>301</v>
      </c>
      <c r="B359" s="312" t="s">
        <v>302</v>
      </c>
      <c r="C359" s="313">
        <v>466097</v>
      </c>
      <c r="D359" s="313">
        <v>315811</v>
      </c>
      <c r="E359" s="313">
        <v>545410.96</v>
      </c>
      <c r="F359" s="317">
        <v>117.016621004</v>
      </c>
      <c r="G359" s="313">
        <v>135880.97</v>
      </c>
      <c r="H359" s="312" t="s">
        <v>181</v>
      </c>
      <c r="I359" s="313">
        <v>6771606.68</v>
      </c>
      <c r="J359" s="307">
        <f t="shared" si="10"/>
        <v>-6226195.72</v>
      </c>
      <c r="K359" s="307">
        <f t="shared" si="11"/>
        <v>6362076.6899999995</v>
      </c>
      <c r="L359" s="312" t="s">
        <v>302</v>
      </c>
    </row>
    <row r="360" spans="1:12" ht="38.25">
      <c r="A360" s="326" t="s">
        <v>303</v>
      </c>
      <c r="B360" s="312" t="s">
        <v>304</v>
      </c>
      <c r="C360" s="313">
        <v>67283</v>
      </c>
      <c r="D360" s="313">
        <v>23922</v>
      </c>
      <c r="E360" s="313">
        <v>21922</v>
      </c>
      <c r="F360" s="317">
        <v>32.581781431</v>
      </c>
      <c r="G360" s="313">
        <v>21922</v>
      </c>
      <c r="H360" s="312" t="s">
        <v>188</v>
      </c>
      <c r="I360" s="313">
        <v>5395371.81</v>
      </c>
      <c r="J360" s="307">
        <f t="shared" si="10"/>
        <v>-5373449.81</v>
      </c>
      <c r="K360" s="307">
        <f t="shared" si="11"/>
        <v>5395371.81</v>
      </c>
      <c r="L360" s="312" t="s">
        <v>304</v>
      </c>
    </row>
    <row r="361" spans="1:12" ht="38.25">
      <c r="A361" s="326" t="s">
        <v>324</v>
      </c>
      <c r="B361" s="312" t="s">
        <v>312</v>
      </c>
      <c r="C361" s="313">
        <v>398814</v>
      </c>
      <c r="D361" s="313">
        <v>291889</v>
      </c>
      <c r="E361" s="313">
        <v>523488.96</v>
      </c>
      <c r="F361" s="317">
        <v>131.26143014</v>
      </c>
      <c r="G361" s="313">
        <v>113958.97</v>
      </c>
      <c r="H361" s="312" t="s">
        <v>186</v>
      </c>
      <c r="I361" s="313">
        <v>3285778.99</v>
      </c>
      <c r="J361" s="307">
        <f t="shared" si="10"/>
        <v>-2762290.0300000003</v>
      </c>
      <c r="K361" s="307">
        <f t="shared" si="11"/>
        <v>2876249.0000000005</v>
      </c>
      <c r="L361" s="312" t="s">
        <v>312</v>
      </c>
    </row>
    <row r="362" spans="1:12" ht="12.75">
      <c r="A362" s="320" t="s">
        <v>177</v>
      </c>
      <c r="B362" s="312" t="s">
        <v>170</v>
      </c>
      <c r="C362" s="313">
        <v>213695553</v>
      </c>
      <c r="D362" s="313">
        <v>93844948</v>
      </c>
      <c r="E362" s="313">
        <v>93844948</v>
      </c>
      <c r="F362" s="317">
        <v>43.915255457</v>
      </c>
      <c r="G362" s="313">
        <v>16315620</v>
      </c>
      <c r="H362" s="312" t="s">
        <v>206</v>
      </c>
      <c r="I362" s="313">
        <v>118193086.89</v>
      </c>
      <c r="J362" s="307">
        <f t="shared" si="10"/>
        <v>-24348138.89</v>
      </c>
      <c r="K362" s="307">
        <f t="shared" si="11"/>
        <v>40663758.89</v>
      </c>
      <c r="L362" s="312" t="s">
        <v>170</v>
      </c>
    </row>
    <row r="363" spans="1:12" ht="25.5">
      <c r="A363" s="318" t="s">
        <v>179</v>
      </c>
      <c r="B363" s="312" t="s">
        <v>173</v>
      </c>
      <c r="C363" s="313">
        <v>198122031</v>
      </c>
      <c r="D363" s="313">
        <v>89583008</v>
      </c>
      <c r="E363" s="313">
        <v>89583008</v>
      </c>
      <c r="F363" s="317">
        <v>45.216075945</v>
      </c>
      <c r="G363" s="313">
        <v>14898516</v>
      </c>
      <c r="H363" s="312" t="s">
        <v>208</v>
      </c>
      <c r="I363" s="313">
        <v>118193086.89</v>
      </c>
      <c r="J363" s="307">
        <f t="shared" si="10"/>
        <v>-28610078.89</v>
      </c>
      <c r="K363" s="307">
        <f t="shared" si="11"/>
        <v>43508594.89</v>
      </c>
      <c r="L363" s="312" t="s">
        <v>173</v>
      </c>
    </row>
    <row r="364" spans="1:12" ht="25.5">
      <c r="A364" s="318" t="s">
        <v>326</v>
      </c>
      <c r="B364" s="312" t="s">
        <v>313</v>
      </c>
      <c r="C364" s="313">
        <v>15573522</v>
      </c>
      <c r="D364" s="313">
        <v>4261940</v>
      </c>
      <c r="E364" s="313">
        <v>4261940</v>
      </c>
      <c r="F364" s="317">
        <v>27.366577708</v>
      </c>
      <c r="G364" s="313">
        <v>1417104</v>
      </c>
      <c r="H364" s="312" t="s">
        <v>224</v>
      </c>
      <c r="I364" s="313">
        <v>1932.71</v>
      </c>
      <c r="J364" s="307">
        <f t="shared" si="10"/>
        <v>4260007.29</v>
      </c>
      <c r="K364" s="307">
        <f t="shared" si="11"/>
        <v>-2842903.29</v>
      </c>
      <c r="L364" s="312" t="s">
        <v>313</v>
      </c>
    </row>
    <row r="365" spans="1:12" ht="12.75">
      <c r="A365" s="306" t="s">
        <v>293</v>
      </c>
      <c r="B365" s="306" t="s">
        <v>247</v>
      </c>
      <c r="C365" s="304">
        <v>236350919</v>
      </c>
      <c r="D365" s="304">
        <v>102499829</v>
      </c>
      <c r="E365" s="304">
        <v>98300964.49</v>
      </c>
      <c r="F365" s="321">
        <v>41.591107369</v>
      </c>
      <c r="G365" s="304">
        <v>21157382</v>
      </c>
      <c r="H365" s="312" t="s">
        <v>228</v>
      </c>
      <c r="I365" s="313">
        <v>1932.71</v>
      </c>
      <c r="J365" s="307">
        <f t="shared" si="10"/>
        <v>98299031.78</v>
      </c>
      <c r="K365" s="307">
        <f t="shared" si="11"/>
        <v>-77141649.78</v>
      </c>
      <c r="L365" s="306" t="s">
        <v>247</v>
      </c>
    </row>
    <row r="366" spans="1:12" ht="12.75">
      <c r="A366" s="320" t="s">
        <v>182</v>
      </c>
      <c r="B366" s="312" t="s">
        <v>178</v>
      </c>
      <c r="C366" s="313">
        <v>220317590</v>
      </c>
      <c r="D366" s="313">
        <v>98780808</v>
      </c>
      <c r="E366" s="313">
        <v>94829380.09</v>
      </c>
      <c r="F366" s="317">
        <v>43.042831165</v>
      </c>
      <c r="G366" s="313">
        <v>20853468.980000004</v>
      </c>
      <c r="H366" s="312" t="s">
        <v>231</v>
      </c>
      <c r="I366" s="313">
        <v>9197319.99</v>
      </c>
      <c r="J366" s="307">
        <f t="shared" si="10"/>
        <v>85632060.10000001</v>
      </c>
      <c r="K366" s="307">
        <f t="shared" si="11"/>
        <v>-64778591.120000005</v>
      </c>
      <c r="L366" s="312" t="s">
        <v>178</v>
      </c>
    </row>
    <row r="367" spans="1:12" ht="12.75" customHeight="1">
      <c r="A367" s="318" t="s">
        <v>183</v>
      </c>
      <c r="B367" s="312" t="s">
        <v>180</v>
      </c>
      <c r="C367" s="313">
        <v>75464274</v>
      </c>
      <c r="D367" s="313">
        <v>32746373</v>
      </c>
      <c r="E367" s="313">
        <v>30312972.34</v>
      </c>
      <c r="F367" s="317">
        <v>40.16863972</v>
      </c>
      <c r="G367" s="313">
        <v>7225372.38</v>
      </c>
      <c r="H367" s="312" t="s">
        <v>249</v>
      </c>
      <c r="I367" s="313">
        <v>8540895.42</v>
      </c>
      <c r="J367" s="307">
        <f t="shared" si="10"/>
        <v>21772076.92</v>
      </c>
      <c r="K367" s="307">
        <f t="shared" si="11"/>
        <v>-14546704.540000003</v>
      </c>
      <c r="L367" s="312" t="s">
        <v>180</v>
      </c>
    </row>
    <row r="368" spans="1:12" ht="12.75" customHeight="1">
      <c r="A368" s="316" t="s">
        <v>185</v>
      </c>
      <c r="B368" s="312" t="s">
        <v>181</v>
      </c>
      <c r="C368" s="313">
        <v>42246850</v>
      </c>
      <c r="D368" s="313">
        <v>18678078</v>
      </c>
      <c r="E368" s="313">
        <v>17920635.63</v>
      </c>
      <c r="F368" s="317">
        <v>42.418868223</v>
      </c>
      <c r="G368" s="313">
        <v>3506075.09</v>
      </c>
      <c r="H368" s="312" t="s">
        <v>318</v>
      </c>
      <c r="I368" s="313">
        <v>656424.57</v>
      </c>
      <c r="J368" s="307">
        <f t="shared" si="10"/>
        <v>17264211.06</v>
      </c>
      <c r="K368" s="307">
        <f t="shared" si="11"/>
        <v>-13758135.969999999</v>
      </c>
      <c r="L368" s="312" t="s">
        <v>181</v>
      </c>
    </row>
    <row r="369" spans="1:12" ht="12.75" customHeight="1">
      <c r="A369" s="319" t="s">
        <v>187</v>
      </c>
      <c r="B369" s="312" t="s">
        <v>188</v>
      </c>
      <c r="C369" s="313">
        <v>33739278</v>
      </c>
      <c r="D369" s="313">
        <v>14979886</v>
      </c>
      <c r="E369" s="313">
        <v>14421424.85</v>
      </c>
      <c r="F369" s="317">
        <v>42.743726911</v>
      </c>
      <c r="G369" s="313">
        <v>2838506.96</v>
      </c>
      <c r="H369" s="312" t="s">
        <v>320</v>
      </c>
      <c r="I369" s="313">
        <v>656424.57</v>
      </c>
      <c r="J369" s="307">
        <f t="shared" si="10"/>
        <v>13765000.28</v>
      </c>
      <c r="K369" s="307">
        <f t="shared" si="11"/>
        <v>-10926493.32</v>
      </c>
      <c r="L369" s="312" t="s">
        <v>188</v>
      </c>
    </row>
    <row r="370" spans="1:12" ht="12.75" customHeight="1">
      <c r="A370" s="316" t="s">
        <v>192</v>
      </c>
      <c r="B370" s="312" t="s">
        <v>186</v>
      </c>
      <c r="C370" s="313">
        <v>33217424</v>
      </c>
      <c r="D370" s="313">
        <v>14068295</v>
      </c>
      <c r="E370" s="313">
        <v>12392336.71</v>
      </c>
      <c r="F370" s="317">
        <v>37.306736097</v>
      </c>
      <c r="G370" s="313">
        <v>3719297.29</v>
      </c>
      <c r="H370" s="312" t="s">
        <v>251</v>
      </c>
      <c r="I370" s="313">
        <v>321454.97</v>
      </c>
      <c r="J370" s="307">
        <f t="shared" si="10"/>
        <v>12070881.74</v>
      </c>
      <c r="K370" s="307">
        <f t="shared" si="11"/>
        <v>-8351584.45</v>
      </c>
      <c r="L370" s="312" t="s">
        <v>186</v>
      </c>
    </row>
    <row r="371" spans="1:12" ht="12.75" customHeight="1">
      <c r="A371" s="318" t="s">
        <v>207</v>
      </c>
      <c r="B371" s="312" t="s">
        <v>400</v>
      </c>
      <c r="C371" s="313">
        <v>6802289</v>
      </c>
      <c r="D371" s="313">
        <v>2757582</v>
      </c>
      <c r="E371" s="313">
        <v>2717128.2</v>
      </c>
      <c r="F371" s="317">
        <v>39.967081669</v>
      </c>
      <c r="G371" s="313">
        <v>346656.74</v>
      </c>
      <c r="H371" s="312" t="s">
        <v>253</v>
      </c>
      <c r="I371" s="313">
        <v>114657.6</v>
      </c>
      <c r="J371" s="307">
        <f t="shared" si="10"/>
        <v>2602470.6</v>
      </c>
      <c r="K371" s="307">
        <f t="shared" si="11"/>
        <v>-2255813.8600000003</v>
      </c>
      <c r="L371" s="312" t="s">
        <v>400</v>
      </c>
    </row>
    <row r="372" spans="1:12" ht="12.75" customHeight="1">
      <c r="A372" s="318" t="s">
        <v>215</v>
      </c>
      <c r="B372" s="312" t="s">
        <v>206</v>
      </c>
      <c r="C372" s="313">
        <v>43609260</v>
      </c>
      <c r="D372" s="313">
        <v>21790406</v>
      </c>
      <c r="E372" s="313">
        <v>20564419.53</v>
      </c>
      <c r="F372" s="317">
        <v>47.156084579</v>
      </c>
      <c r="G372" s="313">
        <v>5756611.15</v>
      </c>
      <c r="H372" s="312" t="s">
        <v>259</v>
      </c>
      <c r="I372" s="313">
        <v>206797.37</v>
      </c>
      <c r="J372" s="307">
        <f t="shared" si="10"/>
        <v>20357622.16</v>
      </c>
      <c r="K372" s="307">
        <f t="shared" si="11"/>
        <v>-14601011.01</v>
      </c>
      <c r="L372" s="312" t="s">
        <v>206</v>
      </c>
    </row>
    <row r="373" spans="1:12" ht="12.75" customHeight="1">
      <c r="A373" s="316" t="s">
        <v>217</v>
      </c>
      <c r="B373" s="312" t="s">
        <v>208</v>
      </c>
      <c r="C373" s="313">
        <v>27898583</v>
      </c>
      <c r="D373" s="313">
        <v>11369141</v>
      </c>
      <c r="E373" s="313">
        <v>10573365.05</v>
      </c>
      <c r="F373" s="317">
        <v>37.89929062</v>
      </c>
      <c r="G373" s="313">
        <v>2494052.23</v>
      </c>
      <c r="H373" s="312" t="s">
        <v>327</v>
      </c>
      <c r="I373" s="313">
        <v>206797.37</v>
      </c>
      <c r="J373" s="307">
        <f t="shared" si="10"/>
        <v>10366567.680000002</v>
      </c>
      <c r="K373" s="307">
        <f t="shared" si="11"/>
        <v>-7872515.450000001</v>
      </c>
      <c r="L373" s="312" t="s">
        <v>208</v>
      </c>
    </row>
    <row r="374" spans="1:12" s="308" customFormat="1" ht="12.75">
      <c r="A374" s="316" t="s">
        <v>229</v>
      </c>
      <c r="B374" s="312" t="s">
        <v>230</v>
      </c>
      <c r="C374" s="313">
        <v>15710677</v>
      </c>
      <c r="D374" s="313">
        <v>10421265</v>
      </c>
      <c r="E374" s="313">
        <v>9991054.48000001</v>
      </c>
      <c r="F374" s="317">
        <v>63.594041683</v>
      </c>
      <c r="G374" s="313">
        <v>3262558.92</v>
      </c>
      <c r="H374" s="306" t="s">
        <v>1097</v>
      </c>
      <c r="I374" s="304">
        <v>4509150.61999992</v>
      </c>
      <c r="J374" s="307">
        <f t="shared" si="10"/>
        <v>5481903.86000009</v>
      </c>
      <c r="K374" s="307">
        <f t="shared" si="11"/>
        <v>-2219344.94000009</v>
      </c>
      <c r="L374" s="312" t="s">
        <v>230</v>
      </c>
    </row>
    <row r="375" spans="1:12" s="308" customFormat="1" ht="25.5">
      <c r="A375" s="318" t="s">
        <v>236</v>
      </c>
      <c r="B375" s="312" t="s">
        <v>224</v>
      </c>
      <c r="C375" s="313">
        <v>188240</v>
      </c>
      <c r="D375" s="313">
        <v>14147</v>
      </c>
      <c r="E375" s="313">
        <v>12233.85</v>
      </c>
      <c r="F375" s="317">
        <v>6.499070336</v>
      </c>
      <c r="G375" s="313">
        <v>4964.51</v>
      </c>
      <c r="H375" s="306" t="s">
        <v>1098</v>
      </c>
      <c r="I375" s="304">
        <v>-4509150.61999992</v>
      </c>
      <c r="J375" s="307">
        <f t="shared" si="10"/>
        <v>4521384.46999992</v>
      </c>
      <c r="K375" s="307">
        <f t="shared" si="11"/>
        <v>-4516419.95999992</v>
      </c>
      <c r="L375" s="312" t="s">
        <v>224</v>
      </c>
    </row>
    <row r="376" spans="1:12" ht="12.75">
      <c r="A376" s="316" t="s">
        <v>237</v>
      </c>
      <c r="B376" s="312" t="s">
        <v>226</v>
      </c>
      <c r="C376" s="313">
        <v>1676</v>
      </c>
      <c r="D376" s="313">
        <v>1676</v>
      </c>
      <c r="E376" s="313">
        <v>677.41</v>
      </c>
      <c r="F376" s="317">
        <v>40.418257757</v>
      </c>
      <c r="G376" s="313">
        <v>677.41</v>
      </c>
      <c r="H376" s="312" t="s">
        <v>1161</v>
      </c>
      <c r="I376" s="313">
        <v>-4509150.61999992</v>
      </c>
      <c r="J376" s="307">
        <f t="shared" si="10"/>
        <v>4509828.02999992</v>
      </c>
      <c r="K376" s="307">
        <f t="shared" si="11"/>
        <v>-4509150.61999992</v>
      </c>
      <c r="L376" s="312"/>
    </row>
    <row r="377" spans="1:12" ht="12.75" customHeight="1">
      <c r="A377" s="316" t="s">
        <v>239</v>
      </c>
      <c r="B377" s="312" t="s">
        <v>228</v>
      </c>
      <c r="C377" s="313">
        <v>186564</v>
      </c>
      <c r="D377" s="313">
        <v>12471</v>
      </c>
      <c r="E377" s="313">
        <v>11556.44</v>
      </c>
      <c r="F377" s="317">
        <v>6.194356896</v>
      </c>
      <c r="G377" s="313">
        <v>4287.1</v>
      </c>
      <c r="H377" s="312" t="s">
        <v>1162</v>
      </c>
      <c r="I377" s="313">
        <v>-1916925.86</v>
      </c>
      <c r="J377" s="307">
        <f t="shared" si="10"/>
        <v>1928482.3</v>
      </c>
      <c r="K377" s="307">
        <f t="shared" si="11"/>
        <v>-1924195.2</v>
      </c>
      <c r="L377" s="312" t="s">
        <v>228</v>
      </c>
    </row>
    <row r="378" spans="1:12" s="308" customFormat="1" ht="12.75">
      <c r="A378" s="318" t="s">
        <v>241</v>
      </c>
      <c r="B378" s="312" t="s">
        <v>231</v>
      </c>
      <c r="C378" s="313">
        <v>94253527</v>
      </c>
      <c r="D378" s="313">
        <v>41472300</v>
      </c>
      <c r="E378" s="313">
        <v>41222626.17</v>
      </c>
      <c r="F378" s="317">
        <v>43.735897724</v>
      </c>
      <c r="G378" s="313">
        <v>7519864.2</v>
      </c>
      <c r="H378" s="306" t="s">
        <v>341</v>
      </c>
      <c r="I378" s="304"/>
      <c r="J378" s="307">
        <f t="shared" si="10"/>
        <v>41222626.17</v>
      </c>
      <c r="K378" s="307">
        <f t="shared" si="11"/>
        <v>-33702761.97</v>
      </c>
      <c r="L378" s="312" t="s">
        <v>231</v>
      </c>
    </row>
    <row r="379" spans="1:12" s="308" customFormat="1" ht="12.75">
      <c r="A379" s="316" t="s">
        <v>242</v>
      </c>
      <c r="B379" s="312" t="s">
        <v>243</v>
      </c>
      <c r="C379" s="313">
        <v>563626</v>
      </c>
      <c r="D379" s="313">
        <v>354372</v>
      </c>
      <c r="E379" s="313">
        <v>297737.22</v>
      </c>
      <c r="F379" s="317">
        <v>52.825316788</v>
      </c>
      <c r="G379" s="313">
        <v>94164.49</v>
      </c>
      <c r="H379" s="306" t="s">
        <v>161</v>
      </c>
      <c r="I379" s="304">
        <v>74950284.85</v>
      </c>
      <c r="J379" s="307">
        <f t="shared" si="10"/>
        <v>-74652547.63</v>
      </c>
      <c r="K379" s="307">
        <f t="shared" si="11"/>
        <v>74746712.11999999</v>
      </c>
      <c r="L379" s="312" t="s">
        <v>243</v>
      </c>
    </row>
    <row r="380" spans="1:12" ht="25.5">
      <c r="A380" s="319" t="s">
        <v>314</v>
      </c>
      <c r="B380" s="312" t="s">
        <v>315</v>
      </c>
      <c r="C380" s="313">
        <v>563626</v>
      </c>
      <c r="D380" s="313">
        <v>354372</v>
      </c>
      <c r="E380" s="313">
        <v>297737.22</v>
      </c>
      <c r="F380" s="317">
        <v>52.825316788</v>
      </c>
      <c r="G380" s="313">
        <v>94164.49</v>
      </c>
      <c r="H380" s="312" t="s">
        <v>1141</v>
      </c>
      <c r="I380" s="313">
        <v>408085.29</v>
      </c>
      <c r="J380" s="307">
        <f t="shared" si="10"/>
        <v>-110348.07</v>
      </c>
      <c r="K380" s="307">
        <f t="shared" si="11"/>
        <v>204512.56</v>
      </c>
      <c r="L380" s="312" t="s">
        <v>315</v>
      </c>
    </row>
    <row r="381" spans="1:12" ht="38.25">
      <c r="A381" s="326" t="s">
        <v>316</v>
      </c>
      <c r="B381" s="312" t="s">
        <v>317</v>
      </c>
      <c r="C381" s="313">
        <v>445739</v>
      </c>
      <c r="D381" s="313">
        <v>247707</v>
      </c>
      <c r="E381" s="313">
        <v>247707</v>
      </c>
      <c r="F381" s="317">
        <v>55.572207054</v>
      </c>
      <c r="G381" s="313">
        <v>87698</v>
      </c>
      <c r="H381" s="312" t="s">
        <v>164</v>
      </c>
      <c r="I381" s="313">
        <v>8313409.56</v>
      </c>
      <c r="J381" s="307">
        <f t="shared" si="10"/>
        <v>-8065702.56</v>
      </c>
      <c r="K381" s="307">
        <f t="shared" si="11"/>
        <v>8153400.56</v>
      </c>
      <c r="L381" s="312" t="s">
        <v>317</v>
      </c>
    </row>
    <row r="382" spans="1:12" ht="38.25">
      <c r="A382" s="326" t="s">
        <v>334</v>
      </c>
      <c r="B382" s="312" t="s">
        <v>325</v>
      </c>
      <c r="C382" s="313">
        <v>117887</v>
      </c>
      <c r="D382" s="313">
        <v>106665</v>
      </c>
      <c r="E382" s="313">
        <v>50030.22</v>
      </c>
      <c r="F382" s="317">
        <v>42.439132389</v>
      </c>
      <c r="G382" s="313">
        <v>6466.49</v>
      </c>
      <c r="H382" s="312" t="s">
        <v>311</v>
      </c>
      <c r="I382" s="313">
        <v>0</v>
      </c>
      <c r="J382" s="307">
        <f t="shared" si="10"/>
        <v>50030.22</v>
      </c>
      <c r="K382" s="307">
        <f t="shared" si="11"/>
        <v>-43563.73</v>
      </c>
      <c r="L382" s="312" t="s">
        <v>325</v>
      </c>
    </row>
    <row r="383" spans="1:12" ht="38.25">
      <c r="A383" s="316" t="s">
        <v>248</v>
      </c>
      <c r="B383" s="312" t="s">
        <v>249</v>
      </c>
      <c r="C383" s="313">
        <v>77776515</v>
      </c>
      <c r="D383" s="313">
        <v>36748187</v>
      </c>
      <c r="E383" s="313">
        <v>36662951.48</v>
      </c>
      <c r="F383" s="317">
        <v>47.138845807</v>
      </c>
      <c r="G383" s="313">
        <v>5991806.59</v>
      </c>
      <c r="H383" s="312" t="s">
        <v>170</v>
      </c>
      <c r="I383" s="313">
        <v>66228790</v>
      </c>
      <c r="J383" s="307">
        <f t="shared" si="10"/>
        <v>-29565838.520000003</v>
      </c>
      <c r="K383" s="307">
        <f t="shared" si="11"/>
        <v>35557645.11</v>
      </c>
      <c r="L383" s="312" t="s">
        <v>249</v>
      </c>
    </row>
    <row r="384" spans="1:12" ht="12.75" customHeight="1">
      <c r="A384" s="316" t="s">
        <v>330</v>
      </c>
      <c r="B384" s="312" t="s">
        <v>318</v>
      </c>
      <c r="C384" s="313">
        <v>15913386</v>
      </c>
      <c r="D384" s="313">
        <v>4369741</v>
      </c>
      <c r="E384" s="313">
        <v>4261937.47</v>
      </c>
      <c r="F384" s="317">
        <v>26.782090688</v>
      </c>
      <c r="G384" s="313">
        <v>1433893.12</v>
      </c>
      <c r="H384" s="312" t="s">
        <v>173</v>
      </c>
      <c r="I384" s="313">
        <v>66228790</v>
      </c>
      <c r="J384" s="307">
        <f t="shared" si="10"/>
        <v>-61966852.53</v>
      </c>
      <c r="K384" s="307">
        <f t="shared" si="11"/>
        <v>63400745.65</v>
      </c>
      <c r="L384" s="312" t="s">
        <v>318</v>
      </c>
    </row>
    <row r="385" spans="1:12" s="308" customFormat="1" ht="38.25">
      <c r="A385" s="319" t="s">
        <v>331</v>
      </c>
      <c r="B385" s="312" t="s">
        <v>320</v>
      </c>
      <c r="C385" s="313">
        <v>15913386</v>
      </c>
      <c r="D385" s="313">
        <v>4369741</v>
      </c>
      <c r="E385" s="313">
        <v>4261937.47</v>
      </c>
      <c r="F385" s="317">
        <v>26.782090688</v>
      </c>
      <c r="G385" s="313">
        <v>1433893.12</v>
      </c>
      <c r="H385" s="306" t="s">
        <v>247</v>
      </c>
      <c r="I385" s="304">
        <v>71114869.42</v>
      </c>
      <c r="J385" s="307">
        <f t="shared" si="10"/>
        <v>-66852931.95</v>
      </c>
      <c r="K385" s="307">
        <f t="shared" si="11"/>
        <v>68286825.07000001</v>
      </c>
      <c r="L385" s="312" t="s">
        <v>320</v>
      </c>
    </row>
    <row r="386" spans="1:12" ht="12.75">
      <c r="A386" s="320" t="s">
        <v>250</v>
      </c>
      <c r="B386" s="312" t="s">
        <v>251</v>
      </c>
      <c r="C386" s="313">
        <v>16033329</v>
      </c>
      <c r="D386" s="313">
        <v>3719021</v>
      </c>
      <c r="E386" s="313">
        <v>3471584.4</v>
      </c>
      <c r="F386" s="317">
        <v>21.652299407</v>
      </c>
      <c r="G386" s="313">
        <v>303913.02</v>
      </c>
      <c r="H386" s="312" t="s">
        <v>178</v>
      </c>
      <c r="I386" s="313">
        <v>58196556.41</v>
      </c>
      <c r="J386" s="307">
        <f t="shared" si="10"/>
        <v>-54724972.01</v>
      </c>
      <c r="K386" s="307">
        <f t="shared" si="11"/>
        <v>55028885.03</v>
      </c>
      <c r="L386" s="312" t="s">
        <v>251</v>
      </c>
    </row>
    <row r="387" spans="1:12" ht="12.75">
      <c r="A387" s="318" t="s">
        <v>252</v>
      </c>
      <c r="B387" s="312" t="s">
        <v>253</v>
      </c>
      <c r="C387" s="313">
        <v>2549545</v>
      </c>
      <c r="D387" s="313">
        <v>389548</v>
      </c>
      <c r="E387" s="313">
        <v>142112.45</v>
      </c>
      <c r="F387" s="317">
        <v>5.574031837</v>
      </c>
      <c r="G387" s="313">
        <v>48492</v>
      </c>
      <c r="H387" s="312" t="s">
        <v>180</v>
      </c>
      <c r="I387" s="313">
        <v>23464290.31</v>
      </c>
      <c r="J387" s="307">
        <f t="shared" si="10"/>
        <v>-23322177.86</v>
      </c>
      <c r="K387" s="307">
        <f t="shared" si="11"/>
        <v>23370669.86</v>
      </c>
      <c r="L387" s="312" t="s">
        <v>253</v>
      </c>
    </row>
    <row r="388" spans="1:12" ht="25.5">
      <c r="A388" s="318" t="s">
        <v>258</v>
      </c>
      <c r="B388" s="312" t="s">
        <v>259</v>
      </c>
      <c r="C388" s="313">
        <v>13483784</v>
      </c>
      <c r="D388" s="313">
        <v>3329473</v>
      </c>
      <c r="E388" s="313">
        <v>3329471.95</v>
      </c>
      <c r="F388" s="317">
        <v>24.692415349</v>
      </c>
      <c r="G388" s="313">
        <v>255421.02</v>
      </c>
      <c r="H388" s="312" t="s">
        <v>181</v>
      </c>
      <c r="I388" s="313">
        <v>633469.46</v>
      </c>
      <c r="J388" s="307">
        <f t="shared" si="10"/>
        <v>2696002.49</v>
      </c>
      <c r="K388" s="307">
        <f t="shared" si="11"/>
        <v>-2440581.47</v>
      </c>
      <c r="L388" s="312" t="s">
        <v>259</v>
      </c>
    </row>
    <row r="389" spans="1:12" ht="12.75">
      <c r="A389" s="316" t="s">
        <v>260</v>
      </c>
      <c r="B389" s="312" t="s">
        <v>261</v>
      </c>
      <c r="C389" s="313">
        <v>13453714</v>
      </c>
      <c r="D389" s="313">
        <v>3329473</v>
      </c>
      <c r="E389" s="313">
        <v>3329471.95</v>
      </c>
      <c r="F389" s="317">
        <v>24.747604639</v>
      </c>
      <c r="G389" s="313">
        <v>255421.02</v>
      </c>
      <c r="H389" s="312" t="s">
        <v>188</v>
      </c>
      <c r="I389" s="313">
        <v>505038.55</v>
      </c>
      <c r="J389" s="307">
        <f t="shared" si="10"/>
        <v>2824433.4000000004</v>
      </c>
      <c r="K389" s="307">
        <f t="shared" si="11"/>
        <v>-2569012.3800000004</v>
      </c>
      <c r="L389" s="312" t="s">
        <v>261</v>
      </c>
    </row>
    <row r="390" spans="1:12" ht="25.5">
      <c r="A390" s="319" t="s">
        <v>262</v>
      </c>
      <c r="B390" s="312" t="s">
        <v>263</v>
      </c>
      <c r="C390" s="313">
        <v>13453714</v>
      </c>
      <c r="D390" s="313">
        <v>3329473</v>
      </c>
      <c r="E390" s="313">
        <v>3329471.95</v>
      </c>
      <c r="F390" s="317">
        <v>24.747604639</v>
      </c>
      <c r="G390" s="313">
        <v>255421.02</v>
      </c>
      <c r="H390" s="312" t="s">
        <v>186</v>
      </c>
      <c r="I390" s="313">
        <v>22830820.85</v>
      </c>
      <c r="J390" s="307">
        <f t="shared" si="10"/>
        <v>-19501348.900000002</v>
      </c>
      <c r="K390" s="307">
        <f t="shared" si="11"/>
        <v>19756769.92</v>
      </c>
      <c r="L390" s="312" t="s">
        <v>263</v>
      </c>
    </row>
    <row r="391" spans="1:12" ht="25.5">
      <c r="A391" s="316" t="s">
        <v>335</v>
      </c>
      <c r="B391" s="312" t="s">
        <v>327</v>
      </c>
      <c r="C391" s="313">
        <v>30070</v>
      </c>
      <c r="D391" s="313">
        <v>0</v>
      </c>
      <c r="E391" s="313">
        <v>0</v>
      </c>
      <c r="F391" s="317">
        <v>0</v>
      </c>
      <c r="G391" s="313">
        <v>0</v>
      </c>
      <c r="H391" s="312" t="s">
        <v>198</v>
      </c>
      <c r="I391" s="313">
        <v>55051.32</v>
      </c>
      <c r="J391" s="307">
        <f t="shared" si="10"/>
        <v>-55051.32</v>
      </c>
      <c r="K391" s="307">
        <f t="shared" si="11"/>
        <v>55051.32</v>
      </c>
      <c r="L391" s="312" t="s">
        <v>327</v>
      </c>
    </row>
    <row r="392" spans="1:12" ht="12.75">
      <c r="A392" s="306"/>
      <c r="B392" s="306" t="s">
        <v>1097</v>
      </c>
      <c r="C392" s="304">
        <v>-1717115</v>
      </c>
      <c r="D392" s="304">
        <v>-2360878</v>
      </c>
      <c r="E392" s="304">
        <v>4748634.98999999</v>
      </c>
      <c r="F392" s="321">
        <v>-276.547289494</v>
      </c>
      <c r="G392" s="304">
        <v>-63568.530000001</v>
      </c>
      <c r="H392" s="312" t="s">
        <v>206</v>
      </c>
      <c r="I392" s="313">
        <v>22626844.15</v>
      </c>
      <c r="J392" s="307">
        <f t="shared" si="10"/>
        <v>-17878209.160000008</v>
      </c>
      <c r="K392" s="307">
        <f t="shared" si="11"/>
        <v>17814640.630000006</v>
      </c>
      <c r="L392" s="306" t="s">
        <v>1097</v>
      </c>
    </row>
    <row r="393" spans="1:12" ht="12.75">
      <c r="A393" s="306" t="s">
        <v>296</v>
      </c>
      <c r="B393" s="306" t="s">
        <v>1098</v>
      </c>
      <c r="C393" s="304">
        <v>1717115</v>
      </c>
      <c r="D393" s="304">
        <v>2360878</v>
      </c>
      <c r="E393" s="304">
        <v>-4748634.98999999</v>
      </c>
      <c r="F393" s="321">
        <v>-276.547289494</v>
      </c>
      <c r="G393" s="304">
        <v>63568.530000001</v>
      </c>
      <c r="H393" s="312" t="s">
        <v>208</v>
      </c>
      <c r="I393" s="313">
        <v>22626844.15</v>
      </c>
      <c r="J393" s="307">
        <f t="shared" si="10"/>
        <v>-27375479.13999999</v>
      </c>
      <c r="K393" s="307">
        <f t="shared" si="11"/>
        <v>27439047.66999999</v>
      </c>
      <c r="L393" s="306" t="s">
        <v>1098</v>
      </c>
    </row>
    <row r="394" spans="1:12" ht="12.75" customHeight="1">
      <c r="A394" s="320" t="s">
        <v>271</v>
      </c>
      <c r="B394" s="312" t="s">
        <v>1103</v>
      </c>
      <c r="C394" s="313">
        <v>2603640</v>
      </c>
      <c r="D394" s="313">
        <v>1301820</v>
      </c>
      <c r="E394" s="313">
        <v>700423.63</v>
      </c>
      <c r="F394" s="317">
        <v>26.901707993</v>
      </c>
      <c r="G394" s="313">
        <v>106663.19</v>
      </c>
      <c r="H394" s="312" t="s">
        <v>224</v>
      </c>
      <c r="I394" s="313">
        <v>71814.12</v>
      </c>
      <c r="J394" s="307">
        <f t="shared" si="10"/>
        <v>628609.51</v>
      </c>
      <c r="K394" s="307">
        <f t="shared" si="11"/>
        <v>-521946.32</v>
      </c>
      <c r="L394" s="312" t="s">
        <v>1103</v>
      </c>
    </row>
    <row r="395" spans="1:12" ht="12.75">
      <c r="A395" s="318" t="s">
        <v>337</v>
      </c>
      <c r="B395" s="312" t="s">
        <v>329</v>
      </c>
      <c r="C395" s="313">
        <v>2603640</v>
      </c>
      <c r="D395" s="313">
        <v>1301820</v>
      </c>
      <c r="E395" s="313">
        <v>700423.63</v>
      </c>
      <c r="F395" s="317">
        <v>26.901707993</v>
      </c>
      <c r="G395" s="313">
        <v>106663.19</v>
      </c>
      <c r="H395" s="312" t="s">
        <v>228</v>
      </c>
      <c r="I395" s="313">
        <v>71814.12</v>
      </c>
      <c r="J395" s="307">
        <f t="shared" si="10"/>
        <v>628609.51</v>
      </c>
      <c r="K395" s="307">
        <f t="shared" si="11"/>
        <v>-521946.32</v>
      </c>
      <c r="L395" s="312" t="s">
        <v>329</v>
      </c>
    </row>
    <row r="396" spans="1:12" ht="12.75">
      <c r="A396" s="320" t="s">
        <v>272</v>
      </c>
      <c r="B396" s="312" t="s">
        <v>1102</v>
      </c>
      <c r="C396" s="313">
        <v>-3999814</v>
      </c>
      <c r="D396" s="313">
        <v>-1553820</v>
      </c>
      <c r="E396" s="313">
        <v>-756095.35</v>
      </c>
      <c r="F396" s="317">
        <v>18.903262752</v>
      </c>
      <c r="G396" s="313">
        <v>-42374.62</v>
      </c>
      <c r="H396" s="312" t="s">
        <v>231</v>
      </c>
      <c r="I396" s="313">
        <v>11978556.51</v>
      </c>
      <c r="J396" s="307">
        <f t="shared" si="10"/>
        <v>-12734651.86</v>
      </c>
      <c r="K396" s="307">
        <f t="shared" si="11"/>
        <v>12692277.24</v>
      </c>
      <c r="L396" s="312" t="s">
        <v>1102</v>
      </c>
    </row>
    <row r="397" spans="1:12" ht="12.75" customHeight="1">
      <c r="A397" s="318" t="s">
        <v>342</v>
      </c>
      <c r="B397" s="312" t="s">
        <v>343</v>
      </c>
      <c r="C397" s="313">
        <v>0</v>
      </c>
      <c r="D397" s="313">
        <v>0</v>
      </c>
      <c r="E397" s="313">
        <v>25</v>
      </c>
      <c r="F397" s="317">
        <v>0</v>
      </c>
      <c r="G397" s="313">
        <v>25</v>
      </c>
      <c r="H397" s="312" t="s">
        <v>246</v>
      </c>
      <c r="I397" s="313">
        <v>7722252.51</v>
      </c>
      <c r="J397" s="307">
        <f aca="true" t="shared" si="12" ref="J397:J460">E397-I397</f>
        <v>-7722227.51</v>
      </c>
      <c r="K397" s="307">
        <f aca="true" t="shared" si="13" ref="K397:K460">G397-J397</f>
        <v>7722252.51</v>
      </c>
      <c r="L397" s="312"/>
    </row>
    <row r="398" spans="1:12" ht="12.75" customHeight="1">
      <c r="A398" s="318" t="s">
        <v>344</v>
      </c>
      <c r="B398" s="312" t="s">
        <v>345</v>
      </c>
      <c r="C398" s="313">
        <v>-3999814</v>
      </c>
      <c r="D398" s="313">
        <v>-1553820</v>
      </c>
      <c r="E398" s="313">
        <v>-756120.35</v>
      </c>
      <c r="F398" s="317">
        <v>18.903887781</v>
      </c>
      <c r="G398" s="313">
        <v>-42399.62</v>
      </c>
      <c r="H398" s="312" t="s">
        <v>249</v>
      </c>
      <c r="I398" s="313">
        <v>4256304</v>
      </c>
      <c r="J398" s="307">
        <f t="shared" si="12"/>
        <v>-5012424.35</v>
      </c>
      <c r="K398" s="307">
        <f t="shared" si="13"/>
        <v>4970024.7299999995</v>
      </c>
      <c r="L398" s="312" t="s">
        <v>402</v>
      </c>
    </row>
    <row r="399" spans="1:12" ht="12.75">
      <c r="A399" s="320" t="s">
        <v>267</v>
      </c>
      <c r="B399" s="312" t="s">
        <v>1161</v>
      </c>
      <c r="C399" s="313">
        <v>3113289</v>
      </c>
      <c r="D399" s="313">
        <v>2612878</v>
      </c>
      <c r="E399" s="313">
        <v>-4692963.26999999</v>
      </c>
      <c r="F399" s="317">
        <v>-150.739724773</v>
      </c>
      <c r="G399" s="313">
        <v>-720.039999999</v>
      </c>
      <c r="H399" s="312" t="s">
        <v>251</v>
      </c>
      <c r="I399" s="313">
        <v>12918313.01</v>
      </c>
      <c r="J399" s="307">
        <f t="shared" si="12"/>
        <v>-17611276.27999999</v>
      </c>
      <c r="K399" s="307">
        <f t="shared" si="13"/>
        <v>17610556.23999999</v>
      </c>
      <c r="L399" s="312" t="s">
        <v>1161</v>
      </c>
    </row>
    <row r="400" spans="1:12" ht="38.25">
      <c r="A400" s="318" t="s">
        <v>268</v>
      </c>
      <c r="B400" s="312" t="s">
        <v>1162</v>
      </c>
      <c r="C400" s="313">
        <v>-434417</v>
      </c>
      <c r="D400" s="313">
        <v>174757</v>
      </c>
      <c r="E400" s="313">
        <v>-223596.61</v>
      </c>
      <c r="F400" s="317">
        <v>51.470501845</v>
      </c>
      <c r="G400" s="313">
        <v>-213531.92</v>
      </c>
      <c r="H400" s="312" t="s">
        <v>253</v>
      </c>
      <c r="I400" s="313">
        <v>9360735.31</v>
      </c>
      <c r="J400" s="307">
        <f t="shared" si="12"/>
        <v>-9584331.92</v>
      </c>
      <c r="K400" s="307">
        <f t="shared" si="13"/>
        <v>9370800</v>
      </c>
      <c r="L400" s="312" t="s">
        <v>1162</v>
      </c>
    </row>
    <row r="401" spans="1:12" ht="25.5">
      <c r="A401" s="318" t="s">
        <v>269</v>
      </c>
      <c r="B401" s="312" t="s">
        <v>1163</v>
      </c>
      <c r="C401" s="313">
        <v>3547706</v>
      </c>
      <c r="D401" s="313">
        <v>2438121</v>
      </c>
      <c r="E401" s="313">
        <v>-3258867.1</v>
      </c>
      <c r="F401" s="317">
        <v>-91.858431899</v>
      </c>
      <c r="G401" s="313">
        <v>283009.57</v>
      </c>
      <c r="H401" s="312" t="s">
        <v>259</v>
      </c>
      <c r="I401" s="313">
        <v>3557577.7</v>
      </c>
      <c r="J401" s="307">
        <f t="shared" si="12"/>
        <v>-6816444.800000001</v>
      </c>
      <c r="K401" s="307">
        <f t="shared" si="13"/>
        <v>7099454.370000001</v>
      </c>
      <c r="L401" s="312" t="s">
        <v>1163</v>
      </c>
    </row>
    <row r="402" spans="1:12" ht="25.5">
      <c r="A402" s="318" t="s">
        <v>270</v>
      </c>
      <c r="B402" s="312" t="s">
        <v>1166</v>
      </c>
      <c r="C402" s="313">
        <v>-2603640</v>
      </c>
      <c r="D402" s="313">
        <v>-1301820</v>
      </c>
      <c r="E402" s="313">
        <v>-700423.63</v>
      </c>
      <c r="F402" s="317">
        <v>26.901707993</v>
      </c>
      <c r="G402" s="313">
        <v>-106663.19</v>
      </c>
      <c r="H402" s="312" t="s">
        <v>265</v>
      </c>
      <c r="I402" s="313">
        <v>3557577.7</v>
      </c>
      <c r="J402" s="307">
        <f t="shared" si="12"/>
        <v>-4258001.33</v>
      </c>
      <c r="K402" s="307">
        <f t="shared" si="13"/>
        <v>4151338.14</v>
      </c>
      <c r="L402" s="312" t="s">
        <v>1166</v>
      </c>
    </row>
    <row r="403" spans="1:12" ht="12.75" customHeight="1">
      <c r="A403" s="306" t="s">
        <v>346</v>
      </c>
      <c r="B403" s="306" t="s">
        <v>339</v>
      </c>
      <c r="C403" s="304"/>
      <c r="D403" s="304"/>
      <c r="E403" s="304"/>
      <c r="F403" s="321"/>
      <c r="G403" s="304"/>
      <c r="H403" s="312" t="s">
        <v>327</v>
      </c>
      <c r="I403" s="313">
        <v>0</v>
      </c>
      <c r="J403" s="307">
        <f t="shared" si="12"/>
        <v>0</v>
      </c>
      <c r="K403" s="307">
        <f t="shared" si="13"/>
        <v>0</v>
      </c>
      <c r="L403" s="306" t="s">
        <v>339</v>
      </c>
    </row>
    <row r="404" spans="1:12" s="308" customFormat="1" ht="12.75">
      <c r="A404" s="306" t="s">
        <v>160</v>
      </c>
      <c r="B404" s="306" t="s">
        <v>161</v>
      </c>
      <c r="C404" s="304">
        <v>383142599</v>
      </c>
      <c r="D404" s="304">
        <v>169960580</v>
      </c>
      <c r="E404" s="304">
        <v>169479505.29</v>
      </c>
      <c r="F404" s="321">
        <v>44.2340543</v>
      </c>
      <c r="G404" s="304">
        <v>10445110.15</v>
      </c>
      <c r="H404" s="306" t="s">
        <v>1097</v>
      </c>
      <c r="I404" s="304">
        <v>3835415.42999999</v>
      </c>
      <c r="J404" s="307">
        <f t="shared" si="12"/>
        <v>165644089.86</v>
      </c>
      <c r="K404" s="307">
        <f t="shared" si="13"/>
        <v>-155198979.71</v>
      </c>
      <c r="L404" s="306" t="s">
        <v>161</v>
      </c>
    </row>
    <row r="405" spans="1:12" s="308" customFormat="1" ht="25.5">
      <c r="A405" s="320" t="s">
        <v>162</v>
      </c>
      <c r="B405" s="312" t="s">
        <v>1141</v>
      </c>
      <c r="C405" s="313">
        <v>8651230</v>
      </c>
      <c r="D405" s="313">
        <v>3068276</v>
      </c>
      <c r="E405" s="313">
        <v>2630067.24</v>
      </c>
      <c r="F405" s="317">
        <v>30.401078691</v>
      </c>
      <c r="G405" s="313">
        <v>409488.15</v>
      </c>
      <c r="H405" s="306" t="s">
        <v>1098</v>
      </c>
      <c r="I405" s="304">
        <v>-3835415.42999999</v>
      </c>
      <c r="J405" s="307">
        <f t="shared" si="12"/>
        <v>6465482.669999991</v>
      </c>
      <c r="K405" s="307">
        <f t="shared" si="13"/>
        <v>-6055994.51999999</v>
      </c>
      <c r="L405" s="312" t="s">
        <v>1141</v>
      </c>
    </row>
    <row r="406" spans="1:12" ht="12.75">
      <c r="A406" s="320" t="s">
        <v>163</v>
      </c>
      <c r="B406" s="312" t="s">
        <v>164</v>
      </c>
      <c r="C406" s="313">
        <v>245132</v>
      </c>
      <c r="D406" s="313">
        <v>50200</v>
      </c>
      <c r="E406" s="313">
        <v>7334.05</v>
      </c>
      <c r="F406" s="317">
        <v>2.991877845</v>
      </c>
      <c r="G406" s="313">
        <v>0</v>
      </c>
      <c r="H406" s="312" t="s">
        <v>1161</v>
      </c>
      <c r="I406" s="313">
        <v>-3835415.42999999</v>
      </c>
      <c r="J406" s="307">
        <f t="shared" si="12"/>
        <v>3842749.4799999897</v>
      </c>
      <c r="K406" s="307">
        <f t="shared" si="13"/>
        <v>-3842749.4799999897</v>
      </c>
      <c r="L406" s="312" t="s">
        <v>164</v>
      </c>
    </row>
    <row r="407" spans="1:12" ht="12.75" customHeight="1">
      <c r="A407" s="318" t="s">
        <v>323</v>
      </c>
      <c r="B407" s="312" t="s">
        <v>311</v>
      </c>
      <c r="C407" s="313">
        <v>245132</v>
      </c>
      <c r="D407" s="313">
        <v>50200</v>
      </c>
      <c r="E407" s="313">
        <v>7203.13</v>
      </c>
      <c r="F407" s="317">
        <v>2.938469886</v>
      </c>
      <c r="G407" s="313">
        <v>0</v>
      </c>
      <c r="H407" s="312" t="s">
        <v>1162</v>
      </c>
      <c r="I407" s="313">
        <v>-400000</v>
      </c>
      <c r="J407" s="307">
        <f t="shared" si="12"/>
        <v>407203.13</v>
      </c>
      <c r="K407" s="307">
        <f t="shared" si="13"/>
        <v>-407203.13</v>
      </c>
      <c r="L407" s="312" t="s">
        <v>311</v>
      </c>
    </row>
    <row r="408" spans="1:12" ht="12.75" customHeight="1">
      <c r="A408" s="320" t="s">
        <v>165</v>
      </c>
      <c r="B408" s="312" t="s">
        <v>1143</v>
      </c>
      <c r="C408" s="313">
        <v>100000</v>
      </c>
      <c r="D408" s="313">
        <v>40000</v>
      </c>
      <c r="E408" s="313">
        <v>40000</v>
      </c>
      <c r="F408" s="317">
        <v>40</v>
      </c>
      <c r="G408" s="313">
        <v>15000</v>
      </c>
      <c r="H408" s="312" t="s">
        <v>1163</v>
      </c>
      <c r="I408" s="313">
        <v>-6455013.37</v>
      </c>
      <c r="J408" s="307">
        <f t="shared" si="12"/>
        <v>6495013.37</v>
      </c>
      <c r="K408" s="307">
        <f t="shared" si="13"/>
        <v>-6480013.37</v>
      </c>
      <c r="L408" s="312" t="s">
        <v>1143</v>
      </c>
    </row>
    <row r="409" spans="1:12" s="308" customFormat="1" ht="12.75">
      <c r="A409" s="318" t="s">
        <v>21</v>
      </c>
      <c r="B409" s="312" t="s">
        <v>166</v>
      </c>
      <c r="C409" s="313">
        <v>100000</v>
      </c>
      <c r="D409" s="313">
        <v>40000</v>
      </c>
      <c r="E409" s="313">
        <v>40000</v>
      </c>
      <c r="F409" s="317">
        <v>40</v>
      </c>
      <c r="G409" s="313">
        <v>15000</v>
      </c>
      <c r="H409" s="306" t="s">
        <v>347</v>
      </c>
      <c r="I409" s="304"/>
      <c r="J409" s="307">
        <f t="shared" si="12"/>
        <v>40000</v>
      </c>
      <c r="K409" s="307">
        <f t="shared" si="13"/>
        <v>-25000</v>
      </c>
      <c r="L409" s="312" t="s">
        <v>166</v>
      </c>
    </row>
    <row r="410" spans="1:12" s="308" customFormat="1" ht="12.75">
      <c r="A410" s="316" t="s">
        <v>299</v>
      </c>
      <c r="B410" s="312" t="s">
        <v>300</v>
      </c>
      <c r="C410" s="313">
        <v>100000</v>
      </c>
      <c r="D410" s="313">
        <v>40000</v>
      </c>
      <c r="E410" s="313">
        <v>40000</v>
      </c>
      <c r="F410" s="317">
        <v>40</v>
      </c>
      <c r="G410" s="313">
        <v>15000</v>
      </c>
      <c r="H410" s="306" t="s">
        <v>161</v>
      </c>
      <c r="I410" s="304">
        <v>83781711.68</v>
      </c>
      <c r="J410" s="307">
        <f t="shared" si="12"/>
        <v>-83741711.68</v>
      </c>
      <c r="K410" s="307">
        <f t="shared" si="13"/>
        <v>83756711.68</v>
      </c>
      <c r="L410" s="312" t="s">
        <v>300</v>
      </c>
    </row>
    <row r="411" spans="1:12" ht="38.25">
      <c r="A411" s="319" t="s">
        <v>301</v>
      </c>
      <c r="B411" s="312" t="s">
        <v>302</v>
      </c>
      <c r="C411" s="313">
        <v>100000</v>
      </c>
      <c r="D411" s="313">
        <v>40000</v>
      </c>
      <c r="E411" s="313">
        <v>40000</v>
      </c>
      <c r="F411" s="317">
        <v>40</v>
      </c>
      <c r="G411" s="313">
        <v>15000</v>
      </c>
      <c r="H411" s="312" t="s">
        <v>1141</v>
      </c>
      <c r="I411" s="313">
        <v>2133010.68</v>
      </c>
      <c r="J411" s="307">
        <f t="shared" si="12"/>
        <v>-2093010.6800000002</v>
      </c>
      <c r="K411" s="307">
        <f t="shared" si="13"/>
        <v>2108010.68</v>
      </c>
      <c r="L411" s="312" t="s">
        <v>302</v>
      </c>
    </row>
    <row r="412" spans="1:12" ht="38.25">
      <c r="A412" s="326" t="s">
        <v>303</v>
      </c>
      <c r="B412" s="312" t="s">
        <v>304</v>
      </c>
      <c r="C412" s="313">
        <v>100000</v>
      </c>
      <c r="D412" s="313">
        <v>40000</v>
      </c>
      <c r="E412" s="313">
        <v>40000</v>
      </c>
      <c r="F412" s="317">
        <v>40</v>
      </c>
      <c r="G412" s="313">
        <v>15000</v>
      </c>
      <c r="H412" s="312" t="s">
        <v>164</v>
      </c>
      <c r="I412" s="313">
        <v>27472</v>
      </c>
      <c r="J412" s="307">
        <f t="shared" si="12"/>
        <v>12528</v>
      </c>
      <c r="K412" s="307">
        <f t="shared" si="13"/>
        <v>2472</v>
      </c>
      <c r="L412" s="312" t="s">
        <v>304</v>
      </c>
    </row>
    <row r="413" spans="1:12" ht="12.75">
      <c r="A413" s="320" t="s">
        <v>177</v>
      </c>
      <c r="B413" s="312" t="s">
        <v>170</v>
      </c>
      <c r="C413" s="313">
        <v>374146237</v>
      </c>
      <c r="D413" s="313">
        <v>166802104</v>
      </c>
      <c r="E413" s="313">
        <v>166802104</v>
      </c>
      <c r="F413" s="317">
        <v>44.582061105</v>
      </c>
      <c r="G413" s="313">
        <v>10020622</v>
      </c>
      <c r="H413" s="312" t="s">
        <v>1143</v>
      </c>
      <c r="I413" s="313">
        <v>18292</v>
      </c>
      <c r="J413" s="307">
        <f t="shared" si="12"/>
        <v>166783812</v>
      </c>
      <c r="K413" s="307">
        <f t="shared" si="13"/>
        <v>-156763190</v>
      </c>
      <c r="L413" s="312" t="s">
        <v>170</v>
      </c>
    </row>
    <row r="414" spans="1:12" ht="25.5">
      <c r="A414" s="318" t="s">
        <v>179</v>
      </c>
      <c r="B414" s="312" t="s">
        <v>173</v>
      </c>
      <c r="C414" s="313">
        <v>367186561</v>
      </c>
      <c r="D414" s="313">
        <v>164208369</v>
      </c>
      <c r="E414" s="313">
        <v>164208369</v>
      </c>
      <c r="F414" s="317">
        <v>44.720691453</v>
      </c>
      <c r="G414" s="313">
        <v>9028688</v>
      </c>
      <c r="H414" s="312" t="s">
        <v>166</v>
      </c>
      <c r="I414" s="313">
        <v>18292</v>
      </c>
      <c r="J414" s="307">
        <f t="shared" si="12"/>
        <v>164190077</v>
      </c>
      <c r="K414" s="307">
        <f t="shared" si="13"/>
        <v>-155161389</v>
      </c>
      <c r="L414" s="312" t="s">
        <v>173</v>
      </c>
    </row>
    <row r="415" spans="1:12" ht="25.5">
      <c r="A415" s="318" t="s">
        <v>326</v>
      </c>
      <c r="B415" s="312" t="s">
        <v>313</v>
      </c>
      <c r="C415" s="313">
        <v>6959676</v>
      </c>
      <c r="D415" s="313">
        <v>2593735</v>
      </c>
      <c r="E415" s="313">
        <v>2593735</v>
      </c>
      <c r="F415" s="317">
        <v>37.268042363</v>
      </c>
      <c r="G415" s="313">
        <v>991934</v>
      </c>
      <c r="H415" s="312" t="s">
        <v>300</v>
      </c>
      <c r="I415" s="313">
        <v>18292</v>
      </c>
      <c r="J415" s="307">
        <f t="shared" si="12"/>
        <v>2575443</v>
      </c>
      <c r="K415" s="307">
        <f t="shared" si="13"/>
        <v>-1583509</v>
      </c>
      <c r="L415" s="312" t="s">
        <v>313</v>
      </c>
    </row>
    <row r="416" spans="1:12" ht="12.75" customHeight="1">
      <c r="A416" s="306" t="s">
        <v>293</v>
      </c>
      <c r="B416" s="306" t="s">
        <v>247</v>
      </c>
      <c r="C416" s="304">
        <v>381502343</v>
      </c>
      <c r="D416" s="304">
        <v>170527381</v>
      </c>
      <c r="E416" s="304">
        <v>168557673.13</v>
      </c>
      <c r="F416" s="321">
        <v>44.182604962</v>
      </c>
      <c r="G416" s="304">
        <v>11846732.51</v>
      </c>
      <c r="H416" s="312" t="s">
        <v>302</v>
      </c>
      <c r="I416" s="313">
        <v>18292</v>
      </c>
      <c r="J416" s="307">
        <f t="shared" si="12"/>
        <v>168539381.13</v>
      </c>
      <c r="K416" s="307">
        <f t="shared" si="13"/>
        <v>-156692648.62</v>
      </c>
      <c r="L416" s="306" t="s">
        <v>247</v>
      </c>
    </row>
    <row r="417" spans="1:12" ht="12.75" customHeight="1">
      <c r="A417" s="320" t="s">
        <v>182</v>
      </c>
      <c r="B417" s="312" t="s">
        <v>178</v>
      </c>
      <c r="C417" s="313">
        <v>378492966</v>
      </c>
      <c r="D417" s="313">
        <v>169405269</v>
      </c>
      <c r="E417" s="313">
        <v>167869357.55</v>
      </c>
      <c r="F417" s="317">
        <v>44.352041552</v>
      </c>
      <c r="G417" s="313">
        <v>11625528.79</v>
      </c>
      <c r="H417" s="312" t="s">
        <v>304</v>
      </c>
      <c r="I417" s="313">
        <v>18292</v>
      </c>
      <c r="J417" s="307">
        <f t="shared" si="12"/>
        <v>167851065.55</v>
      </c>
      <c r="K417" s="307">
        <f t="shared" si="13"/>
        <v>-156225536.76000002</v>
      </c>
      <c r="L417" s="312" t="s">
        <v>178</v>
      </c>
    </row>
    <row r="418" spans="1:12" ht="12.75" customHeight="1">
      <c r="A418" s="318" t="s">
        <v>183</v>
      </c>
      <c r="B418" s="312" t="s">
        <v>180</v>
      </c>
      <c r="C418" s="313">
        <v>44619979</v>
      </c>
      <c r="D418" s="313">
        <v>16985854</v>
      </c>
      <c r="E418" s="313">
        <v>16374380.84</v>
      </c>
      <c r="F418" s="317">
        <v>36.697419423</v>
      </c>
      <c r="G418" s="313">
        <v>3149149.81</v>
      </c>
      <c r="H418" s="312" t="s">
        <v>312</v>
      </c>
      <c r="I418" s="313">
        <v>0</v>
      </c>
      <c r="J418" s="307">
        <f t="shared" si="12"/>
        <v>16374380.84</v>
      </c>
      <c r="K418" s="307">
        <f t="shared" si="13"/>
        <v>-13225231.03</v>
      </c>
      <c r="L418" s="312" t="s">
        <v>180</v>
      </c>
    </row>
    <row r="419" spans="1:12" ht="12.75" customHeight="1">
      <c r="A419" s="316" t="s">
        <v>185</v>
      </c>
      <c r="B419" s="312" t="s">
        <v>181</v>
      </c>
      <c r="C419" s="313">
        <v>28063289</v>
      </c>
      <c r="D419" s="313">
        <v>11148034</v>
      </c>
      <c r="E419" s="313">
        <v>10946794.59</v>
      </c>
      <c r="F419" s="317">
        <v>39.007525419</v>
      </c>
      <c r="G419" s="313">
        <v>2148390.21</v>
      </c>
      <c r="H419" s="312" t="s">
        <v>170</v>
      </c>
      <c r="I419" s="313">
        <v>81602937</v>
      </c>
      <c r="J419" s="307">
        <f t="shared" si="12"/>
        <v>-70656142.41</v>
      </c>
      <c r="K419" s="307">
        <f t="shared" si="13"/>
        <v>72804532.61999999</v>
      </c>
      <c r="L419" s="312" t="s">
        <v>181</v>
      </c>
    </row>
    <row r="420" spans="1:12" ht="12.75" customHeight="1">
      <c r="A420" s="319" t="s">
        <v>187</v>
      </c>
      <c r="B420" s="312" t="s">
        <v>188</v>
      </c>
      <c r="C420" s="313">
        <v>21869030</v>
      </c>
      <c r="D420" s="313">
        <v>8889263</v>
      </c>
      <c r="E420" s="313">
        <v>8779483.83000001</v>
      </c>
      <c r="F420" s="317">
        <v>40.145739569</v>
      </c>
      <c r="G420" s="313">
        <v>1769813.21</v>
      </c>
      <c r="H420" s="312" t="s">
        <v>173</v>
      </c>
      <c r="I420" s="313">
        <v>68454165</v>
      </c>
      <c r="J420" s="307">
        <f t="shared" si="12"/>
        <v>-59674681.16999999</v>
      </c>
      <c r="K420" s="307">
        <f t="shared" si="13"/>
        <v>61444494.37999999</v>
      </c>
      <c r="L420" s="312" t="s">
        <v>188</v>
      </c>
    </row>
    <row r="421" spans="1:12" ht="12.75" customHeight="1">
      <c r="A421" s="316" t="s">
        <v>192</v>
      </c>
      <c r="B421" s="312" t="s">
        <v>186</v>
      </c>
      <c r="C421" s="313">
        <v>16556690</v>
      </c>
      <c r="D421" s="313">
        <v>5837820</v>
      </c>
      <c r="E421" s="313">
        <v>5427586.25</v>
      </c>
      <c r="F421" s="317">
        <v>32.781831695</v>
      </c>
      <c r="G421" s="313">
        <v>1000759.6</v>
      </c>
      <c r="H421" s="312" t="s">
        <v>313</v>
      </c>
      <c r="I421" s="313">
        <v>13148772</v>
      </c>
      <c r="J421" s="307">
        <f t="shared" si="12"/>
        <v>-7721185.75</v>
      </c>
      <c r="K421" s="307">
        <f t="shared" si="13"/>
        <v>8721945.35</v>
      </c>
      <c r="L421" s="312" t="s">
        <v>186</v>
      </c>
    </row>
    <row r="422" spans="1:12" s="308" customFormat="1" ht="12.75">
      <c r="A422" s="318" t="s">
        <v>215</v>
      </c>
      <c r="B422" s="312" t="s">
        <v>206</v>
      </c>
      <c r="C422" s="313">
        <v>293436353</v>
      </c>
      <c r="D422" s="313">
        <v>137185156</v>
      </c>
      <c r="E422" s="313">
        <v>136789559.97</v>
      </c>
      <c r="F422" s="317">
        <v>46.616432685</v>
      </c>
      <c r="G422" s="313">
        <v>5747059.94</v>
      </c>
      <c r="H422" s="306" t="s">
        <v>247</v>
      </c>
      <c r="I422" s="304">
        <v>82522044.56</v>
      </c>
      <c r="J422" s="307">
        <f t="shared" si="12"/>
        <v>54267515.41</v>
      </c>
      <c r="K422" s="307">
        <f t="shared" si="13"/>
        <v>-48520455.47</v>
      </c>
      <c r="L422" s="312" t="s">
        <v>206</v>
      </c>
    </row>
    <row r="423" spans="1:12" ht="12.75">
      <c r="A423" s="316" t="s">
        <v>217</v>
      </c>
      <c r="B423" s="312" t="s">
        <v>208</v>
      </c>
      <c r="C423" s="313">
        <v>293436353</v>
      </c>
      <c r="D423" s="313">
        <v>137185156</v>
      </c>
      <c r="E423" s="313">
        <v>136789559.97</v>
      </c>
      <c r="F423" s="317">
        <v>46.616432685</v>
      </c>
      <c r="G423" s="313">
        <v>5747059.94</v>
      </c>
      <c r="H423" s="312" t="s">
        <v>178</v>
      </c>
      <c r="I423" s="313">
        <v>81681738.5</v>
      </c>
      <c r="J423" s="307">
        <f t="shared" si="12"/>
        <v>55107821.47</v>
      </c>
      <c r="K423" s="307">
        <f t="shared" si="13"/>
        <v>-49360761.53</v>
      </c>
      <c r="L423" s="312" t="s">
        <v>208</v>
      </c>
    </row>
    <row r="424" spans="1:12" ht="25.5">
      <c r="A424" s="318" t="s">
        <v>236</v>
      </c>
      <c r="B424" s="312" t="s">
        <v>224</v>
      </c>
      <c r="C424" s="313">
        <v>242510</v>
      </c>
      <c r="D424" s="313">
        <v>45510</v>
      </c>
      <c r="E424" s="313">
        <v>45330.99</v>
      </c>
      <c r="F424" s="317">
        <v>18.692420931</v>
      </c>
      <c r="G424" s="313">
        <v>43398.28</v>
      </c>
      <c r="H424" s="312" t="s">
        <v>180</v>
      </c>
      <c r="I424" s="313">
        <v>18482891.02</v>
      </c>
      <c r="J424" s="307">
        <f t="shared" si="12"/>
        <v>-18437560.03</v>
      </c>
      <c r="K424" s="307">
        <f t="shared" si="13"/>
        <v>18480958.310000002</v>
      </c>
      <c r="L424" s="312" t="s">
        <v>224</v>
      </c>
    </row>
    <row r="425" spans="1:12" ht="12.75">
      <c r="A425" s="316" t="s">
        <v>239</v>
      </c>
      <c r="B425" s="312" t="s">
        <v>228</v>
      </c>
      <c r="C425" s="313">
        <v>242510</v>
      </c>
      <c r="D425" s="313">
        <v>45510</v>
      </c>
      <c r="E425" s="313">
        <v>45330.99</v>
      </c>
      <c r="F425" s="317">
        <v>18.692420931</v>
      </c>
      <c r="G425" s="313">
        <v>43398.28</v>
      </c>
      <c r="H425" s="312" t="s">
        <v>181</v>
      </c>
      <c r="I425" s="313">
        <v>7031203.27</v>
      </c>
      <c r="J425" s="307">
        <f t="shared" si="12"/>
        <v>-6985872.279999999</v>
      </c>
      <c r="K425" s="307">
        <f t="shared" si="13"/>
        <v>7029270.56</v>
      </c>
      <c r="L425" s="312" t="s">
        <v>228</v>
      </c>
    </row>
    <row r="426" spans="1:12" ht="12.75">
      <c r="A426" s="318" t="s">
        <v>241</v>
      </c>
      <c r="B426" s="312" t="s">
        <v>231</v>
      </c>
      <c r="C426" s="313">
        <v>40194124</v>
      </c>
      <c r="D426" s="313">
        <v>15188749</v>
      </c>
      <c r="E426" s="313">
        <v>14660085.75</v>
      </c>
      <c r="F426" s="317">
        <v>36.473206258</v>
      </c>
      <c r="G426" s="313">
        <v>2685920.76</v>
      </c>
      <c r="H426" s="312" t="s">
        <v>188</v>
      </c>
      <c r="I426" s="313">
        <v>5580652.36</v>
      </c>
      <c r="J426" s="307">
        <f t="shared" si="12"/>
        <v>9079433.39</v>
      </c>
      <c r="K426" s="307">
        <f t="shared" si="13"/>
        <v>-6393512.630000001</v>
      </c>
      <c r="L426" s="312" t="s">
        <v>231</v>
      </c>
    </row>
    <row r="427" spans="1:12" ht="38.25">
      <c r="A427" s="316" t="s">
        <v>248</v>
      </c>
      <c r="B427" s="312" t="s">
        <v>249</v>
      </c>
      <c r="C427" s="313">
        <v>33526837</v>
      </c>
      <c r="D427" s="313">
        <v>13019284</v>
      </c>
      <c r="E427" s="313">
        <v>12633409.49</v>
      </c>
      <c r="F427" s="317">
        <v>37.681483314</v>
      </c>
      <c r="G427" s="313">
        <v>1693943.42</v>
      </c>
      <c r="H427" s="312" t="s">
        <v>186</v>
      </c>
      <c r="I427" s="313">
        <v>11451687.75</v>
      </c>
      <c r="J427" s="307">
        <f t="shared" si="12"/>
        <v>1181721.7400000002</v>
      </c>
      <c r="K427" s="307">
        <f t="shared" si="13"/>
        <v>512221.6799999997</v>
      </c>
      <c r="L427" s="312" t="s">
        <v>249</v>
      </c>
    </row>
    <row r="428" spans="1:12" ht="12.75">
      <c r="A428" s="316" t="s">
        <v>330</v>
      </c>
      <c r="B428" s="312" t="s">
        <v>318</v>
      </c>
      <c r="C428" s="313">
        <v>6667287</v>
      </c>
      <c r="D428" s="313">
        <v>2169465</v>
      </c>
      <c r="E428" s="313">
        <v>2026676.26</v>
      </c>
      <c r="F428" s="317">
        <v>30.39731543</v>
      </c>
      <c r="G428" s="313">
        <v>991977.34</v>
      </c>
      <c r="H428" s="312" t="s">
        <v>198</v>
      </c>
      <c r="I428" s="313">
        <v>679.48</v>
      </c>
      <c r="J428" s="307">
        <f t="shared" si="12"/>
        <v>2025996.78</v>
      </c>
      <c r="K428" s="307">
        <f t="shared" si="13"/>
        <v>-1034019.4400000001</v>
      </c>
      <c r="L428" s="312" t="s">
        <v>318</v>
      </c>
    </row>
    <row r="429" spans="1:12" ht="38.25">
      <c r="A429" s="319" t="s">
        <v>331</v>
      </c>
      <c r="B429" s="312" t="s">
        <v>320</v>
      </c>
      <c r="C429" s="313">
        <v>6667287</v>
      </c>
      <c r="D429" s="313">
        <v>2169465</v>
      </c>
      <c r="E429" s="313">
        <v>2026676.26</v>
      </c>
      <c r="F429" s="317">
        <v>30.39731543</v>
      </c>
      <c r="G429" s="313">
        <v>991977.34</v>
      </c>
      <c r="H429" s="312" t="s">
        <v>206</v>
      </c>
      <c r="I429" s="313">
        <v>35391892.83</v>
      </c>
      <c r="J429" s="307">
        <f t="shared" si="12"/>
        <v>-33365216.569999997</v>
      </c>
      <c r="K429" s="307">
        <f t="shared" si="13"/>
        <v>34357193.91</v>
      </c>
      <c r="L429" s="312" t="s">
        <v>320</v>
      </c>
    </row>
    <row r="430" spans="1:12" ht="12.75">
      <c r="A430" s="320" t="s">
        <v>250</v>
      </c>
      <c r="B430" s="312" t="s">
        <v>251</v>
      </c>
      <c r="C430" s="313">
        <v>3009377</v>
      </c>
      <c r="D430" s="313">
        <v>1122112</v>
      </c>
      <c r="E430" s="313">
        <v>688315.58</v>
      </c>
      <c r="F430" s="317">
        <v>22.872361289</v>
      </c>
      <c r="G430" s="313">
        <v>221203.72</v>
      </c>
      <c r="H430" s="312" t="s">
        <v>208</v>
      </c>
      <c r="I430" s="313">
        <v>2186762.64</v>
      </c>
      <c r="J430" s="307">
        <f t="shared" si="12"/>
        <v>-1498447.06</v>
      </c>
      <c r="K430" s="307">
        <f t="shared" si="13"/>
        <v>1719650.78</v>
      </c>
      <c r="L430" s="312" t="s">
        <v>251</v>
      </c>
    </row>
    <row r="431" spans="1:12" ht="12.75">
      <c r="A431" s="318" t="s">
        <v>252</v>
      </c>
      <c r="B431" s="312" t="s">
        <v>253</v>
      </c>
      <c r="C431" s="313">
        <v>2471856</v>
      </c>
      <c r="D431" s="313">
        <v>647642</v>
      </c>
      <c r="E431" s="313">
        <v>481518.21</v>
      </c>
      <c r="F431" s="317">
        <v>19.480026749</v>
      </c>
      <c r="G431" s="313">
        <v>221203.72</v>
      </c>
      <c r="H431" s="312" t="s">
        <v>230</v>
      </c>
      <c r="I431" s="313">
        <v>33205130.19</v>
      </c>
      <c r="J431" s="307">
        <f t="shared" si="12"/>
        <v>-32723611.98</v>
      </c>
      <c r="K431" s="307">
        <f t="shared" si="13"/>
        <v>32944815.7</v>
      </c>
      <c r="L431" s="312" t="s">
        <v>253</v>
      </c>
    </row>
    <row r="432" spans="1:12" ht="25.5">
      <c r="A432" s="318" t="s">
        <v>258</v>
      </c>
      <c r="B432" s="312" t="s">
        <v>259</v>
      </c>
      <c r="C432" s="313">
        <v>537521</v>
      </c>
      <c r="D432" s="313">
        <v>474470</v>
      </c>
      <c r="E432" s="313">
        <v>206797.37</v>
      </c>
      <c r="F432" s="317">
        <v>38.472426194</v>
      </c>
      <c r="G432" s="313">
        <v>0</v>
      </c>
      <c r="H432" s="312" t="s">
        <v>224</v>
      </c>
      <c r="I432" s="313">
        <v>2528.41</v>
      </c>
      <c r="J432" s="307">
        <f t="shared" si="12"/>
        <v>204268.96</v>
      </c>
      <c r="K432" s="307">
        <f t="shared" si="13"/>
        <v>-204268.96</v>
      </c>
      <c r="L432" s="312" t="s">
        <v>259</v>
      </c>
    </row>
    <row r="433" spans="1:12" ht="25.5">
      <c r="A433" s="316" t="s">
        <v>335</v>
      </c>
      <c r="B433" s="312" t="s">
        <v>327</v>
      </c>
      <c r="C433" s="313">
        <v>537521</v>
      </c>
      <c r="D433" s="313">
        <v>474470</v>
      </c>
      <c r="E433" s="313">
        <v>206797.37</v>
      </c>
      <c r="F433" s="317">
        <v>38.472426194</v>
      </c>
      <c r="G433" s="313">
        <v>0</v>
      </c>
      <c r="H433" s="312" t="s">
        <v>228</v>
      </c>
      <c r="I433" s="313">
        <v>2528.41</v>
      </c>
      <c r="J433" s="307">
        <f t="shared" si="12"/>
        <v>204268.96</v>
      </c>
      <c r="K433" s="307">
        <f t="shared" si="13"/>
        <v>-204268.96</v>
      </c>
      <c r="L433" s="312" t="s">
        <v>327</v>
      </c>
    </row>
    <row r="434" spans="1:12" ht="12.75">
      <c r="A434" s="306"/>
      <c r="B434" s="306" t="s">
        <v>1097</v>
      </c>
      <c r="C434" s="304">
        <v>1640256</v>
      </c>
      <c r="D434" s="304">
        <v>-566801</v>
      </c>
      <c r="E434" s="304">
        <v>921832.160000026</v>
      </c>
      <c r="F434" s="321">
        <v>56.200505287</v>
      </c>
      <c r="G434" s="304">
        <v>-1401622.36</v>
      </c>
      <c r="H434" s="312" t="s">
        <v>231</v>
      </c>
      <c r="I434" s="313">
        <v>27803746.76</v>
      </c>
      <c r="J434" s="307">
        <f t="shared" si="12"/>
        <v>-26881914.599999975</v>
      </c>
      <c r="K434" s="307">
        <f t="shared" si="13"/>
        <v>25480292.239999976</v>
      </c>
      <c r="L434" s="306" t="s">
        <v>1097</v>
      </c>
    </row>
    <row r="435" spans="1:12" ht="12.75">
      <c r="A435" s="306" t="s">
        <v>296</v>
      </c>
      <c r="B435" s="306" t="s">
        <v>1098</v>
      </c>
      <c r="C435" s="304">
        <v>-1640256</v>
      </c>
      <c r="D435" s="304">
        <v>566801</v>
      </c>
      <c r="E435" s="304">
        <v>-921832.160000026</v>
      </c>
      <c r="F435" s="321">
        <v>56.200505287</v>
      </c>
      <c r="G435" s="304">
        <v>1401622.36</v>
      </c>
      <c r="H435" s="312" t="s">
        <v>243</v>
      </c>
      <c r="I435" s="313">
        <v>5803696</v>
      </c>
      <c r="J435" s="307">
        <f t="shared" si="12"/>
        <v>-6725528.160000026</v>
      </c>
      <c r="K435" s="307">
        <f t="shared" si="13"/>
        <v>8127150.520000027</v>
      </c>
      <c r="L435" s="306" t="s">
        <v>1098</v>
      </c>
    </row>
    <row r="436" spans="1:12" ht="12.75" customHeight="1">
      <c r="A436" s="320" t="s">
        <v>267</v>
      </c>
      <c r="B436" s="312" t="s">
        <v>1161</v>
      </c>
      <c r="C436" s="313">
        <v>-1640256</v>
      </c>
      <c r="D436" s="313">
        <v>566801</v>
      </c>
      <c r="E436" s="313">
        <v>-921832.160000026</v>
      </c>
      <c r="F436" s="317">
        <v>56.200505287</v>
      </c>
      <c r="G436" s="313">
        <v>1401622.36</v>
      </c>
      <c r="H436" s="312" t="s">
        <v>233</v>
      </c>
      <c r="I436" s="313">
        <v>5803696</v>
      </c>
      <c r="J436" s="307">
        <f t="shared" si="12"/>
        <v>-6725528.160000026</v>
      </c>
      <c r="K436" s="307">
        <f t="shared" si="13"/>
        <v>8127150.520000027</v>
      </c>
      <c r="L436" s="312" t="s">
        <v>1161</v>
      </c>
    </row>
    <row r="437" spans="1:12" ht="38.25">
      <c r="A437" s="318" t="s">
        <v>268</v>
      </c>
      <c r="B437" s="312" t="s">
        <v>1162</v>
      </c>
      <c r="C437" s="313">
        <v>-1640256</v>
      </c>
      <c r="D437" s="313">
        <v>566801</v>
      </c>
      <c r="E437" s="313">
        <v>-1960777.76</v>
      </c>
      <c r="F437" s="317">
        <v>119.54095946</v>
      </c>
      <c r="G437" s="313">
        <v>-12268</v>
      </c>
      <c r="H437" s="312" t="s">
        <v>246</v>
      </c>
      <c r="I437" s="313">
        <v>8930297.99</v>
      </c>
      <c r="J437" s="307">
        <f t="shared" si="12"/>
        <v>-10891075.75</v>
      </c>
      <c r="K437" s="307">
        <f t="shared" si="13"/>
        <v>10878807.75</v>
      </c>
      <c r="L437" s="312" t="s">
        <v>1162</v>
      </c>
    </row>
    <row r="438" spans="1:12" ht="12.75" customHeight="1">
      <c r="A438" s="306" t="s">
        <v>348</v>
      </c>
      <c r="B438" s="306" t="s">
        <v>341</v>
      </c>
      <c r="C438" s="304"/>
      <c r="D438" s="304"/>
      <c r="E438" s="304"/>
      <c r="F438" s="321"/>
      <c r="G438" s="304"/>
      <c r="H438" s="312" t="s">
        <v>249</v>
      </c>
      <c r="I438" s="313">
        <v>1200</v>
      </c>
      <c r="J438" s="307">
        <f t="shared" si="12"/>
        <v>-1200</v>
      </c>
      <c r="K438" s="307">
        <f t="shared" si="13"/>
        <v>1200</v>
      </c>
      <c r="L438" s="306" t="s">
        <v>341</v>
      </c>
    </row>
    <row r="439" spans="1:12" ht="12.75">
      <c r="A439" s="306" t="s">
        <v>160</v>
      </c>
      <c r="B439" s="306" t="s">
        <v>161</v>
      </c>
      <c r="C439" s="304">
        <v>256394651</v>
      </c>
      <c r="D439" s="304">
        <v>104853101</v>
      </c>
      <c r="E439" s="304">
        <v>107526671.78</v>
      </c>
      <c r="F439" s="321">
        <v>41.937954384</v>
      </c>
      <c r="G439" s="304">
        <v>15327083.28</v>
      </c>
      <c r="H439" s="312" t="s">
        <v>318</v>
      </c>
      <c r="I439" s="313">
        <v>13068552.77</v>
      </c>
      <c r="J439" s="307">
        <f t="shared" si="12"/>
        <v>94458119.01</v>
      </c>
      <c r="K439" s="307">
        <f t="shared" si="13"/>
        <v>-79131035.73</v>
      </c>
      <c r="L439" s="306" t="s">
        <v>161</v>
      </c>
    </row>
    <row r="440" spans="1:12" ht="25.5" customHeight="1">
      <c r="A440" s="320" t="s">
        <v>162</v>
      </c>
      <c r="B440" s="312" t="s">
        <v>1141</v>
      </c>
      <c r="C440" s="313">
        <v>1127153</v>
      </c>
      <c r="D440" s="313">
        <v>422000</v>
      </c>
      <c r="E440" s="313">
        <v>601489.92</v>
      </c>
      <c r="F440" s="317">
        <v>53.36364451</v>
      </c>
      <c r="G440" s="313">
        <v>90594.2</v>
      </c>
      <c r="H440" s="312" t="s">
        <v>320</v>
      </c>
      <c r="I440" s="313">
        <v>13068552.77</v>
      </c>
      <c r="J440" s="307">
        <f t="shared" si="12"/>
        <v>-12467062.85</v>
      </c>
      <c r="K440" s="307">
        <f t="shared" si="13"/>
        <v>12557657.049999999</v>
      </c>
      <c r="L440" s="312" t="s">
        <v>1141</v>
      </c>
    </row>
    <row r="441" spans="1:12" ht="12.75">
      <c r="A441" s="320" t="s">
        <v>163</v>
      </c>
      <c r="B441" s="312" t="s">
        <v>164</v>
      </c>
      <c r="C441" s="313">
        <v>55439062</v>
      </c>
      <c r="D441" s="313">
        <v>13014985</v>
      </c>
      <c r="E441" s="313">
        <v>15509065.86</v>
      </c>
      <c r="F441" s="317">
        <v>27.974978834</v>
      </c>
      <c r="G441" s="313">
        <v>2694083.08</v>
      </c>
      <c r="H441" s="312" t="s">
        <v>251</v>
      </c>
      <c r="I441" s="313">
        <v>840306.06</v>
      </c>
      <c r="J441" s="307">
        <f t="shared" si="12"/>
        <v>14668759.799999999</v>
      </c>
      <c r="K441" s="307">
        <f t="shared" si="13"/>
        <v>-11974676.719999999</v>
      </c>
      <c r="L441" s="312" t="s">
        <v>164</v>
      </c>
    </row>
    <row r="442" spans="1:12" ht="12.75" customHeight="1">
      <c r="A442" s="318" t="s">
        <v>323</v>
      </c>
      <c r="B442" s="312" t="s">
        <v>311</v>
      </c>
      <c r="C442" s="313">
        <v>9640524</v>
      </c>
      <c r="D442" s="313">
        <v>0</v>
      </c>
      <c r="E442" s="313">
        <v>0</v>
      </c>
      <c r="F442" s="317">
        <v>0</v>
      </c>
      <c r="G442" s="313">
        <v>0</v>
      </c>
      <c r="H442" s="312" t="s">
        <v>253</v>
      </c>
      <c r="I442" s="313">
        <v>840306.06</v>
      </c>
      <c r="J442" s="307">
        <f t="shared" si="12"/>
        <v>-840306.06</v>
      </c>
      <c r="K442" s="307">
        <f t="shared" si="13"/>
        <v>840306.06</v>
      </c>
      <c r="L442" s="312" t="s">
        <v>311</v>
      </c>
    </row>
    <row r="443" spans="1:12" s="308" customFormat="1" ht="12.75">
      <c r="A443" s="320" t="s">
        <v>177</v>
      </c>
      <c r="B443" s="312" t="s">
        <v>170</v>
      </c>
      <c r="C443" s="313">
        <v>199828436</v>
      </c>
      <c r="D443" s="313">
        <v>91416116</v>
      </c>
      <c r="E443" s="313">
        <v>91416116</v>
      </c>
      <c r="F443" s="317">
        <v>45.74730095</v>
      </c>
      <c r="G443" s="313">
        <v>12542406</v>
      </c>
      <c r="H443" s="306" t="s">
        <v>1097</v>
      </c>
      <c r="I443" s="304">
        <v>1259667.12000004</v>
      </c>
      <c r="J443" s="307">
        <f t="shared" si="12"/>
        <v>90156448.87999997</v>
      </c>
      <c r="K443" s="307">
        <f t="shared" si="13"/>
        <v>-77614042.87999997</v>
      </c>
      <c r="L443" s="312" t="s">
        <v>170</v>
      </c>
    </row>
    <row r="444" spans="1:12" s="308" customFormat="1" ht="25.5">
      <c r="A444" s="318" t="s">
        <v>179</v>
      </c>
      <c r="B444" s="312" t="s">
        <v>173</v>
      </c>
      <c r="C444" s="313">
        <v>199828436</v>
      </c>
      <c r="D444" s="313">
        <v>91416116</v>
      </c>
      <c r="E444" s="313">
        <v>91416116</v>
      </c>
      <c r="F444" s="317">
        <v>45.74730095</v>
      </c>
      <c r="G444" s="313">
        <v>12542406</v>
      </c>
      <c r="H444" s="306" t="s">
        <v>1098</v>
      </c>
      <c r="I444" s="304">
        <v>-1259667.12000004</v>
      </c>
      <c r="J444" s="307">
        <f t="shared" si="12"/>
        <v>92675783.12000003</v>
      </c>
      <c r="K444" s="307">
        <f t="shared" si="13"/>
        <v>-80133377.12000003</v>
      </c>
      <c r="L444" s="312" t="s">
        <v>173</v>
      </c>
    </row>
    <row r="445" spans="1:12" ht="12.75">
      <c r="A445" s="306" t="s">
        <v>293</v>
      </c>
      <c r="B445" s="306" t="s">
        <v>247</v>
      </c>
      <c r="C445" s="304">
        <v>264579364</v>
      </c>
      <c r="D445" s="304">
        <v>105997016</v>
      </c>
      <c r="E445" s="304">
        <v>102395369.25</v>
      </c>
      <c r="F445" s="321">
        <v>38.701192603</v>
      </c>
      <c r="G445" s="304">
        <v>14101825.44</v>
      </c>
      <c r="H445" s="312" t="s">
        <v>1161</v>
      </c>
      <c r="I445" s="313">
        <v>-1259667.12000004</v>
      </c>
      <c r="J445" s="307">
        <f t="shared" si="12"/>
        <v>103655036.37000003</v>
      </c>
      <c r="K445" s="307">
        <f t="shared" si="13"/>
        <v>-89553210.93000004</v>
      </c>
      <c r="L445" s="306" t="s">
        <v>247</v>
      </c>
    </row>
    <row r="446" spans="1:12" ht="12.75" customHeight="1">
      <c r="A446" s="320" t="s">
        <v>182</v>
      </c>
      <c r="B446" s="312" t="s">
        <v>178</v>
      </c>
      <c r="C446" s="313">
        <v>196254831</v>
      </c>
      <c r="D446" s="313">
        <v>85847682</v>
      </c>
      <c r="E446" s="313">
        <v>83288851.84</v>
      </c>
      <c r="F446" s="317">
        <v>42.439134576</v>
      </c>
      <c r="G446" s="313">
        <v>11942278.19</v>
      </c>
      <c r="H446" s="312" t="s">
        <v>1162</v>
      </c>
      <c r="I446" s="313">
        <v>-214.19</v>
      </c>
      <c r="J446" s="307">
        <f t="shared" si="12"/>
        <v>83289066.03</v>
      </c>
      <c r="K446" s="307">
        <f t="shared" si="13"/>
        <v>-71346787.84</v>
      </c>
      <c r="L446" s="312" t="s">
        <v>178</v>
      </c>
    </row>
    <row r="447" spans="1:12" ht="12.75" customHeight="1">
      <c r="A447" s="318" t="s">
        <v>183</v>
      </c>
      <c r="B447" s="312" t="s">
        <v>180</v>
      </c>
      <c r="C447" s="313">
        <v>60197038</v>
      </c>
      <c r="D447" s="313">
        <v>31707341</v>
      </c>
      <c r="E447" s="313">
        <v>31486360.1</v>
      </c>
      <c r="F447" s="317">
        <v>52.305497324</v>
      </c>
      <c r="G447" s="313">
        <v>4289630.4</v>
      </c>
      <c r="H447" s="312" t="s">
        <v>1163</v>
      </c>
      <c r="I447" s="313">
        <v>-1203.26</v>
      </c>
      <c r="J447" s="307">
        <f t="shared" si="12"/>
        <v>31487563.360000003</v>
      </c>
      <c r="K447" s="307">
        <f t="shared" si="13"/>
        <v>-27197932.96</v>
      </c>
      <c r="L447" s="312" t="s">
        <v>180</v>
      </c>
    </row>
    <row r="448" spans="1:12" s="308" customFormat="1" ht="12.75">
      <c r="A448" s="316" t="s">
        <v>185</v>
      </c>
      <c r="B448" s="312" t="s">
        <v>181</v>
      </c>
      <c r="C448" s="313">
        <v>2199596</v>
      </c>
      <c r="D448" s="313">
        <v>1039638</v>
      </c>
      <c r="E448" s="313">
        <v>971151.07</v>
      </c>
      <c r="F448" s="317">
        <v>44.151338246</v>
      </c>
      <c r="G448" s="313">
        <v>174602.14</v>
      </c>
      <c r="H448" s="306" t="s">
        <v>349</v>
      </c>
      <c r="I448" s="304"/>
      <c r="J448" s="307">
        <f t="shared" si="12"/>
        <v>971151.07</v>
      </c>
      <c r="K448" s="307">
        <f t="shared" si="13"/>
        <v>-796548.9299999999</v>
      </c>
      <c r="L448" s="312" t="s">
        <v>181</v>
      </c>
    </row>
    <row r="449" spans="1:12" s="308" customFormat="1" ht="12.75">
      <c r="A449" s="319" t="s">
        <v>187</v>
      </c>
      <c r="B449" s="312" t="s">
        <v>188</v>
      </c>
      <c r="C449" s="313">
        <v>1722870</v>
      </c>
      <c r="D449" s="313">
        <v>814409</v>
      </c>
      <c r="E449" s="313">
        <v>775604.92</v>
      </c>
      <c r="F449" s="317">
        <v>45.018191738</v>
      </c>
      <c r="G449" s="313">
        <v>141348.88</v>
      </c>
      <c r="H449" s="306" t="s">
        <v>161</v>
      </c>
      <c r="I449" s="304">
        <v>29622236.87</v>
      </c>
      <c r="J449" s="307">
        <f t="shared" si="12"/>
        <v>-28846631.95</v>
      </c>
      <c r="K449" s="307">
        <f t="shared" si="13"/>
        <v>28987980.83</v>
      </c>
      <c r="L449" s="312" t="s">
        <v>188</v>
      </c>
    </row>
    <row r="450" spans="1:12" ht="12.75" customHeight="1">
      <c r="A450" s="316" t="s">
        <v>192</v>
      </c>
      <c r="B450" s="312" t="s">
        <v>186</v>
      </c>
      <c r="C450" s="313">
        <v>57997442</v>
      </c>
      <c r="D450" s="313">
        <v>30667703</v>
      </c>
      <c r="E450" s="313">
        <v>30515209.03</v>
      </c>
      <c r="F450" s="317">
        <v>52.614749854</v>
      </c>
      <c r="G450" s="313">
        <v>4115028.26</v>
      </c>
      <c r="H450" s="312" t="s">
        <v>1141</v>
      </c>
      <c r="I450" s="313">
        <v>3212511.9</v>
      </c>
      <c r="J450" s="307">
        <f t="shared" si="12"/>
        <v>27302697.130000003</v>
      </c>
      <c r="K450" s="307">
        <f t="shared" si="13"/>
        <v>-23187668.870000005</v>
      </c>
      <c r="L450" s="312" t="s">
        <v>186</v>
      </c>
    </row>
    <row r="451" spans="1:12" ht="12.75">
      <c r="A451" s="318" t="s">
        <v>207</v>
      </c>
      <c r="B451" s="312" t="s">
        <v>198</v>
      </c>
      <c r="C451" s="313">
        <v>155000</v>
      </c>
      <c r="D451" s="313">
        <v>90000</v>
      </c>
      <c r="E451" s="313">
        <v>84000.33</v>
      </c>
      <c r="F451" s="317">
        <v>54.19376129</v>
      </c>
      <c r="G451" s="313">
        <v>14358.75</v>
      </c>
      <c r="H451" s="312" t="s">
        <v>164</v>
      </c>
      <c r="I451" s="313">
        <v>90451.08</v>
      </c>
      <c r="J451" s="307">
        <f t="shared" si="12"/>
        <v>-6450.75</v>
      </c>
      <c r="K451" s="307">
        <f t="shared" si="13"/>
        <v>20809.5</v>
      </c>
      <c r="L451" s="312" t="s">
        <v>198</v>
      </c>
    </row>
    <row r="452" spans="1:12" ht="12.75" customHeight="1">
      <c r="A452" s="318" t="s">
        <v>215</v>
      </c>
      <c r="B452" s="312" t="s">
        <v>206</v>
      </c>
      <c r="C452" s="313">
        <v>99391859</v>
      </c>
      <c r="D452" s="313">
        <v>35918673</v>
      </c>
      <c r="E452" s="313">
        <v>34135066.78</v>
      </c>
      <c r="F452" s="317">
        <v>34.343926277</v>
      </c>
      <c r="G452" s="313">
        <v>4866429.04</v>
      </c>
      <c r="H452" s="312" t="s">
        <v>311</v>
      </c>
      <c r="I452" s="313">
        <v>0</v>
      </c>
      <c r="J452" s="307">
        <f t="shared" si="12"/>
        <v>34135066.78</v>
      </c>
      <c r="K452" s="307">
        <f t="shared" si="13"/>
        <v>-29268637.740000002</v>
      </c>
      <c r="L452" s="312" t="s">
        <v>206</v>
      </c>
    </row>
    <row r="453" spans="1:12" ht="12.75">
      <c r="A453" s="316" t="s">
        <v>217</v>
      </c>
      <c r="B453" s="312" t="s">
        <v>208</v>
      </c>
      <c r="C453" s="313">
        <v>99391859</v>
      </c>
      <c r="D453" s="313">
        <v>35918673</v>
      </c>
      <c r="E453" s="313">
        <v>34135066.78</v>
      </c>
      <c r="F453" s="317">
        <v>34.343926277</v>
      </c>
      <c r="G453" s="313">
        <v>4866429.04</v>
      </c>
      <c r="H453" s="312" t="s">
        <v>1143</v>
      </c>
      <c r="I453" s="313">
        <v>700195.89</v>
      </c>
      <c r="J453" s="307">
        <f t="shared" si="12"/>
        <v>33434870.89</v>
      </c>
      <c r="K453" s="307">
        <f t="shared" si="13"/>
        <v>-28568441.85</v>
      </c>
      <c r="L453" s="312" t="s">
        <v>208</v>
      </c>
    </row>
    <row r="454" spans="1:12" ht="25.5">
      <c r="A454" s="318" t="s">
        <v>236</v>
      </c>
      <c r="B454" s="312" t="s">
        <v>224</v>
      </c>
      <c r="C454" s="313">
        <v>209570</v>
      </c>
      <c r="D454" s="313">
        <v>86320</v>
      </c>
      <c r="E454" s="313">
        <v>71814.12</v>
      </c>
      <c r="F454" s="317">
        <v>34.267366512</v>
      </c>
      <c r="G454" s="313">
        <v>0</v>
      </c>
      <c r="H454" s="312" t="s">
        <v>166</v>
      </c>
      <c r="I454" s="313">
        <v>700195.89</v>
      </c>
      <c r="J454" s="307">
        <f t="shared" si="12"/>
        <v>-628381.77</v>
      </c>
      <c r="K454" s="307">
        <f t="shared" si="13"/>
        <v>628381.77</v>
      </c>
      <c r="L454" s="312" t="s">
        <v>224</v>
      </c>
    </row>
    <row r="455" spans="1:12" ht="12.75">
      <c r="A455" s="316" t="s">
        <v>239</v>
      </c>
      <c r="B455" s="312" t="s">
        <v>228</v>
      </c>
      <c r="C455" s="313">
        <v>209570</v>
      </c>
      <c r="D455" s="313">
        <v>86320</v>
      </c>
      <c r="E455" s="313">
        <v>71814.12</v>
      </c>
      <c r="F455" s="317">
        <v>34.267366512</v>
      </c>
      <c r="G455" s="313">
        <v>0</v>
      </c>
      <c r="H455" s="312" t="s">
        <v>300</v>
      </c>
      <c r="I455" s="313">
        <v>700195.89</v>
      </c>
      <c r="J455" s="307">
        <f t="shared" si="12"/>
        <v>-628381.77</v>
      </c>
      <c r="K455" s="307">
        <f t="shared" si="13"/>
        <v>628381.77</v>
      </c>
      <c r="L455" s="312" t="s">
        <v>228</v>
      </c>
    </row>
    <row r="456" spans="1:12" ht="12.75" customHeight="1">
      <c r="A456" s="318" t="s">
        <v>241</v>
      </c>
      <c r="B456" s="312" t="s">
        <v>231</v>
      </c>
      <c r="C456" s="313">
        <v>36301364</v>
      </c>
      <c r="D456" s="313">
        <v>18045348</v>
      </c>
      <c r="E456" s="313">
        <v>17511610.51</v>
      </c>
      <c r="F456" s="317">
        <v>48.23953863</v>
      </c>
      <c r="G456" s="313">
        <v>2771860</v>
      </c>
      <c r="H456" s="312" t="s">
        <v>302</v>
      </c>
      <c r="I456" s="313">
        <v>700195.89</v>
      </c>
      <c r="J456" s="307">
        <f t="shared" si="12"/>
        <v>16811414.62</v>
      </c>
      <c r="K456" s="307">
        <f t="shared" si="13"/>
        <v>-14039554.620000001</v>
      </c>
      <c r="L456" s="312" t="s">
        <v>231</v>
      </c>
    </row>
    <row r="457" spans="1:12" ht="26.25" customHeight="1">
      <c r="A457" s="316" t="s">
        <v>245</v>
      </c>
      <c r="B457" s="312" t="s">
        <v>246</v>
      </c>
      <c r="C457" s="313">
        <v>23000447</v>
      </c>
      <c r="D457" s="313">
        <v>11250226</v>
      </c>
      <c r="E457" s="313">
        <v>11116488.51</v>
      </c>
      <c r="F457" s="317">
        <v>48.331619425</v>
      </c>
      <c r="G457" s="313">
        <v>1697118</v>
      </c>
      <c r="H457" s="312" t="s">
        <v>312</v>
      </c>
      <c r="I457" s="313">
        <v>700195.89</v>
      </c>
      <c r="J457" s="307">
        <f t="shared" si="12"/>
        <v>10416292.62</v>
      </c>
      <c r="K457" s="307">
        <f t="shared" si="13"/>
        <v>-8719174.62</v>
      </c>
      <c r="L457" s="312" t="s">
        <v>246</v>
      </c>
    </row>
    <row r="458" spans="1:12" ht="38.25">
      <c r="A458" s="316" t="s">
        <v>248</v>
      </c>
      <c r="B458" s="312" t="s">
        <v>249</v>
      </c>
      <c r="C458" s="313">
        <v>13300917</v>
      </c>
      <c r="D458" s="313">
        <v>6795122</v>
      </c>
      <c r="E458" s="313">
        <v>6395122</v>
      </c>
      <c r="F458" s="317">
        <v>48.080309049</v>
      </c>
      <c r="G458" s="313">
        <v>1074742</v>
      </c>
      <c r="H458" s="312" t="s">
        <v>170</v>
      </c>
      <c r="I458" s="313">
        <v>25619078</v>
      </c>
      <c r="J458" s="307">
        <f t="shared" si="12"/>
        <v>-19223956</v>
      </c>
      <c r="K458" s="307">
        <f t="shared" si="13"/>
        <v>20298698</v>
      </c>
      <c r="L458" s="312" t="s">
        <v>249</v>
      </c>
    </row>
    <row r="459" spans="1:12" ht="12.75" customHeight="1">
      <c r="A459" s="320" t="s">
        <v>250</v>
      </c>
      <c r="B459" s="312" t="s">
        <v>251</v>
      </c>
      <c r="C459" s="313">
        <v>68324533</v>
      </c>
      <c r="D459" s="313">
        <v>20149334</v>
      </c>
      <c r="E459" s="313">
        <v>19106517.41</v>
      </c>
      <c r="F459" s="317">
        <v>27.964358586</v>
      </c>
      <c r="G459" s="313">
        <v>2159547.25</v>
      </c>
      <c r="H459" s="312" t="s">
        <v>173</v>
      </c>
      <c r="I459" s="313">
        <v>25418125</v>
      </c>
      <c r="J459" s="307">
        <f t="shared" si="12"/>
        <v>-6311607.59</v>
      </c>
      <c r="K459" s="307">
        <f t="shared" si="13"/>
        <v>8471154.84</v>
      </c>
      <c r="L459" s="312" t="s">
        <v>251</v>
      </c>
    </row>
    <row r="460" spans="1:12" ht="12.75" customHeight="1">
      <c r="A460" s="318" t="s">
        <v>252</v>
      </c>
      <c r="B460" s="312" t="s">
        <v>253</v>
      </c>
      <c r="C460" s="313">
        <v>44555380</v>
      </c>
      <c r="D460" s="313">
        <v>15231287</v>
      </c>
      <c r="E460" s="313">
        <v>15005579.71</v>
      </c>
      <c r="F460" s="317">
        <v>33.67849115</v>
      </c>
      <c r="G460" s="313">
        <v>2159547.25</v>
      </c>
      <c r="H460" s="312" t="s">
        <v>313</v>
      </c>
      <c r="I460" s="313">
        <v>200953</v>
      </c>
      <c r="J460" s="307">
        <f t="shared" si="12"/>
        <v>14804626.71</v>
      </c>
      <c r="K460" s="307">
        <f t="shared" si="13"/>
        <v>-12645079.46</v>
      </c>
      <c r="L460" s="312" t="s">
        <v>253</v>
      </c>
    </row>
    <row r="461" spans="1:12" s="308" customFormat="1" ht="25.5">
      <c r="A461" s="318" t="s">
        <v>258</v>
      </c>
      <c r="B461" s="312" t="s">
        <v>259</v>
      </c>
      <c r="C461" s="313">
        <v>23769153</v>
      </c>
      <c r="D461" s="313">
        <v>4918047</v>
      </c>
      <c r="E461" s="313">
        <v>4100937.7</v>
      </c>
      <c r="F461" s="317">
        <v>17.253192404</v>
      </c>
      <c r="G461" s="313">
        <v>0</v>
      </c>
      <c r="H461" s="306" t="s">
        <v>247</v>
      </c>
      <c r="I461" s="304">
        <v>28027802.15</v>
      </c>
      <c r="J461" s="307">
        <f aca="true" t="shared" si="14" ref="J461:J524">E461-I461</f>
        <v>-23926864.45</v>
      </c>
      <c r="K461" s="307">
        <f aca="true" t="shared" si="15" ref="K461:K524">G461-J461</f>
        <v>23926864.45</v>
      </c>
      <c r="L461" s="312" t="s">
        <v>259</v>
      </c>
    </row>
    <row r="462" spans="1:12" ht="25.5">
      <c r="A462" s="316" t="s">
        <v>264</v>
      </c>
      <c r="B462" s="312" t="s">
        <v>265</v>
      </c>
      <c r="C462" s="313">
        <v>14128629</v>
      </c>
      <c r="D462" s="313">
        <v>4918047</v>
      </c>
      <c r="E462" s="313">
        <v>4100937.7</v>
      </c>
      <c r="F462" s="317">
        <v>29.025729956</v>
      </c>
      <c r="G462" s="313">
        <v>0</v>
      </c>
      <c r="H462" s="312" t="s">
        <v>178</v>
      </c>
      <c r="I462" s="313">
        <v>27912243.95</v>
      </c>
      <c r="J462" s="307">
        <f t="shared" si="14"/>
        <v>-23811306.25</v>
      </c>
      <c r="K462" s="307">
        <f t="shared" si="15"/>
        <v>23811306.25</v>
      </c>
      <c r="L462" s="312" t="s">
        <v>265</v>
      </c>
    </row>
    <row r="463" spans="1:12" ht="25.5">
      <c r="A463" s="316" t="s">
        <v>335</v>
      </c>
      <c r="B463" s="312" t="s">
        <v>327</v>
      </c>
      <c r="C463" s="313">
        <v>9640524</v>
      </c>
      <c r="D463" s="313">
        <v>0</v>
      </c>
      <c r="E463" s="313">
        <v>0</v>
      </c>
      <c r="F463" s="317">
        <v>0</v>
      </c>
      <c r="G463" s="313">
        <v>0</v>
      </c>
      <c r="H463" s="312" t="s">
        <v>180</v>
      </c>
      <c r="I463" s="313">
        <v>23141279.04</v>
      </c>
      <c r="J463" s="307">
        <f t="shared" si="14"/>
        <v>-23141279.04</v>
      </c>
      <c r="K463" s="307">
        <f t="shared" si="15"/>
        <v>23141279.04</v>
      </c>
      <c r="L463" s="312" t="s">
        <v>327</v>
      </c>
    </row>
    <row r="464" spans="1:12" ht="12.75">
      <c r="A464" s="306"/>
      <c r="B464" s="306" t="s">
        <v>1097</v>
      </c>
      <c r="C464" s="304">
        <v>-8184713</v>
      </c>
      <c r="D464" s="304">
        <v>-1143915</v>
      </c>
      <c r="E464" s="304">
        <v>5131302.52999996</v>
      </c>
      <c r="F464" s="321">
        <v>-62.69373807</v>
      </c>
      <c r="G464" s="304">
        <v>1225257.84</v>
      </c>
      <c r="H464" s="312" t="s">
        <v>181</v>
      </c>
      <c r="I464" s="313">
        <v>15789709.07</v>
      </c>
      <c r="J464" s="307">
        <f t="shared" si="14"/>
        <v>-10658406.54000004</v>
      </c>
      <c r="K464" s="307">
        <f t="shared" si="15"/>
        <v>11883664.38000004</v>
      </c>
      <c r="L464" s="306" t="s">
        <v>1097</v>
      </c>
    </row>
    <row r="465" spans="1:12" ht="12.75">
      <c r="A465" s="306" t="s">
        <v>296</v>
      </c>
      <c r="B465" s="306" t="s">
        <v>1098</v>
      </c>
      <c r="C465" s="304">
        <v>8184713</v>
      </c>
      <c r="D465" s="304">
        <v>1143915</v>
      </c>
      <c r="E465" s="304">
        <v>-5131302.52999996</v>
      </c>
      <c r="F465" s="321">
        <v>-62.69373807</v>
      </c>
      <c r="G465" s="304">
        <v>-1225257.84</v>
      </c>
      <c r="H465" s="312" t="s">
        <v>188</v>
      </c>
      <c r="I465" s="313">
        <v>11902585.18</v>
      </c>
      <c r="J465" s="307">
        <f t="shared" si="14"/>
        <v>-17033887.70999996</v>
      </c>
      <c r="K465" s="307">
        <f t="shared" si="15"/>
        <v>15808629.86999996</v>
      </c>
      <c r="L465" s="306" t="s">
        <v>1098</v>
      </c>
    </row>
    <row r="466" spans="1:12" ht="12.75">
      <c r="A466" s="320" t="s">
        <v>267</v>
      </c>
      <c r="B466" s="312" t="s">
        <v>1161</v>
      </c>
      <c r="C466" s="313">
        <v>8184713</v>
      </c>
      <c r="D466" s="313">
        <v>1143915</v>
      </c>
      <c r="E466" s="313">
        <v>-5131302.52999996</v>
      </c>
      <c r="F466" s="317">
        <v>-62.69373807</v>
      </c>
      <c r="G466" s="313">
        <v>-1225257.84</v>
      </c>
      <c r="H466" s="312" t="s">
        <v>186</v>
      </c>
      <c r="I466" s="313">
        <v>7351569.96999999</v>
      </c>
      <c r="J466" s="307">
        <f t="shared" si="14"/>
        <v>-12482872.499999952</v>
      </c>
      <c r="K466" s="307">
        <f t="shared" si="15"/>
        <v>11257614.659999952</v>
      </c>
      <c r="L466" s="312" t="s">
        <v>1161</v>
      </c>
    </row>
    <row r="467" spans="1:12" ht="38.25">
      <c r="A467" s="318" t="s">
        <v>268</v>
      </c>
      <c r="B467" s="312" t="s">
        <v>1162</v>
      </c>
      <c r="C467" s="313">
        <v>400000</v>
      </c>
      <c r="D467" s="313">
        <v>122000</v>
      </c>
      <c r="E467" s="313">
        <v>-400000</v>
      </c>
      <c r="F467" s="317">
        <v>-100</v>
      </c>
      <c r="G467" s="313">
        <v>0</v>
      </c>
      <c r="H467" s="312" t="s">
        <v>206</v>
      </c>
      <c r="I467" s="313">
        <v>4669030.82</v>
      </c>
      <c r="J467" s="307">
        <f t="shared" si="14"/>
        <v>-5069030.82</v>
      </c>
      <c r="K467" s="307">
        <f t="shared" si="15"/>
        <v>5069030.82</v>
      </c>
      <c r="L467" s="312" t="s">
        <v>1162</v>
      </c>
    </row>
    <row r="468" spans="1:12" ht="25.5">
      <c r="A468" s="318" t="s">
        <v>269</v>
      </c>
      <c r="B468" s="312" t="s">
        <v>1163</v>
      </c>
      <c r="C468" s="313">
        <v>7784713</v>
      </c>
      <c r="D468" s="313">
        <v>1021915</v>
      </c>
      <c r="E468" s="313">
        <v>-7819533.44</v>
      </c>
      <c r="F468" s="317">
        <v>-100.447292533</v>
      </c>
      <c r="G468" s="313">
        <v>-966094.78</v>
      </c>
      <c r="H468" s="312" t="s">
        <v>208</v>
      </c>
      <c r="I468" s="313">
        <v>1033404.59</v>
      </c>
      <c r="J468" s="307">
        <f t="shared" si="14"/>
        <v>-8852938.030000001</v>
      </c>
      <c r="K468" s="307">
        <f t="shared" si="15"/>
        <v>7886843.250000001</v>
      </c>
      <c r="L468" s="312" t="s">
        <v>1163</v>
      </c>
    </row>
    <row r="469" spans="1:12" ht="12.75">
      <c r="A469" s="306" t="s">
        <v>350</v>
      </c>
      <c r="B469" s="306" t="s">
        <v>347</v>
      </c>
      <c r="C469" s="304"/>
      <c r="D469" s="304"/>
      <c r="E469" s="304"/>
      <c r="F469" s="321"/>
      <c r="G469" s="304"/>
      <c r="H469" s="312" t="s">
        <v>230</v>
      </c>
      <c r="I469" s="313">
        <v>3635626.23</v>
      </c>
      <c r="J469" s="307">
        <f t="shared" si="14"/>
        <v>-3635626.23</v>
      </c>
      <c r="K469" s="307">
        <f t="shared" si="15"/>
        <v>3635626.23</v>
      </c>
      <c r="L469" s="306" t="s">
        <v>347</v>
      </c>
    </row>
    <row r="470" spans="1:12" ht="12.75" customHeight="1">
      <c r="A470" s="306" t="s">
        <v>160</v>
      </c>
      <c r="B470" s="306" t="s">
        <v>161</v>
      </c>
      <c r="C470" s="304">
        <v>269555005</v>
      </c>
      <c r="D470" s="304">
        <v>125327374</v>
      </c>
      <c r="E470" s="304">
        <v>125304049.51</v>
      </c>
      <c r="F470" s="321">
        <v>46.485521391</v>
      </c>
      <c r="G470" s="304">
        <v>21625024.51</v>
      </c>
      <c r="H470" s="312" t="s">
        <v>224</v>
      </c>
      <c r="I470" s="313">
        <v>39047.16</v>
      </c>
      <c r="J470" s="307">
        <f t="shared" si="14"/>
        <v>125265002.35000001</v>
      </c>
      <c r="K470" s="307">
        <f t="shared" si="15"/>
        <v>-103639977.84</v>
      </c>
      <c r="L470" s="306" t="s">
        <v>161</v>
      </c>
    </row>
    <row r="471" spans="1:12" ht="25.5">
      <c r="A471" s="320" t="s">
        <v>162</v>
      </c>
      <c r="B471" s="312" t="s">
        <v>1141</v>
      </c>
      <c r="C471" s="313">
        <v>6862774</v>
      </c>
      <c r="D471" s="313">
        <v>3153761</v>
      </c>
      <c r="E471" s="313">
        <v>3114124.71</v>
      </c>
      <c r="F471" s="317">
        <v>45.377054672</v>
      </c>
      <c r="G471" s="313">
        <v>536547.51</v>
      </c>
      <c r="H471" s="312" t="s">
        <v>228</v>
      </c>
      <c r="I471" s="313">
        <v>39047.16</v>
      </c>
      <c r="J471" s="307">
        <f t="shared" si="14"/>
        <v>3075077.55</v>
      </c>
      <c r="K471" s="307">
        <f t="shared" si="15"/>
        <v>-2538530.04</v>
      </c>
      <c r="L471" s="312" t="s">
        <v>1141</v>
      </c>
    </row>
    <row r="472" spans="1:12" ht="12.75">
      <c r="A472" s="320" t="s">
        <v>163</v>
      </c>
      <c r="B472" s="312" t="s">
        <v>164</v>
      </c>
      <c r="C472" s="313">
        <v>27472</v>
      </c>
      <c r="D472" s="313">
        <v>14162</v>
      </c>
      <c r="E472" s="313">
        <v>27472</v>
      </c>
      <c r="F472" s="317">
        <v>100</v>
      </c>
      <c r="G472" s="313">
        <v>0</v>
      </c>
      <c r="H472" s="312" t="s">
        <v>231</v>
      </c>
      <c r="I472" s="313">
        <v>62886.93</v>
      </c>
      <c r="J472" s="307">
        <f t="shared" si="14"/>
        <v>-35414.93</v>
      </c>
      <c r="K472" s="307">
        <f t="shared" si="15"/>
        <v>35414.93</v>
      </c>
      <c r="L472" s="312" t="s">
        <v>164</v>
      </c>
    </row>
    <row r="473" spans="1:12" ht="12.75">
      <c r="A473" s="320" t="s">
        <v>165</v>
      </c>
      <c r="B473" s="312" t="s">
        <v>1143</v>
      </c>
      <c r="C473" s="313">
        <v>100719</v>
      </c>
      <c r="D473" s="313">
        <v>22037</v>
      </c>
      <c r="E473" s="313">
        <v>25038.8</v>
      </c>
      <c r="F473" s="317">
        <v>24.860056196</v>
      </c>
      <c r="G473" s="313">
        <v>0</v>
      </c>
      <c r="H473" s="312"/>
      <c r="I473" s="313"/>
      <c r="J473" s="307">
        <f t="shared" si="14"/>
        <v>25038.8</v>
      </c>
      <c r="K473" s="307">
        <f t="shared" si="15"/>
        <v>-25038.8</v>
      </c>
      <c r="L473" s="312" t="s">
        <v>1143</v>
      </c>
    </row>
    <row r="474" spans="1:12" ht="12.75">
      <c r="A474" s="318" t="s">
        <v>21</v>
      </c>
      <c r="B474" s="312" t="s">
        <v>166</v>
      </c>
      <c r="C474" s="313">
        <v>100719</v>
      </c>
      <c r="D474" s="313">
        <v>22037</v>
      </c>
      <c r="E474" s="313">
        <v>25038.8</v>
      </c>
      <c r="F474" s="317">
        <v>24.860056196</v>
      </c>
      <c r="G474" s="313">
        <v>0</v>
      </c>
      <c r="H474" s="312"/>
      <c r="I474" s="313"/>
      <c r="J474" s="307">
        <f t="shared" si="14"/>
        <v>25038.8</v>
      </c>
      <c r="K474" s="307">
        <f t="shared" si="15"/>
        <v>-25038.8</v>
      </c>
      <c r="L474" s="312" t="s">
        <v>166</v>
      </c>
    </row>
    <row r="475" spans="1:12" ht="12.75">
      <c r="A475" s="316" t="s">
        <v>299</v>
      </c>
      <c r="B475" s="312" t="s">
        <v>300</v>
      </c>
      <c r="C475" s="313">
        <v>100719</v>
      </c>
      <c r="D475" s="313">
        <v>22037</v>
      </c>
      <c r="E475" s="313">
        <v>25038.8</v>
      </c>
      <c r="F475" s="317">
        <v>24.860056196</v>
      </c>
      <c r="G475" s="313">
        <v>0</v>
      </c>
      <c r="H475" s="312" t="s">
        <v>318</v>
      </c>
      <c r="I475" s="313">
        <v>62886.93</v>
      </c>
      <c r="J475" s="307">
        <f t="shared" si="14"/>
        <v>-37848.130000000005</v>
      </c>
      <c r="K475" s="307">
        <f t="shared" si="15"/>
        <v>37848.130000000005</v>
      </c>
      <c r="L475" s="312" t="s">
        <v>300</v>
      </c>
    </row>
    <row r="476" spans="1:12" ht="38.25">
      <c r="A476" s="319" t="s">
        <v>301</v>
      </c>
      <c r="B476" s="312" t="s">
        <v>302</v>
      </c>
      <c r="C476" s="313">
        <v>100719</v>
      </c>
      <c r="D476" s="313">
        <v>22037</v>
      </c>
      <c r="E476" s="313">
        <v>25038.8</v>
      </c>
      <c r="F476" s="317">
        <v>24.860056196</v>
      </c>
      <c r="G476" s="313">
        <v>0</v>
      </c>
      <c r="H476" s="312" t="s">
        <v>320</v>
      </c>
      <c r="I476" s="313">
        <v>62886.93</v>
      </c>
      <c r="J476" s="307">
        <f t="shared" si="14"/>
        <v>-37848.130000000005</v>
      </c>
      <c r="K476" s="307">
        <f t="shared" si="15"/>
        <v>37848.130000000005</v>
      </c>
      <c r="L476" s="312" t="s">
        <v>302</v>
      </c>
    </row>
    <row r="477" spans="1:12" ht="38.25">
      <c r="A477" s="326" t="s">
        <v>303</v>
      </c>
      <c r="B477" s="312" t="s">
        <v>304</v>
      </c>
      <c r="C477" s="313">
        <v>78416</v>
      </c>
      <c r="D477" s="313">
        <v>21379</v>
      </c>
      <c r="E477" s="313">
        <v>22865</v>
      </c>
      <c r="F477" s="317">
        <v>29.158590084</v>
      </c>
      <c r="G477" s="313">
        <v>0</v>
      </c>
      <c r="H477" s="312" t="s">
        <v>251</v>
      </c>
      <c r="I477" s="313">
        <v>115558.2</v>
      </c>
      <c r="J477" s="307">
        <f t="shared" si="14"/>
        <v>-92693.2</v>
      </c>
      <c r="K477" s="307">
        <f t="shared" si="15"/>
        <v>92693.2</v>
      </c>
      <c r="L477" s="312" t="s">
        <v>304</v>
      </c>
    </row>
    <row r="478" spans="1:12" ht="38.25">
      <c r="A478" s="326" t="s">
        <v>324</v>
      </c>
      <c r="B478" s="312" t="s">
        <v>312</v>
      </c>
      <c r="C478" s="313">
        <v>22303</v>
      </c>
      <c r="D478" s="313">
        <v>658</v>
      </c>
      <c r="E478" s="313">
        <v>2173.8</v>
      </c>
      <c r="F478" s="317">
        <v>9.746670851</v>
      </c>
      <c r="G478" s="313">
        <v>0</v>
      </c>
      <c r="H478" s="312" t="s">
        <v>253</v>
      </c>
      <c r="I478" s="313">
        <v>115558.2</v>
      </c>
      <c r="J478" s="307">
        <f t="shared" si="14"/>
        <v>-113384.4</v>
      </c>
      <c r="K478" s="307">
        <f t="shared" si="15"/>
        <v>113384.4</v>
      </c>
      <c r="L478" s="312" t="s">
        <v>312</v>
      </c>
    </row>
    <row r="479" spans="1:12" s="308" customFormat="1" ht="12.75">
      <c r="A479" s="320" t="s">
        <v>177</v>
      </c>
      <c r="B479" s="312" t="s">
        <v>170</v>
      </c>
      <c r="C479" s="313">
        <v>262564040</v>
      </c>
      <c r="D479" s="313">
        <v>122137414</v>
      </c>
      <c r="E479" s="313">
        <v>122137414</v>
      </c>
      <c r="F479" s="317">
        <v>46.517190244</v>
      </c>
      <c r="G479" s="313">
        <v>21088477</v>
      </c>
      <c r="H479" s="306" t="s">
        <v>1097</v>
      </c>
      <c r="I479" s="304">
        <v>1594434.72</v>
      </c>
      <c r="J479" s="307">
        <f t="shared" si="14"/>
        <v>120542979.28</v>
      </c>
      <c r="K479" s="307">
        <f t="shared" si="15"/>
        <v>-99454502.28</v>
      </c>
      <c r="L479" s="312" t="s">
        <v>170</v>
      </c>
    </row>
    <row r="480" spans="1:12" s="308" customFormat="1" ht="25.5">
      <c r="A480" s="318" t="s">
        <v>179</v>
      </c>
      <c r="B480" s="312" t="s">
        <v>173</v>
      </c>
      <c r="C480" s="313">
        <v>219506969</v>
      </c>
      <c r="D480" s="313">
        <v>102441388</v>
      </c>
      <c r="E480" s="313">
        <v>102441388</v>
      </c>
      <c r="F480" s="317">
        <v>46.668854509</v>
      </c>
      <c r="G480" s="313">
        <v>17799541</v>
      </c>
      <c r="H480" s="306" t="s">
        <v>1098</v>
      </c>
      <c r="I480" s="304">
        <v>-1594434.72</v>
      </c>
      <c r="J480" s="307">
        <f t="shared" si="14"/>
        <v>104035822.72</v>
      </c>
      <c r="K480" s="307">
        <f t="shared" si="15"/>
        <v>-86236281.72</v>
      </c>
      <c r="L480" s="312" t="s">
        <v>173</v>
      </c>
    </row>
    <row r="481" spans="1:12" ht="25.5">
      <c r="A481" s="318" t="s">
        <v>326</v>
      </c>
      <c r="B481" s="312" t="s">
        <v>313</v>
      </c>
      <c r="C481" s="313">
        <v>43057071</v>
      </c>
      <c r="D481" s="313">
        <v>19696026</v>
      </c>
      <c r="E481" s="313">
        <v>19696026</v>
      </c>
      <c r="F481" s="317">
        <v>45.743998703</v>
      </c>
      <c r="G481" s="313">
        <v>3288936</v>
      </c>
      <c r="H481" s="312" t="s">
        <v>1161</v>
      </c>
      <c r="I481" s="313">
        <v>-1594434.72</v>
      </c>
      <c r="J481" s="307">
        <f t="shared" si="14"/>
        <v>21290460.72</v>
      </c>
      <c r="K481" s="307">
        <f t="shared" si="15"/>
        <v>-18001524.72</v>
      </c>
      <c r="L481" s="312" t="s">
        <v>313</v>
      </c>
    </row>
    <row r="482" spans="1:12" ht="12.75" customHeight="1">
      <c r="A482" s="306" t="s">
        <v>293</v>
      </c>
      <c r="B482" s="306" t="s">
        <v>247</v>
      </c>
      <c r="C482" s="304">
        <v>269575228</v>
      </c>
      <c r="D482" s="304">
        <v>125346114</v>
      </c>
      <c r="E482" s="304">
        <v>124896583.29</v>
      </c>
      <c r="F482" s="321">
        <v>46.330882929</v>
      </c>
      <c r="G482" s="304">
        <v>22021785.66</v>
      </c>
      <c r="H482" s="312" t="s">
        <v>1162</v>
      </c>
      <c r="I482" s="313">
        <v>-1279872.04</v>
      </c>
      <c r="J482" s="307">
        <f t="shared" si="14"/>
        <v>126176455.33000001</v>
      </c>
      <c r="K482" s="307">
        <f t="shared" si="15"/>
        <v>-104154669.67000002</v>
      </c>
      <c r="L482" s="306" t="s">
        <v>247</v>
      </c>
    </row>
    <row r="483" spans="1:12" ht="12.75" customHeight="1">
      <c r="A483" s="320" t="s">
        <v>182</v>
      </c>
      <c r="B483" s="312" t="s">
        <v>178</v>
      </c>
      <c r="C483" s="313">
        <v>266626276</v>
      </c>
      <c r="D483" s="313">
        <v>124077904</v>
      </c>
      <c r="E483" s="313">
        <v>123630335.24</v>
      </c>
      <c r="F483" s="317">
        <v>46.368398905</v>
      </c>
      <c r="G483" s="313">
        <v>21772391.55</v>
      </c>
      <c r="H483" s="312" t="s">
        <v>1163</v>
      </c>
      <c r="I483" s="313">
        <v>-461861.36</v>
      </c>
      <c r="J483" s="307">
        <f t="shared" si="14"/>
        <v>124092196.6</v>
      </c>
      <c r="K483" s="307">
        <f t="shared" si="15"/>
        <v>-102319805.05</v>
      </c>
      <c r="L483" s="312" t="s">
        <v>178</v>
      </c>
    </row>
    <row r="484" spans="1:12" s="308" customFormat="1" ht="12.75">
      <c r="A484" s="318" t="s">
        <v>183</v>
      </c>
      <c r="B484" s="312" t="s">
        <v>180</v>
      </c>
      <c r="C484" s="313">
        <v>64890474</v>
      </c>
      <c r="D484" s="313">
        <v>27868170</v>
      </c>
      <c r="E484" s="313">
        <v>27796325.01</v>
      </c>
      <c r="F484" s="317">
        <v>42.835755846</v>
      </c>
      <c r="G484" s="313">
        <v>4714983.39</v>
      </c>
      <c r="H484" s="306" t="s">
        <v>351</v>
      </c>
      <c r="I484" s="304"/>
      <c r="J484" s="307">
        <f t="shared" si="14"/>
        <v>27796325.01</v>
      </c>
      <c r="K484" s="307">
        <f t="shared" si="15"/>
        <v>-23081341.62</v>
      </c>
      <c r="L484" s="312" t="s">
        <v>180</v>
      </c>
    </row>
    <row r="485" spans="1:12" s="308" customFormat="1" ht="12.75">
      <c r="A485" s="316" t="s">
        <v>185</v>
      </c>
      <c r="B485" s="312" t="s">
        <v>181</v>
      </c>
      <c r="C485" s="313">
        <v>23747771</v>
      </c>
      <c r="D485" s="313">
        <v>10843064</v>
      </c>
      <c r="E485" s="313">
        <v>10827900.32</v>
      </c>
      <c r="F485" s="317">
        <v>45.595438494</v>
      </c>
      <c r="G485" s="313">
        <v>1938816.1</v>
      </c>
      <c r="H485" s="306" t="s">
        <v>161</v>
      </c>
      <c r="I485" s="304">
        <v>21436224.79</v>
      </c>
      <c r="J485" s="307">
        <f t="shared" si="14"/>
        <v>-10608324.469999999</v>
      </c>
      <c r="K485" s="307">
        <f t="shared" si="15"/>
        <v>12547140.569999998</v>
      </c>
      <c r="L485" s="312" t="s">
        <v>181</v>
      </c>
    </row>
    <row r="486" spans="1:12" ht="12.75" customHeight="1">
      <c r="A486" s="319" t="s">
        <v>187</v>
      </c>
      <c r="B486" s="312" t="s">
        <v>188</v>
      </c>
      <c r="C486" s="313">
        <v>18873184</v>
      </c>
      <c r="D486" s="313">
        <v>8611651</v>
      </c>
      <c r="E486" s="313">
        <v>8599772.67</v>
      </c>
      <c r="F486" s="317">
        <v>45.566093511</v>
      </c>
      <c r="G486" s="313">
        <v>1537756.93</v>
      </c>
      <c r="H486" s="312" t="s">
        <v>1141</v>
      </c>
      <c r="I486" s="313">
        <v>373806.35</v>
      </c>
      <c r="J486" s="307">
        <f t="shared" si="14"/>
        <v>8225966.32</v>
      </c>
      <c r="K486" s="307">
        <f t="shared" si="15"/>
        <v>-6688209.390000001</v>
      </c>
      <c r="L486" s="312" t="s">
        <v>188</v>
      </c>
    </row>
    <row r="487" spans="1:12" ht="12.75">
      <c r="A487" s="316" t="s">
        <v>192</v>
      </c>
      <c r="B487" s="312" t="s">
        <v>186</v>
      </c>
      <c r="C487" s="313">
        <v>41142703</v>
      </c>
      <c r="D487" s="313">
        <v>17025106</v>
      </c>
      <c r="E487" s="313">
        <v>16968424.69</v>
      </c>
      <c r="F487" s="317">
        <v>41.242853417</v>
      </c>
      <c r="G487" s="313">
        <v>2776167.29</v>
      </c>
      <c r="H487" s="312" t="s">
        <v>164</v>
      </c>
      <c r="I487" s="313">
        <v>2241193.44</v>
      </c>
      <c r="J487" s="307">
        <f t="shared" si="14"/>
        <v>14727231.250000002</v>
      </c>
      <c r="K487" s="307">
        <f t="shared" si="15"/>
        <v>-11951063.96</v>
      </c>
      <c r="L487" s="312" t="s">
        <v>186</v>
      </c>
    </row>
    <row r="488" spans="1:12" ht="12.75" customHeight="1">
      <c r="A488" s="318" t="s">
        <v>207</v>
      </c>
      <c r="B488" s="312" t="s">
        <v>198</v>
      </c>
      <c r="C488" s="313">
        <v>1055</v>
      </c>
      <c r="D488" s="313">
        <v>1055</v>
      </c>
      <c r="E488" s="313">
        <v>679.48</v>
      </c>
      <c r="F488" s="317">
        <v>64.405687204</v>
      </c>
      <c r="G488" s="313">
        <v>0</v>
      </c>
      <c r="H488" s="312" t="s">
        <v>311</v>
      </c>
      <c r="I488" s="313">
        <v>2241193.44</v>
      </c>
      <c r="J488" s="307">
        <f t="shared" si="14"/>
        <v>-2240513.96</v>
      </c>
      <c r="K488" s="307">
        <f t="shared" si="15"/>
        <v>2240513.96</v>
      </c>
      <c r="L488" s="312" t="s">
        <v>198</v>
      </c>
    </row>
    <row r="489" spans="1:12" ht="12.75">
      <c r="A489" s="318" t="s">
        <v>215</v>
      </c>
      <c r="B489" s="312" t="s">
        <v>206</v>
      </c>
      <c r="C489" s="313">
        <v>105024263</v>
      </c>
      <c r="D489" s="313">
        <v>51868984</v>
      </c>
      <c r="E489" s="313">
        <v>51540234.47</v>
      </c>
      <c r="F489" s="317">
        <v>49.074597619</v>
      </c>
      <c r="G489" s="313">
        <v>8380423.74</v>
      </c>
      <c r="H489" s="312" t="s">
        <v>1143</v>
      </c>
      <c r="I489" s="313">
        <v>13396</v>
      </c>
      <c r="J489" s="307">
        <f t="shared" si="14"/>
        <v>51526838.47</v>
      </c>
      <c r="K489" s="307">
        <f t="shared" si="15"/>
        <v>-43146414.73</v>
      </c>
      <c r="L489" s="312" t="s">
        <v>206</v>
      </c>
    </row>
    <row r="490" spans="1:12" ht="12.75">
      <c r="A490" s="316" t="s">
        <v>217</v>
      </c>
      <c r="B490" s="312" t="s">
        <v>208</v>
      </c>
      <c r="C490" s="313">
        <v>7652904</v>
      </c>
      <c r="D490" s="313">
        <v>3204477</v>
      </c>
      <c r="E490" s="313">
        <v>3203886.91</v>
      </c>
      <c r="F490" s="317">
        <v>41.864982365</v>
      </c>
      <c r="G490" s="313">
        <v>345141.26</v>
      </c>
      <c r="H490" s="312" t="s">
        <v>166</v>
      </c>
      <c r="I490" s="313">
        <v>13396</v>
      </c>
      <c r="J490" s="307">
        <f t="shared" si="14"/>
        <v>3190490.91</v>
      </c>
      <c r="K490" s="307">
        <f t="shared" si="15"/>
        <v>-2845349.6500000004</v>
      </c>
      <c r="L490" s="312" t="s">
        <v>208</v>
      </c>
    </row>
    <row r="491" spans="1:12" ht="12.75">
      <c r="A491" s="316" t="s">
        <v>229</v>
      </c>
      <c r="B491" s="312" t="s">
        <v>230</v>
      </c>
      <c r="C491" s="313">
        <v>97371359</v>
      </c>
      <c r="D491" s="313">
        <v>48664507</v>
      </c>
      <c r="E491" s="313">
        <v>48336347.56</v>
      </c>
      <c r="F491" s="317">
        <v>49.641237481</v>
      </c>
      <c r="G491" s="313">
        <v>8035282.48</v>
      </c>
      <c r="H491" s="312" t="s">
        <v>300</v>
      </c>
      <c r="I491" s="313">
        <v>13396</v>
      </c>
      <c r="J491" s="307">
        <f t="shared" si="14"/>
        <v>48322951.56</v>
      </c>
      <c r="K491" s="307">
        <f t="shared" si="15"/>
        <v>-40287669.08</v>
      </c>
      <c r="L491" s="312" t="s">
        <v>230</v>
      </c>
    </row>
    <row r="492" spans="1:12" ht="26.25" customHeight="1">
      <c r="A492" s="318" t="s">
        <v>236</v>
      </c>
      <c r="B492" s="312" t="s">
        <v>224</v>
      </c>
      <c r="C492" s="313">
        <v>4285</v>
      </c>
      <c r="D492" s="313">
        <v>4285</v>
      </c>
      <c r="E492" s="313">
        <v>2528.41</v>
      </c>
      <c r="F492" s="317">
        <v>59.006067678</v>
      </c>
      <c r="G492" s="313">
        <v>0</v>
      </c>
      <c r="H492" s="312" t="s">
        <v>302</v>
      </c>
      <c r="I492" s="313">
        <v>13396</v>
      </c>
      <c r="J492" s="307">
        <f t="shared" si="14"/>
        <v>-10867.59</v>
      </c>
      <c r="K492" s="307">
        <f t="shared" si="15"/>
        <v>10867.59</v>
      </c>
      <c r="L492" s="312" t="s">
        <v>224</v>
      </c>
    </row>
    <row r="493" spans="1:12" ht="12.75" customHeight="1">
      <c r="A493" s="316" t="s">
        <v>239</v>
      </c>
      <c r="B493" s="312" t="s">
        <v>228</v>
      </c>
      <c r="C493" s="313">
        <v>4285</v>
      </c>
      <c r="D493" s="313">
        <v>4285</v>
      </c>
      <c r="E493" s="313">
        <v>2528.41</v>
      </c>
      <c r="F493" s="317">
        <v>59.006067678</v>
      </c>
      <c r="G493" s="313">
        <v>0</v>
      </c>
      <c r="H493" s="312" t="s">
        <v>304</v>
      </c>
      <c r="I493" s="313">
        <v>13396</v>
      </c>
      <c r="J493" s="307">
        <f t="shared" si="14"/>
        <v>-10867.59</v>
      </c>
      <c r="K493" s="307">
        <f t="shared" si="15"/>
        <v>10867.59</v>
      </c>
      <c r="L493" s="312" t="s">
        <v>228</v>
      </c>
    </row>
    <row r="494" spans="1:12" ht="12.75" customHeight="1">
      <c r="A494" s="318" t="s">
        <v>241</v>
      </c>
      <c r="B494" s="312" t="s">
        <v>231</v>
      </c>
      <c r="C494" s="313">
        <v>96706199</v>
      </c>
      <c r="D494" s="313">
        <v>44335410</v>
      </c>
      <c r="E494" s="313">
        <v>44290567.87</v>
      </c>
      <c r="F494" s="317">
        <v>45.799099053</v>
      </c>
      <c r="G494" s="313">
        <v>8676984.42</v>
      </c>
      <c r="H494" s="312" t="s">
        <v>312</v>
      </c>
      <c r="I494" s="313">
        <v>0</v>
      </c>
      <c r="J494" s="307">
        <f t="shared" si="14"/>
        <v>44290567.87</v>
      </c>
      <c r="K494" s="307">
        <f t="shared" si="15"/>
        <v>-35613583.449999996</v>
      </c>
      <c r="L494" s="312" t="s">
        <v>231</v>
      </c>
    </row>
    <row r="495" spans="1:12" ht="12.75">
      <c r="A495" s="316" t="s">
        <v>242</v>
      </c>
      <c r="B495" s="312" t="s">
        <v>243</v>
      </c>
      <c r="C495" s="313">
        <v>17411105</v>
      </c>
      <c r="D495" s="313">
        <v>8705544</v>
      </c>
      <c r="E495" s="313">
        <v>8705544</v>
      </c>
      <c r="F495" s="317">
        <v>49.999951181</v>
      </c>
      <c r="G495" s="313">
        <v>1450924</v>
      </c>
      <c r="H495" s="312" t="s">
        <v>170</v>
      </c>
      <c r="I495" s="313">
        <v>18807829</v>
      </c>
      <c r="J495" s="307">
        <f t="shared" si="14"/>
        <v>-10102285</v>
      </c>
      <c r="K495" s="307">
        <f t="shared" si="15"/>
        <v>11553209</v>
      </c>
      <c r="L495" s="312" t="s">
        <v>243</v>
      </c>
    </row>
    <row r="496" spans="1:12" ht="25.5">
      <c r="A496" s="319" t="s">
        <v>244</v>
      </c>
      <c r="B496" s="312" t="s">
        <v>233</v>
      </c>
      <c r="C496" s="313">
        <v>17411105</v>
      </c>
      <c r="D496" s="313">
        <v>8705544</v>
      </c>
      <c r="E496" s="313">
        <v>8705544</v>
      </c>
      <c r="F496" s="317">
        <v>49.999951181</v>
      </c>
      <c r="G496" s="313">
        <v>1450924</v>
      </c>
      <c r="H496" s="312" t="s">
        <v>173</v>
      </c>
      <c r="I496" s="313">
        <v>18078374</v>
      </c>
      <c r="J496" s="307">
        <f t="shared" si="14"/>
        <v>-9372830</v>
      </c>
      <c r="K496" s="307">
        <f t="shared" si="15"/>
        <v>10823754</v>
      </c>
      <c r="L496" s="312" t="s">
        <v>233</v>
      </c>
    </row>
    <row r="497" spans="1:12" ht="25.5">
      <c r="A497" s="316" t="s">
        <v>245</v>
      </c>
      <c r="B497" s="312" t="s">
        <v>246</v>
      </c>
      <c r="C497" s="313">
        <v>35405052</v>
      </c>
      <c r="D497" s="313">
        <v>15581393</v>
      </c>
      <c r="E497" s="313">
        <v>15578551.58</v>
      </c>
      <c r="F497" s="317">
        <v>44.000928399</v>
      </c>
      <c r="G497" s="313">
        <v>3407050.46</v>
      </c>
      <c r="H497" s="312" t="s">
        <v>313</v>
      </c>
      <c r="I497" s="313">
        <v>729455</v>
      </c>
      <c r="J497" s="307">
        <f t="shared" si="14"/>
        <v>14849096.58</v>
      </c>
      <c r="K497" s="307">
        <f t="shared" si="15"/>
        <v>-11442046.120000001</v>
      </c>
      <c r="L497" s="312" t="s">
        <v>246</v>
      </c>
    </row>
    <row r="498" spans="1:12" s="308" customFormat="1" ht="38.25">
      <c r="A498" s="316" t="s">
        <v>248</v>
      </c>
      <c r="B498" s="312" t="s">
        <v>249</v>
      </c>
      <c r="C498" s="313">
        <v>832971</v>
      </c>
      <c r="D498" s="313">
        <v>352447</v>
      </c>
      <c r="E498" s="313">
        <v>352445.88</v>
      </c>
      <c r="F498" s="317">
        <v>42.311902815</v>
      </c>
      <c r="G498" s="313">
        <v>351245.88</v>
      </c>
      <c r="H498" s="306" t="s">
        <v>247</v>
      </c>
      <c r="I498" s="304">
        <v>14887527.29</v>
      </c>
      <c r="J498" s="307">
        <f t="shared" si="14"/>
        <v>-14535081.409999998</v>
      </c>
      <c r="K498" s="307">
        <f t="shared" si="15"/>
        <v>14886327.29</v>
      </c>
      <c r="L498" s="312" t="s">
        <v>249</v>
      </c>
    </row>
    <row r="499" spans="1:12" ht="12.75">
      <c r="A499" s="316" t="s">
        <v>330</v>
      </c>
      <c r="B499" s="312" t="s">
        <v>318</v>
      </c>
      <c r="C499" s="313">
        <v>43057071</v>
      </c>
      <c r="D499" s="313">
        <v>19696026</v>
      </c>
      <c r="E499" s="313">
        <v>19654026.41</v>
      </c>
      <c r="F499" s="317">
        <v>45.646454702</v>
      </c>
      <c r="G499" s="313">
        <v>3467764.08</v>
      </c>
      <c r="H499" s="312" t="s">
        <v>178</v>
      </c>
      <c r="I499" s="313">
        <v>14257341.54</v>
      </c>
      <c r="J499" s="307">
        <f t="shared" si="14"/>
        <v>5396684.870000001</v>
      </c>
      <c r="K499" s="307">
        <f t="shared" si="15"/>
        <v>-1928920.790000001</v>
      </c>
      <c r="L499" s="312" t="s">
        <v>318</v>
      </c>
    </row>
    <row r="500" spans="1:12" ht="38.25">
      <c r="A500" s="319" t="s">
        <v>331</v>
      </c>
      <c r="B500" s="312" t="s">
        <v>320</v>
      </c>
      <c r="C500" s="313">
        <v>43057071</v>
      </c>
      <c r="D500" s="313">
        <v>19696026</v>
      </c>
      <c r="E500" s="313">
        <v>19654026.41</v>
      </c>
      <c r="F500" s="317">
        <v>45.646454702</v>
      </c>
      <c r="G500" s="313">
        <v>3467764.08</v>
      </c>
      <c r="H500" s="312" t="s">
        <v>180</v>
      </c>
      <c r="I500" s="313">
        <v>2802383.21</v>
      </c>
      <c r="J500" s="307">
        <f t="shared" si="14"/>
        <v>16851643.2</v>
      </c>
      <c r="K500" s="307">
        <f t="shared" si="15"/>
        <v>-13383879.12</v>
      </c>
      <c r="L500" s="312" t="s">
        <v>320</v>
      </c>
    </row>
    <row r="501" spans="1:12" ht="12.75">
      <c r="A501" s="320" t="s">
        <v>250</v>
      </c>
      <c r="B501" s="312" t="s">
        <v>251</v>
      </c>
      <c r="C501" s="313">
        <v>2948952</v>
      </c>
      <c r="D501" s="313">
        <v>1268210</v>
      </c>
      <c r="E501" s="313">
        <v>1266248.05</v>
      </c>
      <c r="F501" s="317">
        <v>42.938916944</v>
      </c>
      <c r="G501" s="313">
        <v>249394.11</v>
      </c>
      <c r="H501" s="312" t="s">
        <v>181</v>
      </c>
      <c r="I501" s="313">
        <v>1920493.06</v>
      </c>
      <c r="J501" s="307">
        <f t="shared" si="14"/>
        <v>-654245.01</v>
      </c>
      <c r="K501" s="307">
        <f t="shared" si="15"/>
        <v>903639.12</v>
      </c>
      <c r="L501" s="312" t="s">
        <v>251</v>
      </c>
    </row>
    <row r="502" spans="1:12" ht="12.75">
      <c r="A502" s="318" t="s">
        <v>252</v>
      </c>
      <c r="B502" s="312" t="s">
        <v>253</v>
      </c>
      <c r="C502" s="313">
        <v>2948952</v>
      </c>
      <c r="D502" s="313">
        <v>1268210</v>
      </c>
      <c r="E502" s="313">
        <v>1266248.05</v>
      </c>
      <c r="F502" s="317">
        <v>42.938916944</v>
      </c>
      <c r="G502" s="313">
        <v>249394.11</v>
      </c>
      <c r="H502" s="312" t="s">
        <v>188</v>
      </c>
      <c r="I502" s="313">
        <v>1472207.57</v>
      </c>
      <c r="J502" s="307">
        <f t="shared" si="14"/>
        <v>-205959.52000000002</v>
      </c>
      <c r="K502" s="307">
        <f t="shared" si="15"/>
        <v>455353.63</v>
      </c>
      <c r="L502" s="312" t="s">
        <v>253</v>
      </c>
    </row>
    <row r="503" spans="1:12" ht="12.75">
      <c r="A503" s="306"/>
      <c r="B503" s="306" t="s">
        <v>1097</v>
      </c>
      <c r="C503" s="304">
        <v>-20223</v>
      </c>
      <c r="D503" s="304">
        <v>-18740</v>
      </c>
      <c r="E503" s="304">
        <v>407466.219999895</v>
      </c>
      <c r="F503" s="321">
        <v>-2014.865351332</v>
      </c>
      <c r="G503" s="304">
        <v>-396761.150000013</v>
      </c>
      <c r="H503" s="312" t="s">
        <v>186</v>
      </c>
      <c r="I503" s="313">
        <v>881890.15</v>
      </c>
      <c r="J503" s="307">
        <f t="shared" si="14"/>
        <v>-474423.930000105</v>
      </c>
      <c r="K503" s="307">
        <f t="shared" si="15"/>
        <v>77662.780000092</v>
      </c>
      <c r="L503" s="306" t="s">
        <v>1097</v>
      </c>
    </row>
    <row r="504" spans="1:12" ht="12.75">
      <c r="A504" s="306" t="s">
        <v>296</v>
      </c>
      <c r="B504" s="306" t="s">
        <v>1098</v>
      </c>
      <c r="C504" s="304">
        <v>20223</v>
      </c>
      <c r="D504" s="304">
        <v>18740</v>
      </c>
      <c r="E504" s="304">
        <v>-407466.219999895</v>
      </c>
      <c r="F504" s="321">
        <v>-2014.865351332</v>
      </c>
      <c r="G504" s="304">
        <v>396761.150000013</v>
      </c>
      <c r="H504" s="312" t="s">
        <v>206</v>
      </c>
      <c r="I504" s="313">
        <v>6295127.34</v>
      </c>
      <c r="J504" s="307">
        <f t="shared" si="14"/>
        <v>-6702593.559999895</v>
      </c>
      <c r="K504" s="307">
        <f t="shared" si="15"/>
        <v>7099354.709999909</v>
      </c>
      <c r="L504" s="306" t="s">
        <v>1098</v>
      </c>
    </row>
    <row r="505" spans="1:12" ht="12.75">
      <c r="A505" s="320" t="s">
        <v>267</v>
      </c>
      <c r="B505" s="312" t="s">
        <v>1161</v>
      </c>
      <c r="C505" s="313">
        <v>20223</v>
      </c>
      <c r="D505" s="313">
        <v>18740</v>
      </c>
      <c r="E505" s="313">
        <v>-407466.219999895</v>
      </c>
      <c r="F505" s="317">
        <v>-2014.865351332</v>
      </c>
      <c r="G505" s="313">
        <v>396761.150000013</v>
      </c>
      <c r="H505" s="312" t="s">
        <v>208</v>
      </c>
      <c r="I505" s="313">
        <v>6295127.34</v>
      </c>
      <c r="J505" s="307">
        <f t="shared" si="14"/>
        <v>-6702593.559999895</v>
      </c>
      <c r="K505" s="307">
        <f t="shared" si="15"/>
        <v>7099354.709999909</v>
      </c>
      <c r="L505" s="312" t="s">
        <v>1161</v>
      </c>
    </row>
    <row r="506" spans="1:12" ht="38.25">
      <c r="A506" s="318" t="s">
        <v>268</v>
      </c>
      <c r="B506" s="312" t="s">
        <v>1162</v>
      </c>
      <c r="C506" s="313">
        <v>17751</v>
      </c>
      <c r="D506" s="313">
        <v>17536</v>
      </c>
      <c r="E506" s="313">
        <v>-17748.27</v>
      </c>
      <c r="F506" s="317">
        <v>-99.984620585</v>
      </c>
      <c r="G506" s="313">
        <v>-14345.1</v>
      </c>
      <c r="H506" s="312" t="s">
        <v>230</v>
      </c>
      <c r="I506" s="313">
        <v>0</v>
      </c>
      <c r="J506" s="307">
        <f t="shared" si="14"/>
        <v>-17748.27</v>
      </c>
      <c r="K506" s="307">
        <f t="shared" si="15"/>
        <v>3403.17</v>
      </c>
      <c r="L506" s="312" t="s">
        <v>1162</v>
      </c>
    </row>
    <row r="507" spans="1:12" ht="25.5">
      <c r="A507" s="318" t="s">
        <v>269</v>
      </c>
      <c r="B507" s="312" t="s">
        <v>1163</v>
      </c>
      <c r="C507" s="313">
        <v>2472</v>
      </c>
      <c r="D507" s="313">
        <v>1204</v>
      </c>
      <c r="E507" s="313">
        <v>-1203.26</v>
      </c>
      <c r="F507" s="317">
        <v>-48.675566343</v>
      </c>
      <c r="G507" s="313">
        <v>0</v>
      </c>
      <c r="H507" s="312" t="s">
        <v>224</v>
      </c>
      <c r="I507" s="313">
        <v>254448.14</v>
      </c>
      <c r="J507" s="307">
        <f t="shared" si="14"/>
        <v>-255651.40000000002</v>
      </c>
      <c r="K507" s="307">
        <f t="shared" si="15"/>
        <v>255651.40000000002</v>
      </c>
      <c r="L507" s="312" t="s">
        <v>1163</v>
      </c>
    </row>
    <row r="508" spans="1:12" ht="12.75">
      <c r="A508" s="306" t="s">
        <v>352</v>
      </c>
      <c r="B508" s="306" t="s">
        <v>349</v>
      </c>
      <c r="C508" s="304"/>
      <c r="D508" s="304"/>
      <c r="E508" s="304"/>
      <c r="F508" s="321"/>
      <c r="G508" s="304"/>
      <c r="H508" s="312" t="s">
        <v>228</v>
      </c>
      <c r="I508" s="313">
        <v>254448.14</v>
      </c>
      <c r="J508" s="307">
        <f t="shared" si="14"/>
        <v>-254448.14</v>
      </c>
      <c r="K508" s="307">
        <f t="shared" si="15"/>
        <v>254448.14</v>
      </c>
      <c r="L508" s="306" t="s">
        <v>349</v>
      </c>
    </row>
    <row r="509" spans="1:12" ht="12.75">
      <c r="A509" s="306" t="s">
        <v>160</v>
      </c>
      <c r="B509" s="306" t="s">
        <v>161</v>
      </c>
      <c r="C509" s="304">
        <v>100677168</v>
      </c>
      <c r="D509" s="304">
        <v>45064570</v>
      </c>
      <c r="E509" s="304">
        <v>43515233.34</v>
      </c>
      <c r="F509" s="321">
        <v>43.222544103</v>
      </c>
      <c r="G509" s="304">
        <v>6899549.86</v>
      </c>
      <c r="H509" s="312" t="s">
        <v>231</v>
      </c>
      <c r="I509" s="313">
        <v>4905382.85</v>
      </c>
      <c r="J509" s="307">
        <f t="shared" si="14"/>
        <v>38609850.49</v>
      </c>
      <c r="K509" s="307">
        <f t="shared" si="15"/>
        <v>-31710300.630000003</v>
      </c>
      <c r="L509" s="306" t="s">
        <v>161</v>
      </c>
    </row>
    <row r="510" spans="1:12" ht="27" customHeight="1">
      <c r="A510" s="320" t="s">
        <v>162</v>
      </c>
      <c r="B510" s="312" t="s">
        <v>1141</v>
      </c>
      <c r="C510" s="313">
        <v>14386180</v>
      </c>
      <c r="D510" s="313">
        <v>6003890</v>
      </c>
      <c r="E510" s="313">
        <v>4692420.66</v>
      </c>
      <c r="F510" s="317">
        <v>32.617558379</v>
      </c>
      <c r="G510" s="313">
        <v>667766.06</v>
      </c>
      <c r="H510" s="312" t="s">
        <v>249</v>
      </c>
      <c r="I510" s="313">
        <v>1377351.79</v>
      </c>
      <c r="J510" s="307">
        <f t="shared" si="14"/>
        <v>3315068.87</v>
      </c>
      <c r="K510" s="307">
        <f t="shared" si="15"/>
        <v>-2647302.81</v>
      </c>
      <c r="L510" s="312" t="s">
        <v>1141</v>
      </c>
    </row>
    <row r="511" spans="1:12" ht="12.75">
      <c r="A511" s="320" t="s">
        <v>163</v>
      </c>
      <c r="B511" s="312" t="s">
        <v>164</v>
      </c>
      <c r="C511" s="313">
        <v>1779470</v>
      </c>
      <c r="D511" s="313">
        <v>85996</v>
      </c>
      <c r="E511" s="313">
        <v>101848.16</v>
      </c>
      <c r="F511" s="317">
        <v>5.723510933</v>
      </c>
      <c r="G511" s="313">
        <v>846.8</v>
      </c>
      <c r="H511" s="312" t="s">
        <v>318</v>
      </c>
      <c r="I511" s="313">
        <v>3528031.06</v>
      </c>
      <c r="J511" s="307">
        <f t="shared" si="14"/>
        <v>-3426182.9</v>
      </c>
      <c r="K511" s="307">
        <f t="shared" si="15"/>
        <v>3427029.6999999997</v>
      </c>
      <c r="L511" s="312" t="s">
        <v>164</v>
      </c>
    </row>
    <row r="512" spans="1:12" ht="12.75" customHeight="1">
      <c r="A512" s="318" t="s">
        <v>323</v>
      </c>
      <c r="B512" s="312" t="s">
        <v>311</v>
      </c>
      <c r="C512" s="313">
        <v>791804</v>
      </c>
      <c r="D512" s="313">
        <v>0</v>
      </c>
      <c r="E512" s="313">
        <v>0</v>
      </c>
      <c r="F512" s="317">
        <v>0</v>
      </c>
      <c r="G512" s="313">
        <v>0</v>
      </c>
      <c r="H512" s="312" t="s">
        <v>320</v>
      </c>
      <c r="I512" s="313">
        <v>18019.73</v>
      </c>
      <c r="J512" s="307">
        <f t="shared" si="14"/>
        <v>-18019.73</v>
      </c>
      <c r="K512" s="307">
        <f t="shared" si="15"/>
        <v>18019.73</v>
      </c>
      <c r="L512" s="312" t="s">
        <v>311</v>
      </c>
    </row>
    <row r="513" spans="1:12" ht="12.75" customHeight="1">
      <c r="A513" s="320" t="s">
        <v>165</v>
      </c>
      <c r="B513" s="312" t="s">
        <v>1143</v>
      </c>
      <c r="C513" s="313">
        <v>965295</v>
      </c>
      <c r="D513" s="313">
        <v>961046</v>
      </c>
      <c r="E513" s="313">
        <v>707326.52</v>
      </c>
      <c r="F513" s="317">
        <v>73.275684635</v>
      </c>
      <c r="G513" s="313">
        <v>0</v>
      </c>
      <c r="H513" s="312" t="s">
        <v>353</v>
      </c>
      <c r="I513" s="313">
        <v>3510011.33</v>
      </c>
      <c r="J513" s="307">
        <f t="shared" si="14"/>
        <v>-2802684.81</v>
      </c>
      <c r="K513" s="307">
        <f t="shared" si="15"/>
        <v>2802684.81</v>
      </c>
      <c r="L513" s="312" t="s">
        <v>1143</v>
      </c>
    </row>
    <row r="514" spans="1:12" ht="12.75">
      <c r="A514" s="318" t="s">
        <v>21</v>
      </c>
      <c r="B514" s="312" t="s">
        <v>166</v>
      </c>
      <c r="C514" s="313">
        <v>965295</v>
      </c>
      <c r="D514" s="313">
        <v>961046</v>
      </c>
      <c r="E514" s="313">
        <v>707326.52</v>
      </c>
      <c r="F514" s="317">
        <v>73.275684635</v>
      </c>
      <c r="G514" s="313">
        <v>0</v>
      </c>
      <c r="H514" s="312" t="s">
        <v>251</v>
      </c>
      <c r="I514" s="313">
        <v>630185.75</v>
      </c>
      <c r="J514" s="307">
        <f t="shared" si="14"/>
        <v>77140.77000000002</v>
      </c>
      <c r="K514" s="307">
        <f t="shared" si="15"/>
        <v>-77140.77000000002</v>
      </c>
      <c r="L514" s="312" t="s">
        <v>166</v>
      </c>
    </row>
    <row r="515" spans="1:12" ht="12.75">
      <c r="A515" s="316" t="s">
        <v>299</v>
      </c>
      <c r="B515" s="312" t="s">
        <v>300</v>
      </c>
      <c r="C515" s="313">
        <v>965295</v>
      </c>
      <c r="D515" s="313">
        <v>961046</v>
      </c>
      <c r="E515" s="313">
        <v>707326.52</v>
      </c>
      <c r="F515" s="317">
        <v>73.275684635</v>
      </c>
      <c r="G515" s="313">
        <v>0</v>
      </c>
      <c r="H515" s="312" t="s">
        <v>253</v>
      </c>
      <c r="I515" s="313">
        <v>534724.76</v>
      </c>
      <c r="J515" s="307">
        <f t="shared" si="14"/>
        <v>172601.76</v>
      </c>
      <c r="K515" s="307">
        <f t="shared" si="15"/>
        <v>-172601.76</v>
      </c>
      <c r="L515" s="312" t="s">
        <v>300</v>
      </c>
    </row>
    <row r="516" spans="1:12" ht="38.25">
      <c r="A516" s="319" t="s">
        <v>301</v>
      </c>
      <c r="B516" s="312" t="s">
        <v>302</v>
      </c>
      <c r="C516" s="313">
        <v>965295</v>
      </c>
      <c r="D516" s="313">
        <v>961046</v>
      </c>
      <c r="E516" s="313">
        <v>707326.52</v>
      </c>
      <c r="F516" s="317">
        <v>73.275684635</v>
      </c>
      <c r="G516" s="313">
        <v>0</v>
      </c>
      <c r="H516" s="312" t="s">
        <v>259</v>
      </c>
      <c r="I516" s="313">
        <v>95460.99</v>
      </c>
      <c r="J516" s="307">
        <f t="shared" si="14"/>
        <v>611865.53</v>
      </c>
      <c r="K516" s="307">
        <f t="shared" si="15"/>
        <v>-611865.53</v>
      </c>
      <c r="L516" s="312" t="s">
        <v>302</v>
      </c>
    </row>
    <row r="517" spans="1:12" ht="38.25">
      <c r="A517" s="326" t="s">
        <v>324</v>
      </c>
      <c r="B517" s="312" t="s">
        <v>312</v>
      </c>
      <c r="C517" s="313">
        <v>965295</v>
      </c>
      <c r="D517" s="313">
        <v>961046</v>
      </c>
      <c r="E517" s="313">
        <v>707326.52</v>
      </c>
      <c r="F517" s="317">
        <v>73.275684635</v>
      </c>
      <c r="G517" s="313">
        <v>0</v>
      </c>
      <c r="H517" s="312" t="s">
        <v>327</v>
      </c>
      <c r="I517" s="313">
        <v>95460.99</v>
      </c>
      <c r="J517" s="307">
        <f t="shared" si="14"/>
        <v>611865.53</v>
      </c>
      <c r="K517" s="307">
        <f t="shared" si="15"/>
        <v>-611865.53</v>
      </c>
      <c r="L517" s="312" t="s">
        <v>312</v>
      </c>
    </row>
    <row r="518" spans="1:12" s="308" customFormat="1" ht="12.75">
      <c r="A518" s="320" t="s">
        <v>177</v>
      </c>
      <c r="B518" s="312" t="s">
        <v>170</v>
      </c>
      <c r="C518" s="313">
        <v>83546223</v>
      </c>
      <c r="D518" s="313">
        <v>38013638</v>
      </c>
      <c r="E518" s="313">
        <v>38013638</v>
      </c>
      <c r="F518" s="317">
        <v>45.500127516</v>
      </c>
      <c r="G518" s="313">
        <v>6230937</v>
      </c>
      <c r="H518" s="306" t="s">
        <v>1097</v>
      </c>
      <c r="I518" s="304">
        <v>6548697.49999999</v>
      </c>
      <c r="J518" s="307">
        <f t="shared" si="14"/>
        <v>31464940.50000001</v>
      </c>
      <c r="K518" s="307">
        <f t="shared" si="15"/>
        <v>-25234003.50000001</v>
      </c>
      <c r="L518" s="312" t="s">
        <v>170</v>
      </c>
    </row>
    <row r="519" spans="1:12" s="308" customFormat="1" ht="25.5">
      <c r="A519" s="318" t="s">
        <v>179</v>
      </c>
      <c r="B519" s="312" t="s">
        <v>173</v>
      </c>
      <c r="C519" s="313">
        <v>81892641</v>
      </c>
      <c r="D519" s="313">
        <v>37715108</v>
      </c>
      <c r="E519" s="313">
        <v>37715108</v>
      </c>
      <c r="F519" s="317">
        <v>46.05433106</v>
      </c>
      <c r="G519" s="313">
        <v>6230937</v>
      </c>
      <c r="H519" s="306" t="s">
        <v>1098</v>
      </c>
      <c r="I519" s="304">
        <v>-6548697.49999999</v>
      </c>
      <c r="J519" s="307">
        <f t="shared" si="14"/>
        <v>44263805.49999999</v>
      </c>
      <c r="K519" s="307">
        <f t="shared" si="15"/>
        <v>-38032868.49999999</v>
      </c>
      <c r="L519" s="312" t="s">
        <v>173</v>
      </c>
    </row>
    <row r="520" spans="1:12" ht="25.5">
      <c r="A520" s="318" t="s">
        <v>326</v>
      </c>
      <c r="B520" s="312" t="s">
        <v>313</v>
      </c>
      <c r="C520" s="313">
        <v>1653582</v>
      </c>
      <c r="D520" s="313">
        <v>298530</v>
      </c>
      <c r="E520" s="313">
        <v>298530</v>
      </c>
      <c r="F520" s="317">
        <v>18.05353469</v>
      </c>
      <c r="G520" s="313">
        <v>0</v>
      </c>
      <c r="H520" s="312" t="s">
        <v>1161</v>
      </c>
      <c r="I520" s="313">
        <v>-6548697.49999999</v>
      </c>
      <c r="J520" s="307">
        <f t="shared" si="14"/>
        <v>6847227.49999999</v>
      </c>
      <c r="K520" s="307">
        <f t="shared" si="15"/>
        <v>-6847227.49999999</v>
      </c>
      <c r="L520" s="312" t="s">
        <v>313</v>
      </c>
    </row>
    <row r="521" spans="1:12" ht="12.75" customHeight="1">
      <c r="A521" s="306" t="s">
        <v>293</v>
      </c>
      <c r="B521" s="306" t="s">
        <v>247</v>
      </c>
      <c r="C521" s="304">
        <v>99728925</v>
      </c>
      <c r="D521" s="304">
        <v>45877784</v>
      </c>
      <c r="E521" s="304">
        <v>42752400.02</v>
      </c>
      <c r="F521" s="321">
        <v>42.868606094</v>
      </c>
      <c r="G521" s="304">
        <v>7581048.44</v>
      </c>
      <c r="H521" s="312" t="s">
        <v>1162</v>
      </c>
      <c r="I521" s="313">
        <v>0</v>
      </c>
      <c r="J521" s="307">
        <f t="shared" si="14"/>
        <v>42752400.02</v>
      </c>
      <c r="K521" s="307">
        <f t="shared" si="15"/>
        <v>-35171351.580000006</v>
      </c>
      <c r="L521" s="306" t="s">
        <v>247</v>
      </c>
    </row>
    <row r="522" spans="1:12" ht="12.75" customHeight="1">
      <c r="A522" s="320" t="s">
        <v>182</v>
      </c>
      <c r="B522" s="312" t="s">
        <v>178</v>
      </c>
      <c r="C522" s="313">
        <v>95440307</v>
      </c>
      <c r="D522" s="313">
        <v>45003654</v>
      </c>
      <c r="E522" s="313">
        <v>42272611.52</v>
      </c>
      <c r="F522" s="317">
        <v>44.292199856</v>
      </c>
      <c r="G522" s="313">
        <v>7273869.42</v>
      </c>
      <c r="H522" s="312" t="s">
        <v>1163</v>
      </c>
      <c r="I522" s="313">
        <v>-1879946.36</v>
      </c>
      <c r="J522" s="307">
        <f t="shared" si="14"/>
        <v>44152557.88</v>
      </c>
      <c r="K522" s="307">
        <f t="shared" si="15"/>
        <v>-36878688.46</v>
      </c>
      <c r="L522" s="312" t="s">
        <v>178</v>
      </c>
    </row>
    <row r="523" spans="1:12" s="308" customFormat="1" ht="12.75">
      <c r="A523" s="318" t="s">
        <v>183</v>
      </c>
      <c r="B523" s="312" t="s">
        <v>180</v>
      </c>
      <c r="C523" s="313">
        <v>76250694</v>
      </c>
      <c r="D523" s="313">
        <v>37013697</v>
      </c>
      <c r="E523" s="313">
        <v>35118226.17</v>
      </c>
      <c r="F523" s="317">
        <v>46.056270871</v>
      </c>
      <c r="G523" s="313">
        <v>6195295.59</v>
      </c>
      <c r="H523" s="306" t="s">
        <v>354</v>
      </c>
      <c r="I523" s="304"/>
      <c r="J523" s="307">
        <f t="shared" si="14"/>
        <v>35118226.17</v>
      </c>
      <c r="K523" s="307">
        <f t="shared" si="15"/>
        <v>-28922930.580000002</v>
      </c>
      <c r="L523" s="312" t="s">
        <v>180</v>
      </c>
    </row>
    <row r="524" spans="1:12" s="308" customFormat="1" ht="12.75">
      <c r="A524" s="316" t="s">
        <v>185</v>
      </c>
      <c r="B524" s="312" t="s">
        <v>181</v>
      </c>
      <c r="C524" s="313">
        <v>48982884</v>
      </c>
      <c r="D524" s="313">
        <v>24808977</v>
      </c>
      <c r="E524" s="313">
        <v>23938462.67</v>
      </c>
      <c r="F524" s="317">
        <v>48.871076415</v>
      </c>
      <c r="G524" s="313">
        <v>4308051.54</v>
      </c>
      <c r="H524" s="306" t="s">
        <v>161</v>
      </c>
      <c r="I524" s="304">
        <v>22493385.41</v>
      </c>
      <c r="J524" s="307">
        <f t="shared" si="14"/>
        <v>1445077.2600000016</v>
      </c>
      <c r="K524" s="307">
        <f t="shared" si="15"/>
        <v>2862974.2799999984</v>
      </c>
      <c r="L524" s="312" t="s">
        <v>181</v>
      </c>
    </row>
    <row r="525" spans="1:12" ht="12.75" customHeight="1">
      <c r="A525" s="319" t="s">
        <v>187</v>
      </c>
      <c r="B525" s="312" t="s">
        <v>188</v>
      </c>
      <c r="C525" s="313">
        <v>37288988</v>
      </c>
      <c r="D525" s="313">
        <v>18578011</v>
      </c>
      <c r="E525" s="313">
        <v>18188461.92</v>
      </c>
      <c r="F525" s="317">
        <v>48.777032833</v>
      </c>
      <c r="G525" s="313">
        <v>3382223.82</v>
      </c>
      <c r="H525" s="312" t="s">
        <v>1141</v>
      </c>
      <c r="I525" s="313">
        <v>817709.28</v>
      </c>
      <c r="J525" s="307">
        <f aca="true" t="shared" si="16" ref="J525:J588">E525-I525</f>
        <v>17370752.64</v>
      </c>
      <c r="K525" s="307">
        <f aca="true" t="shared" si="17" ref="K525:K588">G525-J525</f>
        <v>-13988528.82</v>
      </c>
      <c r="L525" s="312" t="s">
        <v>188</v>
      </c>
    </row>
    <row r="526" spans="1:12" ht="12.75">
      <c r="A526" s="316" t="s">
        <v>192</v>
      </c>
      <c r="B526" s="312" t="s">
        <v>186</v>
      </c>
      <c r="C526" s="313">
        <v>27267810</v>
      </c>
      <c r="D526" s="313">
        <v>12204720</v>
      </c>
      <c r="E526" s="313">
        <v>11179763.5</v>
      </c>
      <c r="F526" s="317">
        <v>40.999858441</v>
      </c>
      <c r="G526" s="313">
        <v>1887244.05</v>
      </c>
      <c r="H526" s="312" t="s">
        <v>164</v>
      </c>
      <c r="I526" s="313">
        <v>0</v>
      </c>
      <c r="J526" s="307">
        <f t="shared" si="16"/>
        <v>11179763.5</v>
      </c>
      <c r="K526" s="307">
        <f t="shared" si="17"/>
        <v>-9292519.45</v>
      </c>
      <c r="L526" s="312" t="s">
        <v>186</v>
      </c>
    </row>
    <row r="527" spans="1:12" ht="12.75">
      <c r="A527" s="318" t="s">
        <v>215</v>
      </c>
      <c r="B527" s="312" t="s">
        <v>206</v>
      </c>
      <c r="C527" s="313">
        <v>16610776</v>
      </c>
      <c r="D527" s="313">
        <v>7611736</v>
      </c>
      <c r="E527" s="313">
        <v>6967692.73</v>
      </c>
      <c r="F527" s="317">
        <v>41.946822533</v>
      </c>
      <c r="G527" s="313">
        <v>1047403.01</v>
      </c>
      <c r="H527" s="312" t="s">
        <v>1143</v>
      </c>
      <c r="I527" s="313">
        <v>108561.13</v>
      </c>
      <c r="J527" s="307">
        <f t="shared" si="16"/>
        <v>6859131.600000001</v>
      </c>
      <c r="K527" s="307">
        <f t="shared" si="17"/>
        <v>-5811728.590000001</v>
      </c>
      <c r="L527" s="312" t="s">
        <v>206</v>
      </c>
    </row>
    <row r="528" spans="1:12" ht="12.75">
      <c r="A528" s="316" t="s">
        <v>217</v>
      </c>
      <c r="B528" s="312" t="s">
        <v>208</v>
      </c>
      <c r="C528" s="313">
        <v>5530046</v>
      </c>
      <c r="D528" s="313">
        <v>1828699</v>
      </c>
      <c r="E528" s="313">
        <v>1393065.43</v>
      </c>
      <c r="F528" s="317">
        <v>25.190847056</v>
      </c>
      <c r="G528" s="313">
        <v>189725.73</v>
      </c>
      <c r="H528" s="312" t="s">
        <v>166</v>
      </c>
      <c r="I528" s="313">
        <v>108561.13</v>
      </c>
      <c r="J528" s="307">
        <f t="shared" si="16"/>
        <v>1284504.2999999998</v>
      </c>
      <c r="K528" s="307">
        <f t="shared" si="17"/>
        <v>-1094778.5699999998</v>
      </c>
      <c r="L528" s="312" t="s">
        <v>208</v>
      </c>
    </row>
    <row r="529" spans="1:12" ht="12.75">
      <c r="A529" s="316" t="s">
        <v>229</v>
      </c>
      <c r="B529" s="312" t="s">
        <v>230</v>
      </c>
      <c r="C529" s="313">
        <v>11080730</v>
      </c>
      <c r="D529" s="313">
        <v>5783037</v>
      </c>
      <c r="E529" s="313">
        <v>5574627.3</v>
      </c>
      <c r="F529" s="317">
        <v>50.309206162</v>
      </c>
      <c r="G529" s="313">
        <v>857677.28</v>
      </c>
      <c r="H529" s="312" t="s">
        <v>300</v>
      </c>
      <c r="I529" s="313">
        <v>108561.13</v>
      </c>
      <c r="J529" s="307">
        <f t="shared" si="16"/>
        <v>5466066.17</v>
      </c>
      <c r="K529" s="307">
        <f t="shared" si="17"/>
        <v>-4608388.89</v>
      </c>
      <c r="L529" s="312" t="s">
        <v>230</v>
      </c>
    </row>
    <row r="530" spans="1:12" ht="27" customHeight="1">
      <c r="A530" s="318" t="s">
        <v>236</v>
      </c>
      <c r="B530" s="312" t="s">
        <v>224</v>
      </c>
      <c r="C530" s="313">
        <v>73816</v>
      </c>
      <c r="D530" s="313">
        <v>41522</v>
      </c>
      <c r="E530" s="313">
        <v>40452.77</v>
      </c>
      <c r="F530" s="317">
        <v>54.802170261</v>
      </c>
      <c r="G530" s="313">
        <v>1405.61</v>
      </c>
      <c r="H530" s="312" t="s">
        <v>302</v>
      </c>
      <c r="I530" s="313">
        <v>108561.13</v>
      </c>
      <c r="J530" s="307">
        <f t="shared" si="16"/>
        <v>-68108.36000000002</v>
      </c>
      <c r="K530" s="307">
        <f t="shared" si="17"/>
        <v>69513.97000000002</v>
      </c>
      <c r="L530" s="312" t="s">
        <v>224</v>
      </c>
    </row>
    <row r="531" spans="1:12" ht="12.75" customHeight="1">
      <c r="A531" s="316" t="s">
        <v>239</v>
      </c>
      <c r="B531" s="312" t="s">
        <v>228</v>
      </c>
      <c r="C531" s="313">
        <v>73816</v>
      </c>
      <c r="D531" s="313">
        <v>41522</v>
      </c>
      <c r="E531" s="313">
        <v>40452.77</v>
      </c>
      <c r="F531" s="317">
        <v>54.802170261</v>
      </c>
      <c r="G531" s="313">
        <v>1405.61</v>
      </c>
      <c r="H531" s="312" t="s">
        <v>304</v>
      </c>
      <c r="I531" s="313">
        <v>88351</v>
      </c>
      <c r="J531" s="307">
        <f t="shared" si="16"/>
        <v>-47898.23</v>
      </c>
      <c r="K531" s="307">
        <f t="shared" si="17"/>
        <v>49303.840000000004</v>
      </c>
      <c r="L531" s="312" t="s">
        <v>228</v>
      </c>
    </row>
    <row r="532" spans="1:12" ht="12.75" customHeight="1">
      <c r="A532" s="318" t="s">
        <v>241</v>
      </c>
      <c r="B532" s="312" t="s">
        <v>231</v>
      </c>
      <c r="C532" s="313">
        <v>2505021</v>
      </c>
      <c r="D532" s="313">
        <v>336699</v>
      </c>
      <c r="E532" s="313">
        <v>146239.85</v>
      </c>
      <c r="F532" s="317">
        <v>5.837869223</v>
      </c>
      <c r="G532" s="313">
        <v>29765.21</v>
      </c>
      <c r="H532" s="312" t="s">
        <v>312</v>
      </c>
      <c r="I532" s="313">
        <v>20210.13</v>
      </c>
      <c r="J532" s="307">
        <f t="shared" si="16"/>
        <v>126029.72</v>
      </c>
      <c r="K532" s="307">
        <f t="shared" si="17"/>
        <v>-96264.51000000001</v>
      </c>
      <c r="L532" s="312" t="s">
        <v>231</v>
      </c>
    </row>
    <row r="533" spans="1:12" ht="25.5">
      <c r="A533" s="316" t="s">
        <v>245</v>
      </c>
      <c r="B533" s="312" t="s">
        <v>246</v>
      </c>
      <c r="C533" s="313">
        <v>15906</v>
      </c>
      <c r="D533" s="313">
        <v>4079</v>
      </c>
      <c r="E533" s="313">
        <v>4078.8</v>
      </c>
      <c r="F533" s="317">
        <v>25.643153527</v>
      </c>
      <c r="G533" s="313">
        <v>0</v>
      </c>
      <c r="H533" s="312" t="s">
        <v>170</v>
      </c>
      <c r="I533" s="313">
        <v>21567115</v>
      </c>
      <c r="J533" s="307">
        <f t="shared" si="16"/>
        <v>-21563036.2</v>
      </c>
      <c r="K533" s="307">
        <f t="shared" si="17"/>
        <v>21563036.2</v>
      </c>
      <c r="L533" s="312" t="s">
        <v>246</v>
      </c>
    </row>
    <row r="534" spans="1:12" ht="38.25">
      <c r="A534" s="316" t="s">
        <v>248</v>
      </c>
      <c r="B534" s="312" t="s">
        <v>249</v>
      </c>
      <c r="C534" s="313">
        <v>43729</v>
      </c>
      <c r="D534" s="313">
        <v>34090</v>
      </c>
      <c r="E534" s="313">
        <v>33594.75</v>
      </c>
      <c r="F534" s="317">
        <v>76.82487594</v>
      </c>
      <c r="G534" s="313">
        <v>3681.04</v>
      </c>
      <c r="H534" s="312" t="s">
        <v>173</v>
      </c>
      <c r="I534" s="313">
        <v>21567115</v>
      </c>
      <c r="J534" s="307">
        <f t="shared" si="16"/>
        <v>-21533520.25</v>
      </c>
      <c r="K534" s="307">
        <f t="shared" si="17"/>
        <v>21537201.29</v>
      </c>
      <c r="L534" s="312" t="s">
        <v>249</v>
      </c>
    </row>
    <row r="535" spans="1:12" s="308" customFormat="1" ht="12.75">
      <c r="A535" s="316" t="s">
        <v>330</v>
      </c>
      <c r="B535" s="312" t="s">
        <v>318</v>
      </c>
      <c r="C535" s="313">
        <v>2445386</v>
      </c>
      <c r="D535" s="313">
        <v>298530</v>
      </c>
      <c r="E535" s="313">
        <v>108566.3</v>
      </c>
      <c r="F535" s="317">
        <v>4.439638568</v>
      </c>
      <c r="G535" s="313">
        <v>26084.17</v>
      </c>
      <c r="H535" s="306" t="s">
        <v>247</v>
      </c>
      <c r="I535" s="304">
        <v>20974698.87</v>
      </c>
      <c r="J535" s="307">
        <f t="shared" si="16"/>
        <v>-20866132.57</v>
      </c>
      <c r="K535" s="307">
        <f t="shared" si="17"/>
        <v>20892216.740000002</v>
      </c>
      <c r="L535" s="312" t="s">
        <v>318</v>
      </c>
    </row>
    <row r="536" spans="1:12" ht="38.25">
      <c r="A536" s="319" t="s">
        <v>331</v>
      </c>
      <c r="B536" s="312" t="s">
        <v>320</v>
      </c>
      <c r="C536" s="313">
        <v>2445386</v>
      </c>
      <c r="D536" s="313">
        <v>298530</v>
      </c>
      <c r="E536" s="313">
        <v>108566.3</v>
      </c>
      <c r="F536" s="317">
        <v>4.439638568</v>
      </c>
      <c r="G536" s="313">
        <v>26084.17</v>
      </c>
      <c r="H536" s="312" t="s">
        <v>178</v>
      </c>
      <c r="I536" s="313">
        <v>17240386.58</v>
      </c>
      <c r="J536" s="307">
        <f t="shared" si="16"/>
        <v>-17131820.279999997</v>
      </c>
      <c r="K536" s="307">
        <f t="shared" si="17"/>
        <v>17157904.45</v>
      </c>
      <c r="L536" s="312" t="s">
        <v>320</v>
      </c>
    </row>
    <row r="537" spans="1:12" ht="12.75">
      <c r="A537" s="320" t="s">
        <v>250</v>
      </c>
      <c r="B537" s="312" t="s">
        <v>251</v>
      </c>
      <c r="C537" s="313">
        <v>4288618</v>
      </c>
      <c r="D537" s="313">
        <v>874130</v>
      </c>
      <c r="E537" s="313">
        <v>479788.5</v>
      </c>
      <c r="F537" s="317">
        <v>11.187485106</v>
      </c>
      <c r="G537" s="313">
        <v>307179.02</v>
      </c>
      <c r="H537" s="312" t="s">
        <v>180</v>
      </c>
      <c r="I537" s="313">
        <v>7540223.94</v>
      </c>
      <c r="J537" s="307">
        <f t="shared" si="16"/>
        <v>-7060435.44</v>
      </c>
      <c r="K537" s="307">
        <f t="shared" si="17"/>
        <v>7367614.460000001</v>
      </c>
      <c r="L537" s="312" t="s">
        <v>251</v>
      </c>
    </row>
    <row r="538" spans="1:12" ht="12.75">
      <c r="A538" s="318" t="s">
        <v>252</v>
      </c>
      <c r="B538" s="312" t="s">
        <v>253</v>
      </c>
      <c r="C538" s="313">
        <v>4288618</v>
      </c>
      <c r="D538" s="313">
        <v>874130</v>
      </c>
      <c r="E538" s="313">
        <v>479788.5</v>
      </c>
      <c r="F538" s="317">
        <v>11.187485106</v>
      </c>
      <c r="G538" s="313">
        <v>307179.02</v>
      </c>
      <c r="H538" s="312" t="s">
        <v>181</v>
      </c>
      <c r="I538" s="313">
        <v>5481700.44</v>
      </c>
      <c r="J538" s="307">
        <f t="shared" si="16"/>
        <v>-5001911.94</v>
      </c>
      <c r="K538" s="307">
        <f t="shared" si="17"/>
        <v>5309090.960000001</v>
      </c>
      <c r="L538" s="312" t="s">
        <v>253</v>
      </c>
    </row>
    <row r="539" spans="1:12" ht="12.75">
      <c r="A539" s="306"/>
      <c r="B539" s="306" t="s">
        <v>1097</v>
      </c>
      <c r="C539" s="304">
        <v>948243</v>
      </c>
      <c r="D539" s="304">
        <v>-813214</v>
      </c>
      <c r="E539" s="304">
        <v>762833.320000045</v>
      </c>
      <c r="F539" s="321">
        <v>80.447028873</v>
      </c>
      <c r="G539" s="304">
        <v>-681498.579999999</v>
      </c>
      <c r="H539" s="312" t="s">
        <v>188</v>
      </c>
      <c r="I539" s="313">
        <v>4449975.91</v>
      </c>
      <c r="J539" s="307">
        <f t="shared" si="16"/>
        <v>-3687142.589999955</v>
      </c>
      <c r="K539" s="307">
        <f t="shared" si="17"/>
        <v>3005644.009999956</v>
      </c>
      <c r="L539" s="306" t="s">
        <v>1097</v>
      </c>
    </row>
    <row r="540" spans="1:12" ht="12.75">
      <c r="A540" s="306" t="s">
        <v>296</v>
      </c>
      <c r="B540" s="306" t="s">
        <v>1098</v>
      </c>
      <c r="C540" s="304">
        <v>-948243</v>
      </c>
      <c r="D540" s="304">
        <v>813214</v>
      </c>
      <c r="E540" s="304">
        <v>-762833.320000045</v>
      </c>
      <c r="F540" s="321">
        <v>80.447028873</v>
      </c>
      <c r="G540" s="304">
        <v>681498.579999999</v>
      </c>
      <c r="H540" s="312" t="s">
        <v>186</v>
      </c>
      <c r="I540" s="313">
        <v>2058523.5</v>
      </c>
      <c r="J540" s="307">
        <f t="shared" si="16"/>
        <v>-2821356.820000045</v>
      </c>
      <c r="K540" s="307">
        <f t="shared" si="17"/>
        <v>3502855.400000044</v>
      </c>
      <c r="L540" s="306" t="s">
        <v>1098</v>
      </c>
    </row>
    <row r="541" spans="1:12" ht="12.75">
      <c r="A541" s="320" t="s">
        <v>267</v>
      </c>
      <c r="B541" s="312" t="s">
        <v>1161</v>
      </c>
      <c r="C541" s="313">
        <v>-948243</v>
      </c>
      <c r="D541" s="313">
        <v>813214</v>
      </c>
      <c r="E541" s="313">
        <v>-762833.320000045</v>
      </c>
      <c r="F541" s="317">
        <v>80.447028873</v>
      </c>
      <c r="G541" s="313">
        <v>681498.579999999</v>
      </c>
      <c r="H541" s="312" t="s">
        <v>206</v>
      </c>
      <c r="I541" s="313">
        <v>5381065.9</v>
      </c>
      <c r="J541" s="307">
        <f t="shared" si="16"/>
        <v>-6143899.220000045</v>
      </c>
      <c r="K541" s="307">
        <f t="shared" si="17"/>
        <v>6825397.8000000445</v>
      </c>
      <c r="L541" s="312" t="s">
        <v>1161</v>
      </c>
    </row>
    <row r="542" spans="1:12" ht="38.25">
      <c r="A542" s="318" t="s">
        <v>268</v>
      </c>
      <c r="B542" s="312" t="s">
        <v>1162</v>
      </c>
      <c r="C542" s="313">
        <v>-1425808</v>
      </c>
      <c r="D542" s="313">
        <v>828955</v>
      </c>
      <c r="E542" s="313">
        <v>-1419833.45</v>
      </c>
      <c r="F542" s="317">
        <v>99.58097093</v>
      </c>
      <c r="G542" s="313">
        <v>0</v>
      </c>
      <c r="H542" s="312" t="s">
        <v>208</v>
      </c>
      <c r="I542" s="313">
        <v>5078357.7</v>
      </c>
      <c r="J542" s="307">
        <f t="shared" si="16"/>
        <v>-6498191.15</v>
      </c>
      <c r="K542" s="307">
        <f t="shared" si="17"/>
        <v>6498191.15</v>
      </c>
      <c r="L542" s="312" t="s">
        <v>1162</v>
      </c>
    </row>
    <row r="543" spans="1:12" ht="25.5">
      <c r="A543" s="318" t="s">
        <v>269</v>
      </c>
      <c r="B543" s="312" t="s">
        <v>1163</v>
      </c>
      <c r="C543" s="313">
        <v>477565</v>
      </c>
      <c r="D543" s="313">
        <v>-15741</v>
      </c>
      <c r="E543" s="313">
        <v>-477562.72</v>
      </c>
      <c r="F543" s="317">
        <v>-99.999522578</v>
      </c>
      <c r="G543" s="313">
        <v>0</v>
      </c>
      <c r="H543" s="312" t="s">
        <v>230</v>
      </c>
      <c r="I543" s="313">
        <v>302708.2</v>
      </c>
      <c r="J543" s="307">
        <f t="shared" si="16"/>
        <v>-780270.9199999999</v>
      </c>
      <c r="K543" s="307">
        <f t="shared" si="17"/>
        <v>780270.9199999999</v>
      </c>
      <c r="L543" s="312" t="s">
        <v>1163</v>
      </c>
    </row>
    <row r="544" spans="1:12" ht="12.75" customHeight="1">
      <c r="A544" s="306" t="s">
        <v>355</v>
      </c>
      <c r="B544" s="306" t="s">
        <v>351</v>
      </c>
      <c r="C544" s="304"/>
      <c r="D544" s="304"/>
      <c r="E544" s="304"/>
      <c r="F544" s="321"/>
      <c r="G544" s="304"/>
      <c r="H544" s="312" t="s">
        <v>224</v>
      </c>
      <c r="I544" s="313">
        <v>77063.74</v>
      </c>
      <c r="J544" s="307">
        <f t="shared" si="16"/>
        <v>-77063.74</v>
      </c>
      <c r="K544" s="307">
        <f t="shared" si="17"/>
        <v>77063.74</v>
      </c>
      <c r="L544" s="306" t="s">
        <v>351</v>
      </c>
    </row>
    <row r="545" spans="1:12" ht="12.75">
      <c r="A545" s="306" t="s">
        <v>160</v>
      </c>
      <c r="B545" s="306" t="s">
        <v>161</v>
      </c>
      <c r="C545" s="304">
        <v>175341957</v>
      </c>
      <c r="D545" s="304">
        <v>22347292</v>
      </c>
      <c r="E545" s="304">
        <v>22304134.5</v>
      </c>
      <c r="F545" s="321">
        <v>12.720363615</v>
      </c>
      <c r="G545" s="304">
        <v>-1494847.13</v>
      </c>
      <c r="H545" s="312" t="s">
        <v>228</v>
      </c>
      <c r="I545" s="313">
        <v>77063.74</v>
      </c>
      <c r="J545" s="307">
        <f t="shared" si="16"/>
        <v>22227070.76</v>
      </c>
      <c r="K545" s="307">
        <f t="shared" si="17"/>
        <v>-23721917.89</v>
      </c>
      <c r="L545" s="306" t="s">
        <v>161</v>
      </c>
    </row>
    <row r="546" spans="1:12" ht="25.5">
      <c r="A546" s="320" t="s">
        <v>162</v>
      </c>
      <c r="B546" s="312" t="s">
        <v>1141</v>
      </c>
      <c r="C546" s="313">
        <v>1124183</v>
      </c>
      <c r="D546" s="313">
        <v>578627</v>
      </c>
      <c r="E546" s="313">
        <v>552755.62</v>
      </c>
      <c r="F546" s="317">
        <v>49.169540902</v>
      </c>
      <c r="G546" s="313">
        <v>128503.07</v>
      </c>
      <c r="H546" s="312" t="s">
        <v>231</v>
      </c>
      <c r="I546" s="313">
        <v>4242033</v>
      </c>
      <c r="J546" s="307">
        <f t="shared" si="16"/>
        <v>-3689277.38</v>
      </c>
      <c r="K546" s="307">
        <f t="shared" si="17"/>
        <v>3817780.4499999997</v>
      </c>
      <c r="L546" s="312" t="s">
        <v>1141</v>
      </c>
    </row>
    <row r="547" spans="1:12" ht="12.75" customHeight="1">
      <c r="A547" s="320" t="s">
        <v>163</v>
      </c>
      <c r="B547" s="312" t="s">
        <v>164</v>
      </c>
      <c r="C547" s="313">
        <v>38577847</v>
      </c>
      <c r="D547" s="313">
        <v>2274033</v>
      </c>
      <c r="E547" s="313">
        <v>2254728.17</v>
      </c>
      <c r="F547" s="317">
        <v>5.844618986</v>
      </c>
      <c r="G547" s="313">
        <v>11564.48</v>
      </c>
      <c r="H547" s="312" t="s">
        <v>249</v>
      </c>
      <c r="I547" s="313">
        <v>4242033</v>
      </c>
      <c r="J547" s="307">
        <f t="shared" si="16"/>
        <v>-1987304.83</v>
      </c>
      <c r="K547" s="307">
        <f t="shared" si="17"/>
        <v>1998869.31</v>
      </c>
      <c r="L547" s="312" t="s">
        <v>164</v>
      </c>
    </row>
    <row r="548" spans="1:12" ht="12.75" customHeight="1">
      <c r="A548" s="318" t="s">
        <v>323</v>
      </c>
      <c r="B548" s="312" t="s">
        <v>311</v>
      </c>
      <c r="C548" s="313">
        <v>29291369</v>
      </c>
      <c r="D548" s="313">
        <v>2274033</v>
      </c>
      <c r="E548" s="313">
        <v>2254517.67</v>
      </c>
      <c r="F548" s="317">
        <v>7.696866848</v>
      </c>
      <c r="G548" s="313">
        <v>11353.97</v>
      </c>
      <c r="H548" s="312" t="s">
        <v>251</v>
      </c>
      <c r="I548" s="313">
        <v>3734312.29</v>
      </c>
      <c r="J548" s="307">
        <f t="shared" si="16"/>
        <v>-1479794.62</v>
      </c>
      <c r="K548" s="307">
        <f t="shared" si="17"/>
        <v>1491148.59</v>
      </c>
      <c r="L548" s="312" t="s">
        <v>311</v>
      </c>
    </row>
    <row r="549" spans="1:12" ht="12.75">
      <c r="A549" s="320" t="s">
        <v>165</v>
      </c>
      <c r="B549" s="312" t="s">
        <v>1143</v>
      </c>
      <c r="C549" s="313">
        <v>1277667</v>
      </c>
      <c r="D549" s="313">
        <v>695244</v>
      </c>
      <c r="E549" s="313">
        <v>697262.71</v>
      </c>
      <c r="F549" s="317">
        <v>54.573117252</v>
      </c>
      <c r="G549" s="313">
        <v>676122.32</v>
      </c>
      <c r="H549" s="312" t="s">
        <v>253</v>
      </c>
      <c r="I549" s="313">
        <v>3734312.29</v>
      </c>
      <c r="J549" s="307">
        <f t="shared" si="16"/>
        <v>-3037049.58</v>
      </c>
      <c r="K549" s="307">
        <f t="shared" si="17"/>
        <v>3713171.9</v>
      </c>
      <c r="L549" s="312" t="s">
        <v>1143</v>
      </c>
    </row>
    <row r="550" spans="1:12" s="308" customFormat="1" ht="12.75">
      <c r="A550" s="318" t="s">
        <v>21</v>
      </c>
      <c r="B550" s="312" t="s">
        <v>166</v>
      </c>
      <c r="C550" s="313">
        <v>1277667</v>
      </c>
      <c r="D550" s="313">
        <v>695244</v>
      </c>
      <c r="E550" s="313">
        <v>697262.71</v>
      </c>
      <c r="F550" s="317">
        <v>54.573117252</v>
      </c>
      <c r="G550" s="313">
        <v>676122.32</v>
      </c>
      <c r="H550" s="306" t="s">
        <v>1097</v>
      </c>
      <c r="I550" s="304">
        <v>1518686.53999998</v>
      </c>
      <c r="J550" s="307">
        <f t="shared" si="16"/>
        <v>-821423.82999998</v>
      </c>
      <c r="K550" s="307">
        <f t="shared" si="17"/>
        <v>1497546.1499999799</v>
      </c>
      <c r="L550" s="312" t="s">
        <v>166</v>
      </c>
    </row>
    <row r="551" spans="1:12" s="308" customFormat="1" ht="12.75">
      <c r="A551" s="316" t="s">
        <v>299</v>
      </c>
      <c r="B551" s="312" t="s">
        <v>300</v>
      </c>
      <c r="C551" s="313">
        <v>1277667</v>
      </c>
      <c r="D551" s="313">
        <v>695244</v>
      </c>
      <c r="E551" s="313">
        <v>697262.71</v>
      </c>
      <c r="F551" s="317">
        <v>54.573117252</v>
      </c>
      <c r="G551" s="313">
        <v>676122.32</v>
      </c>
      <c r="H551" s="306" t="s">
        <v>1098</v>
      </c>
      <c r="I551" s="304">
        <v>-1518686.53999998</v>
      </c>
      <c r="J551" s="307">
        <f t="shared" si="16"/>
        <v>2215949.24999998</v>
      </c>
      <c r="K551" s="307">
        <f t="shared" si="17"/>
        <v>-1539826.9299999801</v>
      </c>
      <c r="L551" s="312" t="s">
        <v>300</v>
      </c>
    </row>
    <row r="552" spans="1:12" ht="38.25">
      <c r="A552" s="319" t="s">
        <v>301</v>
      </c>
      <c r="B552" s="312" t="s">
        <v>302</v>
      </c>
      <c r="C552" s="313">
        <v>1277667</v>
      </c>
      <c r="D552" s="313">
        <v>695244</v>
      </c>
      <c r="E552" s="313">
        <v>697262.71</v>
      </c>
      <c r="F552" s="317">
        <v>54.573117252</v>
      </c>
      <c r="G552" s="313">
        <v>676122.32</v>
      </c>
      <c r="H552" s="312" t="s">
        <v>1161</v>
      </c>
      <c r="I552" s="313">
        <v>-1518686.53999998</v>
      </c>
      <c r="J552" s="307">
        <f t="shared" si="16"/>
        <v>2215949.24999998</v>
      </c>
      <c r="K552" s="307">
        <f t="shared" si="17"/>
        <v>-1539826.9299999801</v>
      </c>
      <c r="L552" s="312" t="s">
        <v>302</v>
      </c>
    </row>
    <row r="553" spans="1:12" ht="38.25">
      <c r="A553" s="326" t="s">
        <v>303</v>
      </c>
      <c r="B553" s="312" t="s">
        <v>304</v>
      </c>
      <c r="C553" s="313">
        <v>66982</v>
      </c>
      <c r="D553" s="313">
        <v>22326</v>
      </c>
      <c r="E553" s="313">
        <v>26792</v>
      </c>
      <c r="F553" s="317">
        <v>39.998805649</v>
      </c>
      <c r="G553" s="313">
        <v>6698</v>
      </c>
      <c r="H553" s="312" t="s">
        <v>1162</v>
      </c>
      <c r="I553" s="313">
        <v>-125097.68</v>
      </c>
      <c r="J553" s="307">
        <f t="shared" si="16"/>
        <v>151889.68</v>
      </c>
      <c r="K553" s="307">
        <f t="shared" si="17"/>
        <v>-145191.68</v>
      </c>
      <c r="L553" s="312" t="s">
        <v>304</v>
      </c>
    </row>
    <row r="554" spans="1:12" ht="38.25">
      <c r="A554" s="326" t="s">
        <v>324</v>
      </c>
      <c r="B554" s="312" t="s">
        <v>312</v>
      </c>
      <c r="C554" s="313">
        <v>1210685</v>
      </c>
      <c r="D554" s="313">
        <v>672918</v>
      </c>
      <c r="E554" s="313">
        <v>670470.71</v>
      </c>
      <c r="F554" s="317">
        <v>55.379451302</v>
      </c>
      <c r="G554" s="313">
        <v>669424.32</v>
      </c>
      <c r="H554" s="312" t="s">
        <v>1163</v>
      </c>
      <c r="I554" s="313">
        <v>-33181.6</v>
      </c>
      <c r="J554" s="307">
        <f t="shared" si="16"/>
        <v>703652.3099999999</v>
      </c>
      <c r="K554" s="307">
        <f t="shared" si="17"/>
        <v>-34227.98999999999</v>
      </c>
      <c r="L554" s="312" t="s">
        <v>312</v>
      </c>
    </row>
    <row r="555" spans="1:12" s="308" customFormat="1" ht="12.75">
      <c r="A555" s="320" t="s">
        <v>177</v>
      </c>
      <c r="B555" s="312" t="s">
        <v>170</v>
      </c>
      <c r="C555" s="313">
        <v>134362260</v>
      </c>
      <c r="D555" s="313">
        <v>18799388</v>
      </c>
      <c r="E555" s="313">
        <v>18799388</v>
      </c>
      <c r="F555" s="317">
        <v>13.991568763</v>
      </c>
      <c r="G555" s="313">
        <v>-2311037</v>
      </c>
      <c r="H555" s="306" t="s">
        <v>356</v>
      </c>
      <c r="I555" s="304"/>
      <c r="J555" s="307">
        <f t="shared" si="16"/>
        <v>18799388</v>
      </c>
      <c r="K555" s="307">
        <f t="shared" si="17"/>
        <v>-21110425</v>
      </c>
      <c r="L555" s="312" t="s">
        <v>170</v>
      </c>
    </row>
    <row r="556" spans="1:12" s="308" customFormat="1" ht="25.5">
      <c r="A556" s="318" t="s">
        <v>179</v>
      </c>
      <c r="B556" s="312" t="s">
        <v>173</v>
      </c>
      <c r="C556" s="313">
        <v>132267010</v>
      </c>
      <c r="D556" s="313">
        <v>18275371</v>
      </c>
      <c r="E556" s="313">
        <v>18275371</v>
      </c>
      <c r="F556" s="317">
        <v>13.817028902</v>
      </c>
      <c r="G556" s="313">
        <v>-1936317</v>
      </c>
      <c r="H556" s="306" t="s">
        <v>161</v>
      </c>
      <c r="I556" s="304">
        <v>903659.91</v>
      </c>
      <c r="J556" s="307">
        <f t="shared" si="16"/>
        <v>17371711.09</v>
      </c>
      <c r="K556" s="307">
        <f t="shared" si="17"/>
        <v>-19308028.09</v>
      </c>
      <c r="L556" s="312" t="s">
        <v>173</v>
      </c>
    </row>
    <row r="557" spans="1:12" ht="25.5">
      <c r="A557" s="318" t="s">
        <v>326</v>
      </c>
      <c r="B557" s="312" t="s">
        <v>313</v>
      </c>
      <c r="C557" s="313">
        <v>2095250</v>
      </c>
      <c r="D557" s="313">
        <v>524017</v>
      </c>
      <c r="E557" s="313">
        <v>524017</v>
      </c>
      <c r="F557" s="317">
        <v>25.009760172</v>
      </c>
      <c r="G557" s="313">
        <v>-374720</v>
      </c>
      <c r="H557" s="312" t="s">
        <v>1141</v>
      </c>
      <c r="I557" s="313">
        <v>11069.91</v>
      </c>
      <c r="J557" s="307">
        <f t="shared" si="16"/>
        <v>512947.09</v>
      </c>
      <c r="K557" s="307">
        <f t="shared" si="17"/>
        <v>-887667.0900000001</v>
      </c>
      <c r="L557" s="312" t="s">
        <v>313</v>
      </c>
    </row>
    <row r="558" spans="1:12" ht="12.75">
      <c r="A558" s="306" t="s">
        <v>293</v>
      </c>
      <c r="B558" s="306" t="s">
        <v>247</v>
      </c>
      <c r="C558" s="304">
        <v>176898565</v>
      </c>
      <c r="D558" s="304">
        <v>23472939</v>
      </c>
      <c r="E558" s="304">
        <v>20744712.47</v>
      </c>
      <c r="F558" s="321">
        <v>11.726896976</v>
      </c>
      <c r="G558" s="304">
        <v>3058466.54</v>
      </c>
      <c r="H558" s="312" t="s">
        <v>170</v>
      </c>
      <c r="I558" s="313">
        <v>892590</v>
      </c>
      <c r="J558" s="307">
        <f t="shared" si="16"/>
        <v>19852122.47</v>
      </c>
      <c r="K558" s="307">
        <f t="shared" si="17"/>
        <v>-16793655.93</v>
      </c>
      <c r="L558" s="306" t="s">
        <v>247</v>
      </c>
    </row>
    <row r="559" spans="1:12" ht="12.75" customHeight="1">
      <c r="A559" s="320" t="s">
        <v>182</v>
      </c>
      <c r="B559" s="312" t="s">
        <v>178</v>
      </c>
      <c r="C559" s="313">
        <v>171720227</v>
      </c>
      <c r="D559" s="313">
        <v>22160467</v>
      </c>
      <c r="E559" s="313">
        <v>19450958.35</v>
      </c>
      <c r="F559" s="317">
        <v>11.327121266</v>
      </c>
      <c r="G559" s="313">
        <v>3050221.29</v>
      </c>
      <c r="H559" s="312" t="s">
        <v>173</v>
      </c>
      <c r="I559" s="313">
        <v>892590</v>
      </c>
      <c r="J559" s="307">
        <f t="shared" si="16"/>
        <v>18558368.35</v>
      </c>
      <c r="K559" s="307">
        <f t="shared" si="17"/>
        <v>-15508147.060000002</v>
      </c>
      <c r="L559" s="312" t="s">
        <v>178</v>
      </c>
    </row>
    <row r="560" spans="1:12" s="308" customFormat="1" ht="12.75">
      <c r="A560" s="318" t="s">
        <v>183</v>
      </c>
      <c r="B560" s="312" t="s">
        <v>180</v>
      </c>
      <c r="C560" s="313">
        <v>12377472</v>
      </c>
      <c r="D560" s="313">
        <v>4624577</v>
      </c>
      <c r="E560" s="313">
        <v>4322391.38</v>
      </c>
      <c r="F560" s="317">
        <v>34.92143937</v>
      </c>
      <c r="G560" s="313">
        <v>791990.9</v>
      </c>
      <c r="H560" s="306" t="s">
        <v>247</v>
      </c>
      <c r="I560" s="304">
        <v>804362.92</v>
      </c>
      <c r="J560" s="307">
        <f t="shared" si="16"/>
        <v>3518028.46</v>
      </c>
      <c r="K560" s="307">
        <f t="shared" si="17"/>
        <v>-2726037.56</v>
      </c>
      <c r="L560" s="312" t="s">
        <v>180</v>
      </c>
    </row>
    <row r="561" spans="1:12" ht="12.75">
      <c r="A561" s="316" t="s">
        <v>185</v>
      </c>
      <c r="B561" s="312" t="s">
        <v>181</v>
      </c>
      <c r="C561" s="313">
        <v>6032145</v>
      </c>
      <c r="D561" s="313">
        <v>2997394</v>
      </c>
      <c r="E561" s="313">
        <v>2897259.95</v>
      </c>
      <c r="F561" s="317">
        <v>48.030343269</v>
      </c>
      <c r="G561" s="313">
        <v>524747.76</v>
      </c>
      <c r="H561" s="312" t="s">
        <v>178</v>
      </c>
      <c r="I561" s="313">
        <v>801410.52</v>
      </c>
      <c r="J561" s="307">
        <f t="shared" si="16"/>
        <v>2095849.4300000002</v>
      </c>
      <c r="K561" s="307">
        <f t="shared" si="17"/>
        <v>-1571101.6700000002</v>
      </c>
      <c r="L561" s="312" t="s">
        <v>181</v>
      </c>
    </row>
    <row r="562" spans="1:12" ht="12.75">
      <c r="A562" s="319" t="s">
        <v>187</v>
      </c>
      <c r="B562" s="312" t="s">
        <v>188</v>
      </c>
      <c r="C562" s="313">
        <v>4784845</v>
      </c>
      <c r="D562" s="313">
        <v>2337609</v>
      </c>
      <c r="E562" s="313">
        <v>2251692.25</v>
      </c>
      <c r="F562" s="317">
        <v>47.058833672</v>
      </c>
      <c r="G562" s="313">
        <v>414671.01</v>
      </c>
      <c r="H562" s="312" t="s">
        <v>180</v>
      </c>
      <c r="I562" s="313">
        <v>800593.46</v>
      </c>
      <c r="J562" s="307">
        <f t="shared" si="16"/>
        <v>1451098.79</v>
      </c>
      <c r="K562" s="307">
        <f t="shared" si="17"/>
        <v>-1036427.78</v>
      </c>
      <c r="L562" s="312" t="s">
        <v>188</v>
      </c>
    </row>
    <row r="563" spans="1:12" ht="12.75">
      <c r="A563" s="316" t="s">
        <v>192</v>
      </c>
      <c r="B563" s="312" t="s">
        <v>186</v>
      </c>
      <c r="C563" s="313">
        <v>6345327</v>
      </c>
      <c r="D563" s="313">
        <v>1627183</v>
      </c>
      <c r="E563" s="313">
        <v>1425131.43</v>
      </c>
      <c r="F563" s="317">
        <v>22.459542747</v>
      </c>
      <c r="G563" s="313">
        <v>267243.14</v>
      </c>
      <c r="H563" s="312" t="s">
        <v>181</v>
      </c>
      <c r="I563" s="313">
        <v>621382.52</v>
      </c>
      <c r="J563" s="307">
        <f t="shared" si="16"/>
        <v>803748.9099999999</v>
      </c>
      <c r="K563" s="307">
        <f t="shared" si="17"/>
        <v>-536505.7699999999</v>
      </c>
      <c r="L563" s="312" t="s">
        <v>186</v>
      </c>
    </row>
    <row r="564" spans="1:12" ht="12.75">
      <c r="A564" s="318" t="s">
        <v>215</v>
      </c>
      <c r="B564" s="312" t="s">
        <v>206</v>
      </c>
      <c r="C564" s="313">
        <v>93902795</v>
      </c>
      <c r="D564" s="313">
        <v>12750997</v>
      </c>
      <c r="E564" s="313">
        <v>9400749.15</v>
      </c>
      <c r="F564" s="317">
        <v>10.011149455</v>
      </c>
      <c r="G564" s="313">
        <v>1825208.95</v>
      </c>
      <c r="H564" s="312" t="s">
        <v>188</v>
      </c>
      <c r="I564" s="313">
        <v>485004.48</v>
      </c>
      <c r="J564" s="307">
        <f t="shared" si="16"/>
        <v>8915744.67</v>
      </c>
      <c r="K564" s="307">
        <f t="shared" si="17"/>
        <v>-7090535.72</v>
      </c>
      <c r="L564" s="312" t="s">
        <v>206</v>
      </c>
    </row>
    <row r="565" spans="1:12" ht="12.75">
      <c r="A565" s="316" t="s">
        <v>217</v>
      </c>
      <c r="B565" s="312" t="s">
        <v>208</v>
      </c>
      <c r="C565" s="313">
        <v>93842708</v>
      </c>
      <c r="D565" s="313">
        <v>12750997</v>
      </c>
      <c r="E565" s="313">
        <v>9400749.15</v>
      </c>
      <c r="F565" s="317">
        <v>10.017559542</v>
      </c>
      <c r="G565" s="313">
        <v>1825208.95</v>
      </c>
      <c r="H565" s="312" t="s">
        <v>186</v>
      </c>
      <c r="I565" s="313">
        <v>179210.94</v>
      </c>
      <c r="J565" s="307">
        <f t="shared" si="16"/>
        <v>9221538.21</v>
      </c>
      <c r="K565" s="307">
        <f t="shared" si="17"/>
        <v>-7396329.260000001</v>
      </c>
      <c r="L565" s="312" t="s">
        <v>208</v>
      </c>
    </row>
    <row r="566" spans="1:12" ht="12.75">
      <c r="A566" s="316" t="s">
        <v>229</v>
      </c>
      <c r="B566" s="312" t="s">
        <v>230</v>
      </c>
      <c r="C566" s="313">
        <v>60087</v>
      </c>
      <c r="D566" s="313">
        <v>0</v>
      </c>
      <c r="E566" s="313">
        <v>0</v>
      </c>
      <c r="F566" s="317">
        <v>0</v>
      </c>
      <c r="G566" s="313">
        <v>0</v>
      </c>
      <c r="H566" s="312" t="s">
        <v>206</v>
      </c>
      <c r="I566" s="313">
        <v>200</v>
      </c>
      <c r="J566" s="307">
        <f t="shared" si="16"/>
        <v>-200</v>
      </c>
      <c r="K566" s="307">
        <f t="shared" si="17"/>
        <v>200</v>
      </c>
      <c r="L566" s="312" t="s">
        <v>230</v>
      </c>
    </row>
    <row r="567" spans="1:12" ht="25.5">
      <c r="A567" s="318" t="s">
        <v>236</v>
      </c>
      <c r="B567" s="312" t="s">
        <v>224</v>
      </c>
      <c r="C567" s="313">
        <v>569298</v>
      </c>
      <c r="D567" s="313">
        <v>292832</v>
      </c>
      <c r="E567" s="313">
        <v>254448.14</v>
      </c>
      <c r="F567" s="317">
        <v>44.695070069</v>
      </c>
      <c r="G567" s="313">
        <v>0</v>
      </c>
      <c r="H567" s="312" t="s">
        <v>208</v>
      </c>
      <c r="I567" s="313">
        <v>200</v>
      </c>
      <c r="J567" s="307">
        <f t="shared" si="16"/>
        <v>254248.14</v>
      </c>
      <c r="K567" s="307">
        <f t="shared" si="17"/>
        <v>-254248.14</v>
      </c>
      <c r="L567" s="312" t="s">
        <v>224</v>
      </c>
    </row>
    <row r="568" spans="1:12" ht="12.75" customHeight="1">
      <c r="A568" s="316" t="s">
        <v>239</v>
      </c>
      <c r="B568" s="312" t="s">
        <v>228</v>
      </c>
      <c r="C568" s="313">
        <v>569298</v>
      </c>
      <c r="D568" s="313">
        <v>292832</v>
      </c>
      <c r="E568" s="313">
        <v>254448.14</v>
      </c>
      <c r="F568" s="317">
        <v>44.695070069</v>
      </c>
      <c r="G568" s="313">
        <v>0</v>
      </c>
      <c r="H568" s="312" t="s">
        <v>224</v>
      </c>
      <c r="I568" s="313">
        <v>617.06</v>
      </c>
      <c r="J568" s="307">
        <f t="shared" si="16"/>
        <v>253831.08000000002</v>
      </c>
      <c r="K568" s="307">
        <f t="shared" si="17"/>
        <v>-253831.08000000002</v>
      </c>
      <c r="L568" s="312" t="s">
        <v>228</v>
      </c>
    </row>
    <row r="569" spans="1:12" ht="12.75">
      <c r="A569" s="318" t="s">
        <v>241</v>
      </c>
      <c r="B569" s="312" t="s">
        <v>231</v>
      </c>
      <c r="C569" s="313">
        <v>64870662</v>
      </c>
      <c r="D569" s="313">
        <v>4492061</v>
      </c>
      <c r="E569" s="313">
        <v>5473369.68</v>
      </c>
      <c r="F569" s="317">
        <v>8.437357522</v>
      </c>
      <c r="G569" s="313">
        <v>433021.44</v>
      </c>
      <c r="H569" s="312" t="s">
        <v>228</v>
      </c>
      <c r="I569" s="313">
        <v>617.06</v>
      </c>
      <c r="J569" s="307">
        <f t="shared" si="16"/>
        <v>5472752.62</v>
      </c>
      <c r="K569" s="307">
        <f t="shared" si="17"/>
        <v>-5039731.18</v>
      </c>
      <c r="L569" s="312" t="s">
        <v>231</v>
      </c>
    </row>
    <row r="570" spans="1:12" ht="38.25">
      <c r="A570" s="316" t="s">
        <v>248</v>
      </c>
      <c r="B570" s="312" t="s">
        <v>249</v>
      </c>
      <c r="C570" s="313">
        <v>35598957</v>
      </c>
      <c r="D570" s="313">
        <v>2229284</v>
      </c>
      <c r="E570" s="313">
        <v>1924181.77</v>
      </c>
      <c r="F570" s="317">
        <v>5.405163331</v>
      </c>
      <c r="G570" s="313">
        <v>421864.26</v>
      </c>
      <c r="H570" s="312" t="s">
        <v>251</v>
      </c>
      <c r="I570" s="313">
        <v>2952.4</v>
      </c>
      <c r="J570" s="307">
        <f t="shared" si="16"/>
        <v>1921229.37</v>
      </c>
      <c r="K570" s="307">
        <f t="shared" si="17"/>
        <v>-1499365.11</v>
      </c>
      <c r="L570" s="312" t="s">
        <v>249</v>
      </c>
    </row>
    <row r="571" spans="1:12" ht="12.75">
      <c r="A571" s="316" t="s">
        <v>330</v>
      </c>
      <c r="B571" s="312" t="s">
        <v>318</v>
      </c>
      <c r="C571" s="313">
        <v>29271705</v>
      </c>
      <c r="D571" s="313">
        <v>2262777</v>
      </c>
      <c r="E571" s="313">
        <v>3549187.91</v>
      </c>
      <c r="F571" s="317">
        <v>12.124978405</v>
      </c>
      <c r="G571" s="313">
        <v>11157.18</v>
      </c>
      <c r="H571" s="312" t="s">
        <v>253</v>
      </c>
      <c r="I571" s="313">
        <v>2952.4</v>
      </c>
      <c r="J571" s="307">
        <f t="shared" si="16"/>
        <v>3546235.5100000002</v>
      </c>
      <c r="K571" s="307">
        <f t="shared" si="17"/>
        <v>-3535078.33</v>
      </c>
      <c r="L571" s="312" t="s">
        <v>318</v>
      </c>
    </row>
    <row r="572" spans="1:12" s="308" customFormat="1" ht="38.25">
      <c r="A572" s="319" t="s">
        <v>331</v>
      </c>
      <c r="B572" s="312" t="s">
        <v>320</v>
      </c>
      <c r="C572" s="313">
        <v>125967</v>
      </c>
      <c r="D572" s="313">
        <v>54039</v>
      </c>
      <c r="E572" s="313">
        <v>39176.58</v>
      </c>
      <c r="F572" s="317">
        <v>31.100669223</v>
      </c>
      <c r="G572" s="313">
        <v>11157.18</v>
      </c>
      <c r="H572" s="306" t="s">
        <v>357</v>
      </c>
      <c r="I572" s="304"/>
      <c r="J572" s="307">
        <f t="shared" si="16"/>
        <v>39176.58</v>
      </c>
      <c r="K572" s="307">
        <f t="shared" si="17"/>
        <v>-28019.4</v>
      </c>
      <c r="L572" s="312" t="s">
        <v>320</v>
      </c>
    </row>
    <row r="573" spans="1:12" s="308" customFormat="1" ht="63.75">
      <c r="A573" s="319" t="s">
        <v>358</v>
      </c>
      <c r="B573" s="312" t="s">
        <v>353</v>
      </c>
      <c r="C573" s="313">
        <v>29145738</v>
      </c>
      <c r="D573" s="313">
        <v>2208738</v>
      </c>
      <c r="E573" s="313">
        <v>3510011.33</v>
      </c>
      <c r="F573" s="317">
        <v>12.042966042</v>
      </c>
      <c r="G573" s="313">
        <v>0</v>
      </c>
      <c r="H573" s="306" t="s">
        <v>161</v>
      </c>
      <c r="I573" s="304">
        <v>746522.4</v>
      </c>
      <c r="J573" s="307">
        <f t="shared" si="16"/>
        <v>2763488.93</v>
      </c>
      <c r="K573" s="307">
        <f t="shared" si="17"/>
        <v>-2763488.93</v>
      </c>
      <c r="L573" s="312" t="s">
        <v>353</v>
      </c>
    </row>
    <row r="574" spans="1:12" ht="12.75" customHeight="1">
      <c r="A574" s="320" t="s">
        <v>250</v>
      </c>
      <c r="B574" s="312" t="s">
        <v>251</v>
      </c>
      <c r="C574" s="313">
        <v>5178338</v>
      </c>
      <c r="D574" s="313">
        <v>1312472</v>
      </c>
      <c r="E574" s="313">
        <v>1293754.12</v>
      </c>
      <c r="F574" s="317">
        <v>24.983964353</v>
      </c>
      <c r="G574" s="313">
        <v>8245.25</v>
      </c>
      <c r="H574" s="312" t="s">
        <v>1141</v>
      </c>
      <c r="I574" s="313">
        <v>35.4</v>
      </c>
      <c r="J574" s="307">
        <f t="shared" si="16"/>
        <v>1293718.7200000002</v>
      </c>
      <c r="K574" s="307">
        <f t="shared" si="17"/>
        <v>-1285473.4700000002</v>
      </c>
      <c r="L574" s="312" t="s">
        <v>251</v>
      </c>
    </row>
    <row r="575" spans="1:12" ht="12.75">
      <c r="A575" s="318" t="s">
        <v>252</v>
      </c>
      <c r="B575" s="312" t="s">
        <v>253</v>
      </c>
      <c r="C575" s="313">
        <v>3063424</v>
      </c>
      <c r="D575" s="313">
        <v>777199</v>
      </c>
      <c r="E575" s="313">
        <v>763090.33</v>
      </c>
      <c r="F575" s="317">
        <v>24.909719647</v>
      </c>
      <c r="G575" s="313">
        <v>6078.2</v>
      </c>
      <c r="H575" s="312" t="s">
        <v>170</v>
      </c>
      <c r="I575" s="313">
        <v>746487</v>
      </c>
      <c r="J575" s="307">
        <f t="shared" si="16"/>
        <v>16603.329999999958</v>
      </c>
      <c r="K575" s="307">
        <f t="shared" si="17"/>
        <v>-10525.129999999957</v>
      </c>
      <c r="L575" s="312" t="s">
        <v>253</v>
      </c>
    </row>
    <row r="576" spans="1:12" ht="25.5">
      <c r="A576" s="318" t="s">
        <v>258</v>
      </c>
      <c r="B576" s="312" t="s">
        <v>259</v>
      </c>
      <c r="C576" s="313">
        <v>2114914</v>
      </c>
      <c r="D576" s="313">
        <v>535273</v>
      </c>
      <c r="E576" s="313">
        <v>530663.79</v>
      </c>
      <c r="F576" s="317">
        <v>25.091506794</v>
      </c>
      <c r="G576" s="313">
        <v>2167.05</v>
      </c>
      <c r="H576" s="312" t="s">
        <v>173</v>
      </c>
      <c r="I576" s="313">
        <v>746487</v>
      </c>
      <c r="J576" s="307">
        <f t="shared" si="16"/>
        <v>-215823.20999999996</v>
      </c>
      <c r="K576" s="307">
        <f t="shared" si="17"/>
        <v>217990.25999999995</v>
      </c>
      <c r="L576" s="312" t="s">
        <v>259</v>
      </c>
    </row>
    <row r="577" spans="1:12" s="308" customFormat="1" ht="25.5">
      <c r="A577" s="316" t="s">
        <v>335</v>
      </c>
      <c r="B577" s="312" t="s">
        <v>327</v>
      </c>
      <c r="C577" s="313">
        <v>2114914</v>
      </c>
      <c r="D577" s="313">
        <v>535273</v>
      </c>
      <c r="E577" s="313">
        <v>530663.79</v>
      </c>
      <c r="F577" s="317">
        <v>25.091506794</v>
      </c>
      <c r="G577" s="313">
        <v>2167.05</v>
      </c>
      <c r="H577" s="306" t="s">
        <v>247</v>
      </c>
      <c r="I577" s="304">
        <v>711023.55</v>
      </c>
      <c r="J577" s="307">
        <f t="shared" si="16"/>
        <v>-180359.76</v>
      </c>
      <c r="K577" s="307">
        <f t="shared" si="17"/>
        <v>182526.81</v>
      </c>
      <c r="L577" s="312" t="s">
        <v>327</v>
      </c>
    </row>
    <row r="578" spans="1:12" ht="12.75">
      <c r="A578" s="306"/>
      <c r="B578" s="306" t="s">
        <v>1097</v>
      </c>
      <c r="C578" s="304">
        <v>-1556608</v>
      </c>
      <c r="D578" s="304">
        <v>-1125647</v>
      </c>
      <c r="E578" s="304">
        <v>1559422.02999998</v>
      </c>
      <c r="F578" s="321">
        <v>-100.180779618</v>
      </c>
      <c r="G578" s="304">
        <v>-4553313.67</v>
      </c>
      <c r="H578" s="312" t="s">
        <v>178</v>
      </c>
      <c r="I578" s="313">
        <v>695849.75</v>
      </c>
      <c r="J578" s="307">
        <f t="shared" si="16"/>
        <v>863572.27999998</v>
      </c>
      <c r="K578" s="307">
        <f t="shared" si="17"/>
        <v>-5416885.94999998</v>
      </c>
      <c r="L578" s="306" t="s">
        <v>1097</v>
      </c>
    </row>
    <row r="579" spans="1:12" ht="12.75">
      <c r="A579" s="306" t="s">
        <v>296</v>
      </c>
      <c r="B579" s="306" t="s">
        <v>1098</v>
      </c>
      <c r="C579" s="304">
        <v>1556608</v>
      </c>
      <c r="D579" s="304">
        <v>1125647</v>
      </c>
      <c r="E579" s="304">
        <v>-1559422.02999998</v>
      </c>
      <c r="F579" s="321">
        <v>-100.180779618</v>
      </c>
      <c r="G579" s="304">
        <v>4553313.67</v>
      </c>
      <c r="H579" s="312" t="s">
        <v>180</v>
      </c>
      <c r="I579" s="313">
        <v>694444.14</v>
      </c>
      <c r="J579" s="307">
        <f t="shared" si="16"/>
        <v>-2253866.16999998</v>
      </c>
      <c r="K579" s="307">
        <f t="shared" si="17"/>
        <v>6807179.839999979</v>
      </c>
      <c r="L579" s="306" t="s">
        <v>1098</v>
      </c>
    </row>
    <row r="580" spans="1:12" ht="12.75">
      <c r="A580" s="320" t="s">
        <v>267</v>
      </c>
      <c r="B580" s="312" t="s">
        <v>1161</v>
      </c>
      <c r="C580" s="313">
        <v>1556608</v>
      </c>
      <c r="D580" s="313">
        <v>1125647</v>
      </c>
      <c r="E580" s="313">
        <v>-1559422.02999998</v>
      </c>
      <c r="F580" s="317">
        <v>-100.180779618</v>
      </c>
      <c r="G580" s="313">
        <v>4553313.67</v>
      </c>
      <c r="H580" s="312" t="s">
        <v>181</v>
      </c>
      <c r="I580" s="313">
        <v>645076.58</v>
      </c>
      <c r="J580" s="307">
        <f t="shared" si="16"/>
        <v>-2204498.60999998</v>
      </c>
      <c r="K580" s="307">
        <f t="shared" si="17"/>
        <v>6757812.27999998</v>
      </c>
      <c r="L580" s="312" t="s">
        <v>1161</v>
      </c>
    </row>
    <row r="581" spans="1:12" ht="38.25">
      <c r="A581" s="318" t="s">
        <v>268</v>
      </c>
      <c r="B581" s="312" t="s">
        <v>1162</v>
      </c>
      <c r="C581" s="313">
        <v>-323340</v>
      </c>
      <c r="D581" s="313">
        <v>-175671</v>
      </c>
      <c r="E581" s="313">
        <v>0</v>
      </c>
      <c r="F581" s="317">
        <v>0</v>
      </c>
      <c r="G581" s="313">
        <v>0</v>
      </c>
      <c r="H581" s="312" t="s">
        <v>188</v>
      </c>
      <c r="I581" s="313">
        <v>530186.58</v>
      </c>
      <c r="J581" s="307">
        <f t="shared" si="16"/>
        <v>-530186.58</v>
      </c>
      <c r="K581" s="307">
        <f t="shared" si="17"/>
        <v>530186.58</v>
      </c>
      <c r="L581" s="312" t="s">
        <v>1162</v>
      </c>
    </row>
    <row r="582" spans="1:12" ht="25.5">
      <c r="A582" s="318" t="s">
        <v>269</v>
      </c>
      <c r="B582" s="312" t="s">
        <v>1163</v>
      </c>
      <c r="C582" s="313">
        <v>1879948</v>
      </c>
      <c r="D582" s="313">
        <v>1301318</v>
      </c>
      <c r="E582" s="313">
        <v>-1879946.36</v>
      </c>
      <c r="F582" s="317">
        <v>-99.999912764</v>
      </c>
      <c r="G582" s="313">
        <v>0</v>
      </c>
      <c r="H582" s="312" t="s">
        <v>186</v>
      </c>
      <c r="I582" s="313">
        <v>49367.56</v>
      </c>
      <c r="J582" s="307">
        <f t="shared" si="16"/>
        <v>-1929313.9200000002</v>
      </c>
      <c r="K582" s="307">
        <f t="shared" si="17"/>
        <v>1929313.9200000002</v>
      </c>
      <c r="L582" s="312" t="s">
        <v>1163</v>
      </c>
    </row>
    <row r="583" spans="1:12" ht="12.75" customHeight="1">
      <c r="A583" s="306" t="s">
        <v>359</v>
      </c>
      <c r="B583" s="306" t="s">
        <v>354</v>
      </c>
      <c r="C583" s="304"/>
      <c r="D583" s="304"/>
      <c r="E583" s="304"/>
      <c r="F583" s="321"/>
      <c r="G583" s="304"/>
      <c r="H583" s="312" t="s">
        <v>224</v>
      </c>
      <c r="I583" s="313">
        <v>1405.61</v>
      </c>
      <c r="J583" s="307">
        <f t="shared" si="16"/>
        <v>-1405.61</v>
      </c>
      <c r="K583" s="307">
        <f t="shared" si="17"/>
        <v>1405.61</v>
      </c>
      <c r="L583" s="306" t="s">
        <v>354</v>
      </c>
    </row>
    <row r="584" spans="1:12" ht="12.75">
      <c r="A584" s="306" t="s">
        <v>160</v>
      </c>
      <c r="B584" s="306" t="s">
        <v>161</v>
      </c>
      <c r="C584" s="304">
        <v>70142835</v>
      </c>
      <c r="D584" s="304">
        <v>36963806</v>
      </c>
      <c r="E584" s="304">
        <v>36673149.08</v>
      </c>
      <c r="F584" s="321">
        <v>52.283528432</v>
      </c>
      <c r="G584" s="304">
        <v>7920331.58</v>
      </c>
      <c r="H584" s="312" t="s">
        <v>228</v>
      </c>
      <c r="I584" s="313">
        <v>1405.61</v>
      </c>
      <c r="J584" s="307">
        <f t="shared" si="16"/>
        <v>36671743.47</v>
      </c>
      <c r="K584" s="307">
        <f t="shared" si="17"/>
        <v>-28751411.89</v>
      </c>
      <c r="L584" s="306" t="s">
        <v>161</v>
      </c>
    </row>
    <row r="585" spans="1:12" ht="25.5">
      <c r="A585" s="320" t="s">
        <v>162</v>
      </c>
      <c r="B585" s="312" t="s">
        <v>1141</v>
      </c>
      <c r="C585" s="313">
        <v>3671338</v>
      </c>
      <c r="D585" s="313">
        <v>1668372</v>
      </c>
      <c r="E585" s="313">
        <v>1405014.65</v>
      </c>
      <c r="F585" s="317">
        <v>38.269825606</v>
      </c>
      <c r="G585" s="313">
        <v>321299.26</v>
      </c>
      <c r="H585" s="312" t="s">
        <v>251</v>
      </c>
      <c r="I585" s="313">
        <v>15173.8</v>
      </c>
      <c r="J585" s="307">
        <f t="shared" si="16"/>
        <v>1389840.8499999999</v>
      </c>
      <c r="K585" s="307">
        <f t="shared" si="17"/>
        <v>-1068541.5899999999</v>
      </c>
      <c r="L585" s="312" t="s">
        <v>1141</v>
      </c>
    </row>
    <row r="586" spans="1:12" ht="12.75">
      <c r="A586" s="320" t="s">
        <v>163</v>
      </c>
      <c r="B586" s="312" t="s">
        <v>164</v>
      </c>
      <c r="C586" s="313">
        <v>67873</v>
      </c>
      <c r="D586" s="313">
        <v>23047</v>
      </c>
      <c r="E586" s="313">
        <v>6837.03</v>
      </c>
      <c r="F586" s="317">
        <v>10.073269194</v>
      </c>
      <c r="G586" s="313">
        <v>6013.83</v>
      </c>
      <c r="H586" s="312" t="s">
        <v>253</v>
      </c>
      <c r="I586" s="313">
        <v>15173.8</v>
      </c>
      <c r="J586" s="307">
        <f t="shared" si="16"/>
        <v>-8336.77</v>
      </c>
      <c r="K586" s="307">
        <f t="shared" si="17"/>
        <v>14350.6</v>
      </c>
      <c r="L586" s="312" t="s">
        <v>164</v>
      </c>
    </row>
    <row r="587" spans="1:12" s="308" customFormat="1" ht="12.75">
      <c r="A587" s="320" t="s">
        <v>165</v>
      </c>
      <c r="B587" s="312" t="s">
        <v>1143</v>
      </c>
      <c r="C587" s="313">
        <v>361014</v>
      </c>
      <c r="D587" s="313">
        <v>196518</v>
      </c>
      <c r="E587" s="313">
        <v>185428.4</v>
      </c>
      <c r="F587" s="317">
        <v>51.363215831</v>
      </c>
      <c r="G587" s="313">
        <v>35165.49</v>
      </c>
      <c r="H587" s="312"/>
      <c r="I587" s="313"/>
      <c r="J587" s="307">
        <f t="shared" si="16"/>
        <v>185428.4</v>
      </c>
      <c r="K587" s="307">
        <f t="shared" si="17"/>
        <v>-150262.91</v>
      </c>
      <c r="L587" s="312" t="s">
        <v>1143</v>
      </c>
    </row>
    <row r="588" spans="1:12" s="308" customFormat="1" ht="12.75">
      <c r="A588" s="318" t="s">
        <v>21</v>
      </c>
      <c r="B588" s="312" t="s">
        <v>166</v>
      </c>
      <c r="C588" s="313">
        <v>361014</v>
      </c>
      <c r="D588" s="313">
        <v>196518</v>
      </c>
      <c r="E588" s="313">
        <v>185428.4</v>
      </c>
      <c r="F588" s="317">
        <v>51.363215831</v>
      </c>
      <c r="G588" s="313">
        <v>35165.49</v>
      </c>
      <c r="H588" s="312"/>
      <c r="I588" s="313"/>
      <c r="J588" s="307">
        <f t="shared" si="16"/>
        <v>185428.4</v>
      </c>
      <c r="K588" s="307">
        <f t="shared" si="17"/>
        <v>-150262.91</v>
      </c>
      <c r="L588" s="312" t="s">
        <v>166</v>
      </c>
    </row>
    <row r="589" spans="1:12" ht="12.75">
      <c r="A589" s="316" t="s">
        <v>299</v>
      </c>
      <c r="B589" s="312" t="s">
        <v>300</v>
      </c>
      <c r="C589" s="313">
        <v>361014</v>
      </c>
      <c r="D589" s="313">
        <v>196518</v>
      </c>
      <c r="E589" s="313">
        <v>185428.4</v>
      </c>
      <c r="F589" s="317">
        <v>51.363215831</v>
      </c>
      <c r="G589" s="313">
        <v>35165.49</v>
      </c>
      <c r="H589" s="312"/>
      <c r="I589" s="313"/>
      <c r="J589" s="307">
        <f aca="true" t="shared" si="18" ref="J589:J652">E589-I589</f>
        <v>185428.4</v>
      </c>
      <c r="K589" s="307">
        <f aca="true" t="shared" si="19" ref="K589:K652">G589-J589</f>
        <v>-150262.91</v>
      </c>
      <c r="L589" s="312" t="s">
        <v>300</v>
      </c>
    </row>
    <row r="590" spans="1:12" ht="38.25">
      <c r="A590" s="319" t="s">
        <v>301</v>
      </c>
      <c r="B590" s="312" t="s">
        <v>302</v>
      </c>
      <c r="C590" s="313">
        <v>361014</v>
      </c>
      <c r="D590" s="313">
        <v>196518</v>
      </c>
      <c r="E590" s="313">
        <v>185428.4</v>
      </c>
      <c r="F590" s="317">
        <v>51.363215831</v>
      </c>
      <c r="G590" s="313">
        <v>35165.49</v>
      </c>
      <c r="H590" s="312"/>
      <c r="I590" s="313"/>
      <c r="J590" s="307">
        <f t="shared" si="18"/>
        <v>185428.4</v>
      </c>
      <c r="K590" s="307">
        <f t="shared" si="19"/>
        <v>-150262.91</v>
      </c>
      <c r="L590" s="312" t="s">
        <v>302</v>
      </c>
    </row>
    <row r="591" spans="1:12" s="308" customFormat="1" ht="38.25">
      <c r="A591" s="326" t="s">
        <v>303</v>
      </c>
      <c r="B591" s="312" t="s">
        <v>304</v>
      </c>
      <c r="C591" s="313">
        <v>277668</v>
      </c>
      <c r="D591" s="313">
        <v>145749</v>
      </c>
      <c r="E591" s="313">
        <v>145749</v>
      </c>
      <c r="F591" s="317">
        <v>52.4903842</v>
      </c>
      <c r="G591" s="313">
        <v>28699</v>
      </c>
      <c r="H591" s="306" t="s">
        <v>142</v>
      </c>
      <c r="I591" s="304"/>
      <c r="J591" s="307">
        <f t="shared" si="18"/>
        <v>145749</v>
      </c>
      <c r="K591" s="307">
        <f t="shared" si="19"/>
        <v>-117050</v>
      </c>
      <c r="L591" s="312" t="s">
        <v>304</v>
      </c>
    </row>
    <row r="592" spans="1:12" s="308" customFormat="1" ht="38.25">
      <c r="A592" s="326" t="s">
        <v>324</v>
      </c>
      <c r="B592" s="312" t="s">
        <v>312</v>
      </c>
      <c r="C592" s="313">
        <v>83346</v>
      </c>
      <c r="D592" s="313">
        <v>50769</v>
      </c>
      <c r="E592" s="313">
        <v>39679.4</v>
      </c>
      <c r="F592" s="317">
        <v>47.608043577</v>
      </c>
      <c r="G592" s="313">
        <v>6466.49</v>
      </c>
      <c r="H592" s="306" t="s">
        <v>161</v>
      </c>
      <c r="I592" s="304">
        <v>133496175.26</v>
      </c>
      <c r="J592" s="307">
        <f t="shared" si="18"/>
        <v>-133456495.86</v>
      </c>
      <c r="K592" s="307">
        <f t="shared" si="19"/>
        <v>133462962.35</v>
      </c>
      <c r="L592" s="312" t="s">
        <v>312</v>
      </c>
    </row>
    <row r="593" spans="1:12" ht="12.75" customHeight="1">
      <c r="A593" s="320" t="s">
        <v>177</v>
      </c>
      <c r="B593" s="312" t="s">
        <v>170</v>
      </c>
      <c r="C593" s="313">
        <v>66042610</v>
      </c>
      <c r="D593" s="313">
        <v>35075869</v>
      </c>
      <c r="E593" s="313">
        <v>35075869</v>
      </c>
      <c r="F593" s="317">
        <v>53.110967298</v>
      </c>
      <c r="G593" s="313">
        <v>7557853</v>
      </c>
      <c r="H593" s="312" t="s">
        <v>1141</v>
      </c>
      <c r="I593" s="313">
        <v>2425670.26</v>
      </c>
      <c r="J593" s="307">
        <f t="shared" si="18"/>
        <v>32650198.740000002</v>
      </c>
      <c r="K593" s="307">
        <f t="shared" si="19"/>
        <v>-25092345.740000002</v>
      </c>
      <c r="L593" s="312" t="s">
        <v>170</v>
      </c>
    </row>
    <row r="594" spans="1:12" ht="25.5">
      <c r="A594" s="318" t="s">
        <v>179</v>
      </c>
      <c r="B594" s="312" t="s">
        <v>173</v>
      </c>
      <c r="C594" s="313">
        <v>66042610</v>
      </c>
      <c r="D594" s="313">
        <v>35075869</v>
      </c>
      <c r="E594" s="313">
        <v>35075869</v>
      </c>
      <c r="F594" s="317">
        <v>53.110967298</v>
      </c>
      <c r="G594" s="313">
        <v>7557853</v>
      </c>
      <c r="H594" s="312" t="s">
        <v>164</v>
      </c>
      <c r="I594" s="313">
        <v>0</v>
      </c>
      <c r="J594" s="307">
        <f t="shared" si="18"/>
        <v>35075869</v>
      </c>
      <c r="K594" s="307">
        <f t="shared" si="19"/>
        <v>-27518016</v>
      </c>
      <c r="L594" s="312" t="s">
        <v>173</v>
      </c>
    </row>
    <row r="595" spans="1:12" ht="12.75" customHeight="1">
      <c r="A595" s="306" t="s">
        <v>293</v>
      </c>
      <c r="B595" s="306" t="s">
        <v>247</v>
      </c>
      <c r="C595" s="304">
        <v>70333077</v>
      </c>
      <c r="D595" s="304">
        <v>37113339</v>
      </c>
      <c r="E595" s="304">
        <v>35305123.04</v>
      </c>
      <c r="F595" s="321">
        <v>50.197040348</v>
      </c>
      <c r="G595" s="304">
        <v>9420095.99</v>
      </c>
      <c r="H595" s="312" t="s">
        <v>311</v>
      </c>
      <c r="I595" s="313">
        <v>0</v>
      </c>
      <c r="J595" s="307">
        <f t="shared" si="18"/>
        <v>35305123.04</v>
      </c>
      <c r="K595" s="307">
        <f t="shared" si="19"/>
        <v>-25885027.049999997</v>
      </c>
      <c r="L595" s="306" t="s">
        <v>247</v>
      </c>
    </row>
    <row r="596" spans="1:12" ht="12.75">
      <c r="A596" s="320" t="s">
        <v>182</v>
      </c>
      <c r="B596" s="312" t="s">
        <v>178</v>
      </c>
      <c r="C596" s="313">
        <v>56188143</v>
      </c>
      <c r="D596" s="313">
        <v>30903891</v>
      </c>
      <c r="E596" s="313">
        <v>29536924.71</v>
      </c>
      <c r="F596" s="317">
        <v>52.567896237</v>
      </c>
      <c r="G596" s="313">
        <v>8057568.04</v>
      </c>
      <c r="H596" s="312" t="s">
        <v>170</v>
      </c>
      <c r="I596" s="313">
        <v>131070505</v>
      </c>
      <c r="J596" s="307">
        <f t="shared" si="18"/>
        <v>-101533580.28999999</v>
      </c>
      <c r="K596" s="307">
        <f t="shared" si="19"/>
        <v>109591148.33</v>
      </c>
      <c r="L596" s="312" t="s">
        <v>178</v>
      </c>
    </row>
    <row r="597" spans="1:12" ht="12.75" customHeight="1">
      <c r="A597" s="318" t="s">
        <v>183</v>
      </c>
      <c r="B597" s="312" t="s">
        <v>180</v>
      </c>
      <c r="C597" s="313">
        <v>27767864</v>
      </c>
      <c r="D597" s="313">
        <v>13309712</v>
      </c>
      <c r="E597" s="313">
        <v>12076114.83</v>
      </c>
      <c r="F597" s="317">
        <v>43.489534629</v>
      </c>
      <c r="G597" s="313">
        <v>2559867.02</v>
      </c>
      <c r="H597" s="312" t="s">
        <v>173</v>
      </c>
      <c r="I597" s="313">
        <v>130632298</v>
      </c>
      <c r="J597" s="307">
        <f t="shared" si="18"/>
        <v>-118556183.17</v>
      </c>
      <c r="K597" s="307">
        <f t="shared" si="19"/>
        <v>121116050.19</v>
      </c>
      <c r="L597" s="312" t="s">
        <v>180</v>
      </c>
    </row>
    <row r="598" spans="1:12" ht="12.75" customHeight="1">
      <c r="A598" s="316" t="s">
        <v>185</v>
      </c>
      <c r="B598" s="312" t="s">
        <v>181</v>
      </c>
      <c r="C598" s="313">
        <v>17639164</v>
      </c>
      <c r="D598" s="313">
        <v>9246054</v>
      </c>
      <c r="E598" s="313">
        <v>8896663.58</v>
      </c>
      <c r="F598" s="317">
        <v>50.436991118</v>
      </c>
      <c r="G598" s="313">
        <v>2032060.98</v>
      </c>
      <c r="H598" s="312" t="s">
        <v>313</v>
      </c>
      <c r="I598" s="313">
        <v>438207</v>
      </c>
      <c r="J598" s="307">
        <f t="shared" si="18"/>
        <v>8458456.58</v>
      </c>
      <c r="K598" s="307">
        <f t="shared" si="19"/>
        <v>-6426395.6</v>
      </c>
      <c r="L598" s="312" t="s">
        <v>181</v>
      </c>
    </row>
    <row r="599" spans="1:12" s="308" customFormat="1" ht="12.75">
      <c r="A599" s="319" t="s">
        <v>187</v>
      </c>
      <c r="B599" s="312" t="s">
        <v>188</v>
      </c>
      <c r="C599" s="313">
        <v>14204574</v>
      </c>
      <c r="D599" s="313">
        <v>7474144</v>
      </c>
      <c r="E599" s="313">
        <v>7215243.87</v>
      </c>
      <c r="F599" s="317">
        <v>50.795214767</v>
      </c>
      <c r="G599" s="313">
        <v>1633546.92</v>
      </c>
      <c r="H599" s="306" t="s">
        <v>247</v>
      </c>
      <c r="I599" s="304">
        <v>128709531.4</v>
      </c>
      <c r="J599" s="307">
        <f t="shared" si="18"/>
        <v>-121494287.53</v>
      </c>
      <c r="K599" s="307">
        <f t="shared" si="19"/>
        <v>123127834.45</v>
      </c>
      <c r="L599" s="312" t="s">
        <v>188</v>
      </c>
    </row>
    <row r="600" spans="1:12" ht="12.75">
      <c r="A600" s="316" t="s">
        <v>192</v>
      </c>
      <c r="B600" s="312" t="s">
        <v>186</v>
      </c>
      <c r="C600" s="313">
        <v>10128700</v>
      </c>
      <c r="D600" s="313">
        <v>4063658</v>
      </c>
      <c r="E600" s="313">
        <v>3179451.25</v>
      </c>
      <c r="F600" s="317">
        <v>31.390516552</v>
      </c>
      <c r="G600" s="313">
        <v>527806.04</v>
      </c>
      <c r="H600" s="312" t="s">
        <v>178</v>
      </c>
      <c r="I600" s="313">
        <v>127921060.45</v>
      </c>
      <c r="J600" s="307">
        <f t="shared" si="18"/>
        <v>-124741609.2</v>
      </c>
      <c r="K600" s="307">
        <f t="shared" si="19"/>
        <v>125269415.24000001</v>
      </c>
      <c r="L600" s="312" t="s">
        <v>186</v>
      </c>
    </row>
    <row r="601" spans="1:12" ht="12.75">
      <c r="A601" s="318" t="s">
        <v>215</v>
      </c>
      <c r="B601" s="312" t="s">
        <v>206</v>
      </c>
      <c r="C601" s="313">
        <v>16124545</v>
      </c>
      <c r="D601" s="313">
        <v>9746089</v>
      </c>
      <c r="E601" s="313">
        <v>9623354.17</v>
      </c>
      <c r="F601" s="317">
        <v>59.681399816</v>
      </c>
      <c r="G601" s="313">
        <v>2996249.18</v>
      </c>
      <c r="H601" s="312" t="s">
        <v>180</v>
      </c>
      <c r="I601" s="313">
        <v>18277631.2</v>
      </c>
      <c r="J601" s="307">
        <f t="shared" si="18"/>
        <v>-8654277.03</v>
      </c>
      <c r="K601" s="307">
        <f t="shared" si="19"/>
        <v>11650526.209999999</v>
      </c>
      <c r="L601" s="312" t="s">
        <v>206</v>
      </c>
    </row>
    <row r="602" spans="1:12" ht="12.75">
      <c r="A602" s="316" t="s">
        <v>217</v>
      </c>
      <c r="B602" s="312" t="s">
        <v>208</v>
      </c>
      <c r="C602" s="313">
        <v>15184608</v>
      </c>
      <c r="D602" s="313">
        <v>9210172</v>
      </c>
      <c r="E602" s="313">
        <v>9103867.41</v>
      </c>
      <c r="F602" s="317">
        <v>59.954576437</v>
      </c>
      <c r="G602" s="313">
        <v>2866292.4</v>
      </c>
      <c r="H602" s="312" t="s">
        <v>181</v>
      </c>
      <c r="I602" s="313">
        <v>11529383.93</v>
      </c>
      <c r="J602" s="307">
        <f t="shared" si="18"/>
        <v>-2425516.5199999996</v>
      </c>
      <c r="K602" s="307">
        <f t="shared" si="19"/>
        <v>5291808.92</v>
      </c>
      <c r="L602" s="312" t="s">
        <v>208</v>
      </c>
    </row>
    <row r="603" spans="1:12" ht="12.75">
      <c r="A603" s="316" t="s">
        <v>229</v>
      </c>
      <c r="B603" s="312" t="s">
        <v>230</v>
      </c>
      <c r="C603" s="313">
        <v>939937</v>
      </c>
      <c r="D603" s="313">
        <v>535917</v>
      </c>
      <c r="E603" s="313">
        <v>519486.76</v>
      </c>
      <c r="F603" s="317">
        <v>55.268253085</v>
      </c>
      <c r="G603" s="313">
        <v>129956.78</v>
      </c>
      <c r="H603" s="312" t="s">
        <v>188</v>
      </c>
      <c r="I603" s="313">
        <v>9389188.11</v>
      </c>
      <c r="J603" s="307">
        <f t="shared" si="18"/>
        <v>-8869701.35</v>
      </c>
      <c r="K603" s="307">
        <f t="shared" si="19"/>
        <v>8999658.129999999</v>
      </c>
      <c r="L603" s="312" t="s">
        <v>230</v>
      </c>
    </row>
    <row r="604" spans="1:12" ht="25.5">
      <c r="A604" s="318" t="s">
        <v>236</v>
      </c>
      <c r="B604" s="312" t="s">
        <v>224</v>
      </c>
      <c r="C604" s="313">
        <v>103609</v>
      </c>
      <c r="D604" s="313">
        <v>95507</v>
      </c>
      <c r="E604" s="313">
        <v>93894.71</v>
      </c>
      <c r="F604" s="317">
        <v>90.624086711</v>
      </c>
      <c r="G604" s="313">
        <v>7939.84</v>
      </c>
      <c r="H604" s="312" t="s">
        <v>186</v>
      </c>
      <c r="I604" s="313">
        <v>6748247.27000001</v>
      </c>
      <c r="J604" s="307">
        <f t="shared" si="18"/>
        <v>-6654352.56000001</v>
      </c>
      <c r="K604" s="307">
        <f t="shared" si="19"/>
        <v>6662292.40000001</v>
      </c>
      <c r="L604" s="312" t="s">
        <v>224</v>
      </c>
    </row>
    <row r="605" spans="1:12" ht="12.75">
      <c r="A605" s="316" t="s">
        <v>239</v>
      </c>
      <c r="B605" s="312" t="s">
        <v>228</v>
      </c>
      <c r="C605" s="313">
        <v>103609</v>
      </c>
      <c r="D605" s="313">
        <v>95507</v>
      </c>
      <c r="E605" s="313">
        <v>93894.71</v>
      </c>
      <c r="F605" s="317">
        <v>90.624086711</v>
      </c>
      <c r="G605" s="313">
        <v>7939.84</v>
      </c>
      <c r="H605" s="312" t="s">
        <v>198</v>
      </c>
      <c r="I605" s="313">
        <v>305.58</v>
      </c>
      <c r="J605" s="307">
        <f t="shared" si="18"/>
        <v>93589.13</v>
      </c>
      <c r="K605" s="307">
        <f t="shared" si="19"/>
        <v>-85649.29000000001</v>
      </c>
      <c r="L605" s="312" t="s">
        <v>228</v>
      </c>
    </row>
    <row r="606" spans="1:12" ht="12.75">
      <c r="A606" s="318" t="s">
        <v>241</v>
      </c>
      <c r="B606" s="312" t="s">
        <v>231</v>
      </c>
      <c r="C606" s="313">
        <v>12192125</v>
      </c>
      <c r="D606" s="313">
        <v>7752583</v>
      </c>
      <c r="E606" s="313">
        <v>7743561</v>
      </c>
      <c r="F606" s="317">
        <v>63.512808473</v>
      </c>
      <c r="G606" s="313">
        <v>2493512</v>
      </c>
      <c r="H606" s="312" t="s">
        <v>206</v>
      </c>
      <c r="I606" s="313">
        <v>104383202.49</v>
      </c>
      <c r="J606" s="307">
        <f t="shared" si="18"/>
        <v>-96639641.49</v>
      </c>
      <c r="K606" s="307">
        <f t="shared" si="19"/>
        <v>99133153.49</v>
      </c>
      <c r="L606" s="312" t="s">
        <v>231</v>
      </c>
    </row>
    <row r="607" spans="1:12" ht="38.25">
      <c r="A607" s="316" t="s">
        <v>248</v>
      </c>
      <c r="B607" s="312" t="s">
        <v>249</v>
      </c>
      <c r="C607" s="313">
        <v>12192125</v>
      </c>
      <c r="D607" s="313">
        <v>7752583</v>
      </c>
      <c r="E607" s="313">
        <v>7743561</v>
      </c>
      <c r="F607" s="317">
        <v>63.512808473</v>
      </c>
      <c r="G607" s="313">
        <v>2493512</v>
      </c>
      <c r="H607" s="312" t="s">
        <v>208</v>
      </c>
      <c r="I607" s="313">
        <v>104383202.49</v>
      </c>
      <c r="J607" s="307">
        <f t="shared" si="18"/>
        <v>-96639641.49</v>
      </c>
      <c r="K607" s="307">
        <f t="shared" si="19"/>
        <v>99133153.49</v>
      </c>
      <c r="L607" s="312" t="s">
        <v>249</v>
      </c>
    </row>
    <row r="608" spans="1:12" ht="12.75" customHeight="1">
      <c r="A608" s="320" t="s">
        <v>250</v>
      </c>
      <c r="B608" s="312" t="s">
        <v>251</v>
      </c>
      <c r="C608" s="313">
        <v>14144934</v>
      </c>
      <c r="D608" s="313">
        <v>6209448</v>
      </c>
      <c r="E608" s="313">
        <v>5768198.33</v>
      </c>
      <c r="F608" s="317">
        <v>40.779252346</v>
      </c>
      <c r="G608" s="313">
        <v>1362527.95</v>
      </c>
      <c r="H608" s="312" t="s">
        <v>224</v>
      </c>
      <c r="I608" s="313">
        <v>24775.47</v>
      </c>
      <c r="J608" s="307">
        <f t="shared" si="18"/>
        <v>5743422.86</v>
      </c>
      <c r="K608" s="307">
        <f t="shared" si="19"/>
        <v>-4380894.91</v>
      </c>
      <c r="L608" s="312" t="s">
        <v>251</v>
      </c>
    </row>
    <row r="609" spans="1:12" ht="12.75">
      <c r="A609" s="318" t="s">
        <v>252</v>
      </c>
      <c r="B609" s="312" t="s">
        <v>253</v>
      </c>
      <c r="C609" s="313">
        <v>14142934</v>
      </c>
      <c r="D609" s="313">
        <v>6207448</v>
      </c>
      <c r="E609" s="313">
        <v>5768198.33</v>
      </c>
      <c r="F609" s="317">
        <v>40.785019077</v>
      </c>
      <c r="G609" s="313">
        <v>1362527.95</v>
      </c>
      <c r="H609" s="312" t="s">
        <v>228</v>
      </c>
      <c r="I609" s="313">
        <v>24775.47</v>
      </c>
      <c r="J609" s="307">
        <f t="shared" si="18"/>
        <v>5743422.86</v>
      </c>
      <c r="K609" s="307">
        <f t="shared" si="19"/>
        <v>-4380894.91</v>
      </c>
      <c r="L609" s="312" t="s">
        <v>253</v>
      </c>
    </row>
    <row r="610" spans="1:12" ht="25.5">
      <c r="A610" s="318" t="s">
        <v>258</v>
      </c>
      <c r="B610" s="312" t="s">
        <v>259</v>
      </c>
      <c r="C610" s="313">
        <v>2000</v>
      </c>
      <c r="D610" s="313">
        <v>2000</v>
      </c>
      <c r="E610" s="313">
        <v>0</v>
      </c>
      <c r="F610" s="317">
        <v>0</v>
      </c>
      <c r="G610" s="313">
        <v>0</v>
      </c>
      <c r="H610" s="312" t="s">
        <v>231</v>
      </c>
      <c r="I610" s="313">
        <v>5235145.71</v>
      </c>
      <c r="J610" s="307">
        <f t="shared" si="18"/>
        <v>-5235145.71</v>
      </c>
      <c r="K610" s="307">
        <f t="shared" si="19"/>
        <v>5235145.71</v>
      </c>
      <c r="L610" s="312"/>
    </row>
    <row r="611" spans="1:12" ht="12.75">
      <c r="A611" s="306"/>
      <c r="B611" s="306" t="s">
        <v>1097</v>
      </c>
      <c r="C611" s="304">
        <v>-190242</v>
      </c>
      <c r="D611" s="304">
        <v>-149533</v>
      </c>
      <c r="E611" s="304">
        <v>1368026.04000001</v>
      </c>
      <c r="F611" s="321">
        <v>-719.097801747</v>
      </c>
      <c r="G611" s="304">
        <v>-1499764.41</v>
      </c>
      <c r="H611" s="312"/>
      <c r="I611" s="313"/>
      <c r="J611" s="307">
        <f t="shared" si="18"/>
        <v>1368026.04000001</v>
      </c>
      <c r="K611" s="307">
        <f t="shared" si="19"/>
        <v>-2867790.45000001</v>
      </c>
      <c r="L611" s="306" t="s">
        <v>1097</v>
      </c>
    </row>
    <row r="612" spans="1:12" ht="12.75">
      <c r="A612" s="306" t="s">
        <v>296</v>
      </c>
      <c r="B612" s="306" t="s">
        <v>1098</v>
      </c>
      <c r="C612" s="304">
        <v>190242</v>
      </c>
      <c r="D612" s="304">
        <v>149533</v>
      </c>
      <c r="E612" s="304">
        <v>-1368026.04000001</v>
      </c>
      <c r="F612" s="321">
        <v>-719.097801747</v>
      </c>
      <c r="G612" s="304">
        <v>1499764.41</v>
      </c>
      <c r="H612" s="312"/>
      <c r="I612" s="313"/>
      <c r="J612" s="307">
        <f t="shared" si="18"/>
        <v>-1368026.04000001</v>
      </c>
      <c r="K612" s="307">
        <f t="shared" si="19"/>
        <v>2867790.45000001</v>
      </c>
      <c r="L612" s="306" t="s">
        <v>1098</v>
      </c>
    </row>
    <row r="613" spans="1:12" ht="12.75">
      <c r="A613" s="320" t="s">
        <v>267</v>
      </c>
      <c r="B613" s="312" t="s">
        <v>1161</v>
      </c>
      <c r="C613" s="313">
        <v>190242</v>
      </c>
      <c r="D613" s="313">
        <v>149533</v>
      </c>
      <c r="E613" s="313">
        <v>-1368026.04000001</v>
      </c>
      <c r="F613" s="317">
        <v>-719.097801747</v>
      </c>
      <c r="G613" s="313">
        <v>1499764.41</v>
      </c>
      <c r="H613" s="312"/>
      <c r="I613" s="313"/>
      <c r="J613" s="307">
        <f t="shared" si="18"/>
        <v>-1368026.04000001</v>
      </c>
      <c r="K613" s="307">
        <f t="shared" si="19"/>
        <v>2867790.45000001</v>
      </c>
      <c r="L613" s="312" t="s">
        <v>1161</v>
      </c>
    </row>
    <row r="614" spans="1:12" ht="38.25">
      <c r="A614" s="318" t="s">
        <v>268</v>
      </c>
      <c r="B614" s="312" t="s">
        <v>1162</v>
      </c>
      <c r="C614" s="313">
        <v>157059</v>
      </c>
      <c r="D614" s="313">
        <v>135711</v>
      </c>
      <c r="E614" s="313">
        <v>-125676.6</v>
      </c>
      <c r="F614" s="317">
        <v>-80.01871908</v>
      </c>
      <c r="G614" s="313">
        <v>0</v>
      </c>
      <c r="H614" s="312" t="s">
        <v>249</v>
      </c>
      <c r="I614" s="313">
        <v>4915433</v>
      </c>
      <c r="J614" s="307">
        <f t="shared" si="18"/>
        <v>-5041109.6</v>
      </c>
      <c r="K614" s="307">
        <f t="shared" si="19"/>
        <v>5041109.6</v>
      </c>
      <c r="L614" s="312" t="s">
        <v>1162</v>
      </c>
    </row>
    <row r="615" spans="1:12" ht="25.5">
      <c r="A615" s="318" t="s">
        <v>269</v>
      </c>
      <c r="B615" s="312" t="s">
        <v>1163</v>
      </c>
      <c r="C615" s="313">
        <v>33183</v>
      </c>
      <c r="D615" s="313">
        <v>13822</v>
      </c>
      <c r="E615" s="313">
        <v>-33181.6</v>
      </c>
      <c r="F615" s="317">
        <v>-99.995780972</v>
      </c>
      <c r="G615" s="313">
        <v>0</v>
      </c>
      <c r="H615" s="312" t="s">
        <v>318</v>
      </c>
      <c r="I615" s="313">
        <v>319712.71</v>
      </c>
      <c r="J615" s="307">
        <f t="shared" si="18"/>
        <v>-352894.31</v>
      </c>
      <c r="K615" s="307">
        <f t="shared" si="19"/>
        <v>352894.31</v>
      </c>
      <c r="L615" s="312" t="s">
        <v>1163</v>
      </c>
    </row>
    <row r="616" spans="1:12" ht="12.75" customHeight="1">
      <c r="A616" s="306" t="s">
        <v>360</v>
      </c>
      <c r="B616" s="306" t="s">
        <v>356</v>
      </c>
      <c r="C616" s="304"/>
      <c r="D616" s="304"/>
      <c r="E616" s="304"/>
      <c r="F616" s="321"/>
      <c r="G616" s="304"/>
      <c r="H616" s="312" t="s">
        <v>320</v>
      </c>
      <c r="I616" s="313">
        <v>319712.71</v>
      </c>
      <c r="J616" s="307">
        <f t="shared" si="18"/>
        <v>-319712.71</v>
      </c>
      <c r="K616" s="307">
        <f t="shared" si="19"/>
        <v>319712.71</v>
      </c>
      <c r="L616" s="306" t="s">
        <v>356</v>
      </c>
    </row>
    <row r="617" spans="1:12" ht="12.75">
      <c r="A617" s="306" t="s">
        <v>160</v>
      </c>
      <c r="B617" s="306" t="s">
        <v>161</v>
      </c>
      <c r="C617" s="304">
        <v>2668111</v>
      </c>
      <c r="D617" s="304">
        <v>1335617</v>
      </c>
      <c r="E617" s="304">
        <v>1328151.91</v>
      </c>
      <c r="F617" s="321">
        <v>49.778735218</v>
      </c>
      <c r="G617" s="304">
        <v>213106</v>
      </c>
      <c r="H617" s="312" t="s">
        <v>251</v>
      </c>
      <c r="I617" s="313">
        <v>788470.95</v>
      </c>
      <c r="J617" s="307">
        <f t="shared" si="18"/>
        <v>539680.96</v>
      </c>
      <c r="K617" s="307">
        <f t="shared" si="19"/>
        <v>-326574.95999999996</v>
      </c>
      <c r="L617" s="306" t="s">
        <v>161</v>
      </c>
    </row>
    <row r="618" spans="1:12" ht="25.5">
      <c r="A618" s="320" t="s">
        <v>162</v>
      </c>
      <c r="B618" s="312" t="s">
        <v>1141</v>
      </c>
      <c r="C618" s="313">
        <v>25730</v>
      </c>
      <c r="D618" s="313">
        <v>18535</v>
      </c>
      <c r="E618" s="313">
        <v>11069.91</v>
      </c>
      <c r="F618" s="317">
        <v>43.023357948</v>
      </c>
      <c r="G618" s="313">
        <v>0</v>
      </c>
      <c r="H618" s="312" t="s">
        <v>253</v>
      </c>
      <c r="I618" s="313">
        <v>669978.4</v>
      </c>
      <c r="J618" s="307">
        <f t="shared" si="18"/>
        <v>-658908.49</v>
      </c>
      <c r="K618" s="307">
        <f t="shared" si="19"/>
        <v>658908.49</v>
      </c>
      <c r="L618" s="312" t="s">
        <v>1141</v>
      </c>
    </row>
    <row r="619" spans="1:12" ht="12.75" customHeight="1">
      <c r="A619" s="320" t="s">
        <v>177</v>
      </c>
      <c r="B619" s="312" t="s">
        <v>170</v>
      </c>
      <c r="C619" s="313">
        <v>2642381</v>
      </c>
      <c r="D619" s="313">
        <v>1317082</v>
      </c>
      <c r="E619" s="313">
        <v>1317082</v>
      </c>
      <c r="F619" s="317">
        <v>49.844515231</v>
      </c>
      <c r="G619" s="313">
        <v>213106</v>
      </c>
      <c r="H619" s="312" t="s">
        <v>259</v>
      </c>
      <c r="I619" s="313">
        <v>118492.55</v>
      </c>
      <c r="J619" s="307">
        <f t="shared" si="18"/>
        <v>1198589.45</v>
      </c>
      <c r="K619" s="307">
        <f t="shared" si="19"/>
        <v>-985483.45</v>
      </c>
      <c r="L619" s="312" t="s">
        <v>170</v>
      </c>
    </row>
    <row r="620" spans="1:12" ht="25.5">
      <c r="A620" s="318" t="s">
        <v>179</v>
      </c>
      <c r="B620" s="312" t="s">
        <v>173</v>
      </c>
      <c r="C620" s="313">
        <v>2642381</v>
      </c>
      <c r="D620" s="313">
        <v>1317082</v>
      </c>
      <c r="E620" s="313">
        <v>1317082</v>
      </c>
      <c r="F620" s="317">
        <v>49.844515231</v>
      </c>
      <c r="G620" s="313">
        <v>213106</v>
      </c>
      <c r="H620" s="312" t="s">
        <v>327</v>
      </c>
      <c r="I620" s="313">
        <v>118492.55</v>
      </c>
      <c r="J620" s="307">
        <f t="shared" si="18"/>
        <v>1198589.45</v>
      </c>
      <c r="K620" s="307">
        <f t="shared" si="19"/>
        <v>-985483.45</v>
      </c>
      <c r="L620" s="312" t="s">
        <v>173</v>
      </c>
    </row>
    <row r="621" spans="1:12" s="308" customFormat="1" ht="12.75">
      <c r="A621" s="306" t="s">
        <v>293</v>
      </c>
      <c r="B621" s="306" t="s">
        <v>247</v>
      </c>
      <c r="C621" s="304">
        <v>2668111</v>
      </c>
      <c r="D621" s="304">
        <v>1335617</v>
      </c>
      <c r="E621" s="304">
        <v>1189606.28</v>
      </c>
      <c r="F621" s="321">
        <v>44.586086561</v>
      </c>
      <c r="G621" s="304">
        <v>196899.29</v>
      </c>
      <c r="H621" s="306" t="s">
        <v>1097</v>
      </c>
      <c r="I621" s="304">
        <v>4786643.85999999</v>
      </c>
      <c r="J621" s="307">
        <f t="shared" si="18"/>
        <v>-3597037.57999999</v>
      </c>
      <c r="K621" s="307">
        <f t="shared" si="19"/>
        <v>3793936.86999999</v>
      </c>
      <c r="L621" s="306" t="s">
        <v>247</v>
      </c>
    </row>
    <row r="622" spans="1:12" s="308" customFormat="1" ht="12.75">
      <c r="A622" s="320" t="s">
        <v>182</v>
      </c>
      <c r="B622" s="312" t="s">
        <v>178</v>
      </c>
      <c r="C622" s="313">
        <v>2650111</v>
      </c>
      <c r="D622" s="313">
        <v>1317617</v>
      </c>
      <c r="E622" s="313">
        <v>1186653.88</v>
      </c>
      <c r="F622" s="317">
        <v>44.777516112</v>
      </c>
      <c r="G622" s="313">
        <v>196899.29</v>
      </c>
      <c r="H622" s="306" t="s">
        <v>1098</v>
      </c>
      <c r="I622" s="304">
        <v>-4786643.85999999</v>
      </c>
      <c r="J622" s="307">
        <f t="shared" si="18"/>
        <v>5973297.73999999</v>
      </c>
      <c r="K622" s="307">
        <f t="shared" si="19"/>
        <v>-5776398.44999999</v>
      </c>
      <c r="L622" s="312" t="s">
        <v>178</v>
      </c>
    </row>
    <row r="623" spans="1:12" ht="12.75">
      <c r="A623" s="318" t="s">
        <v>183</v>
      </c>
      <c r="B623" s="312" t="s">
        <v>180</v>
      </c>
      <c r="C623" s="313">
        <v>2648911</v>
      </c>
      <c r="D623" s="313">
        <v>1316417</v>
      </c>
      <c r="E623" s="313">
        <v>1185836.82</v>
      </c>
      <c r="F623" s="317">
        <v>44.76695593</v>
      </c>
      <c r="G623" s="313">
        <v>196899.29</v>
      </c>
      <c r="H623" s="312" t="s">
        <v>1161</v>
      </c>
      <c r="I623" s="313">
        <v>-4786643.85999999</v>
      </c>
      <c r="J623" s="307">
        <f t="shared" si="18"/>
        <v>5972480.67999999</v>
      </c>
      <c r="K623" s="307">
        <f t="shared" si="19"/>
        <v>-5775581.38999999</v>
      </c>
      <c r="L623" s="312" t="s">
        <v>180</v>
      </c>
    </row>
    <row r="624" spans="1:12" ht="12.75" customHeight="1">
      <c r="A624" s="316" t="s">
        <v>185</v>
      </c>
      <c r="B624" s="312" t="s">
        <v>181</v>
      </c>
      <c r="C624" s="313">
        <v>2013560</v>
      </c>
      <c r="D624" s="313">
        <v>1016202</v>
      </c>
      <c r="E624" s="313">
        <v>918713.26</v>
      </c>
      <c r="F624" s="317">
        <v>45.626316574</v>
      </c>
      <c r="G624" s="313">
        <v>153765.17</v>
      </c>
      <c r="H624" s="312" t="s">
        <v>1162</v>
      </c>
      <c r="I624" s="313">
        <v>0</v>
      </c>
      <c r="J624" s="307">
        <f t="shared" si="18"/>
        <v>918713.26</v>
      </c>
      <c r="K624" s="307">
        <f t="shared" si="19"/>
        <v>-764948.09</v>
      </c>
      <c r="L624" s="312" t="s">
        <v>181</v>
      </c>
    </row>
    <row r="625" spans="1:12" ht="12.75">
      <c r="A625" s="319" t="s">
        <v>187</v>
      </c>
      <c r="B625" s="312" t="s">
        <v>188</v>
      </c>
      <c r="C625" s="313">
        <v>1572662</v>
      </c>
      <c r="D625" s="313">
        <v>793234</v>
      </c>
      <c r="E625" s="313">
        <v>720957.91</v>
      </c>
      <c r="F625" s="317">
        <v>45.843157017</v>
      </c>
      <c r="G625" s="313">
        <v>123340.59</v>
      </c>
      <c r="H625" s="312"/>
      <c r="I625" s="313"/>
      <c r="J625" s="307">
        <f t="shared" si="18"/>
        <v>720957.91</v>
      </c>
      <c r="K625" s="307">
        <f t="shared" si="19"/>
        <v>-597617.3200000001</v>
      </c>
      <c r="L625" s="312" t="s">
        <v>188</v>
      </c>
    </row>
    <row r="626" spans="1:12" s="308" customFormat="1" ht="12.75">
      <c r="A626" s="316" t="s">
        <v>192</v>
      </c>
      <c r="B626" s="312" t="s">
        <v>186</v>
      </c>
      <c r="C626" s="313">
        <v>635351</v>
      </c>
      <c r="D626" s="313">
        <v>300215</v>
      </c>
      <c r="E626" s="313">
        <v>267123.56</v>
      </c>
      <c r="F626" s="317">
        <v>42.04346259</v>
      </c>
      <c r="G626" s="313">
        <v>43134.12</v>
      </c>
      <c r="H626" s="306" t="s">
        <v>361</v>
      </c>
      <c r="I626" s="304"/>
      <c r="J626" s="307">
        <f t="shared" si="18"/>
        <v>267123.56</v>
      </c>
      <c r="K626" s="307">
        <f t="shared" si="19"/>
        <v>-223989.44</v>
      </c>
      <c r="L626" s="312" t="s">
        <v>186</v>
      </c>
    </row>
    <row r="627" spans="1:12" s="308" customFormat="1" ht="12.75">
      <c r="A627" s="318" t="s">
        <v>215</v>
      </c>
      <c r="B627" s="312" t="s">
        <v>206</v>
      </c>
      <c r="C627" s="313">
        <v>200</v>
      </c>
      <c r="D627" s="313">
        <v>200</v>
      </c>
      <c r="E627" s="313">
        <v>200</v>
      </c>
      <c r="F627" s="317">
        <v>100</v>
      </c>
      <c r="G627" s="313">
        <v>0</v>
      </c>
      <c r="H627" s="306" t="s">
        <v>161</v>
      </c>
      <c r="I627" s="304">
        <v>201153.92</v>
      </c>
      <c r="J627" s="307">
        <f t="shared" si="18"/>
        <v>-200953.92</v>
      </c>
      <c r="K627" s="307">
        <f t="shared" si="19"/>
        <v>200953.92</v>
      </c>
      <c r="L627" s="312" t="s">
        <v>206</v>
      </c>
    </row>
    <row r="628" spans="1:12" ht="12.75" customHeight="1">
      <c r="A628" s="316" t="s">
        <v>217</v>
      </c>
      <c r="B628" s="312" t="s">
        <v>208</v>
      </c>
      <c r="C628" s="313">
        <v>200</v>
      </c>
      <c r="D628" s="313">
        <v>200</v>
      </c>
      <c r="E628" s="313">
        <v>200</v>
      </c>
      <c r="F628" s="317">
        <v>100</v>
      </c>
      <c r="G628" s="313">
        <v>0</v>
      </c>
      <c r="H628" s="312" t="s">
        <v>1141</v>
      </c>
      <c r="I628" s="313">
        <v>3919.92</v>
      </c>
      <c r="J628" s="307">
        <f t="shared" si="18"/>
        <v>-3719.92</v>
      </c>
      <c r="K628" s="307">
        <f t="shared" si="19"/>
        <v>3719.92</v>
      </c>
      <c r="L628" s="312" t="s">
        <v>208</v>
      </c>
    </row>
    <row r="629" spans="1:12" ht="25.5">
      <c r="A629" s="318" t="s">
        <v>236</v>
      </c>
      <c r="B629" s="312" t="s">
        <v>224</v>
      </c>
      <c r="C629" s="313">
        <v>1000</v>
      </c>
      <c r="D629" s="313">
        <v>1000</v>
      </c>
      <c r="E629" s="313">
        <v>617.06</v>
      </c>
      <c r="F629" s="317">
        <v>61.706</v>
      </c>
      <c r="G629" s="313">
        <v>0</v>
      </c>
      <c r="H629" s="312" t="s">
        <v>170</v>
      </c>
      <c r="I629" s="313">
        <v>197234</v>
      </c>
      <c r="J629" s="307">
        <f t="shared" si="18"/>
        <v>-196616.94</v>
      </c>
      <c r="K629" s="307">
        <f t="shared" si="19"/>
        <v>196616.94</v>
      </c>
      <c r="L629" s="312" t="s">
        <v>224</v>
      </c>
    </row>
    <row r="630" spans="1:12" ht="12.75" customHeight="1">
      <c r="A630" s="316" t="s">
        <v>239</v>
      </c>
      <c r="B630" s="312" t="s">
        <v>228</v>
      </c>
      <c r="C630" s="313">
        <v>1000</v>
      </c>
      <c r="D630" s="313">
        <v>1000</v>
      </c>
      <c r="E630" s="313">
        <v>617.06</v>
      </c>
      <c r="F630" s="317">
        <v>61.706</v>
      </c>
      <c r="G630" s="313">
        <v>0</v>
      </c>
      <c r="H630" s="312" t="s">
        <v>173</v>
      </c>
      <c r="I630" s="313">
        <v>197234</v>
      </c>
      <c r="J630" s="307">
        <f t="shared" si="18"/>
        <v>-196616.94</v>
      </c>
      <c r="K630" s="307">
        <f t="shared" si="19"/>
        <v>196616.94</v>
      </c>
      <c r="L630" s="312" t="s">
        <v>228</v>
      </c>
    </row>
    <row r="631" spans="1:12" s="308" customFormat="1" ht="12.75">
      <c r="A631" s="320" t="s">
        <v>250</v>
      </c>
      <c r="B631" s="312" t="s">
        <v>251</v>
      </c>
      <c r="C631" s="313">
        <v>18000</v>
      </c>
      <c r="D631" s="313">
        <v>18000</v>
      </c>
      <c r="E631" s="313">
        <v>2952.4</v>
      </c>
      <c r="F631" s="317">
        <v>16.402222222</v>
      </c>
      <c r="G631" s="313">
        <v>0</v>
      </c>
      <c r="H631" s="306" t="s">
        <v>247</v>
      </c>
      <c r="I631" s="304">
        <v>186554.32</v>
      </c>
      <c r="J631" s="307">
        <f t="shared" si="18"/>
        <v>-183601.92</v>
      </c>
      <c r="K631" s="307">
        <f t="shared" si="19"/>
        <v>183601.92</v>
      </c>
      <c r="L631" s="312" t="s">
        <v>251</v>
      </c>
    </row>
    <row r="632" spans="1:12" ht="12.75">
      <c r="A632" s="318" t="s">
        <v>252</v>
      </c>
      <c r="B632" s="312" t="s">
        <v>253</v>
      </c>
      <c r="C632" s="313">
        <v>18000</v>
      </c>
      <c r="D632" s="313">
        <v>18000</v>
      </c>
      <c r="E632" s="313">
        <v>2952.4</v>
      </c>
      <c r="F632" s="317">
        <v>16.402222222</v>
      </c>
      <c r="G632" s="313">
        <v>0</v>
      </c>
      <c r="H632" s="312" t="s">
        <v>178</v>
      </c>
      <c r="I632" s="313">
        <v>185730.18</v>
      </c>
      <c r="J632" s="307">
        <f t="shared" si="18"/>
        <v>-182777.78</v>
      </c>
      <c r="K632" s="307">
        <f t="shared" si="19"/>
        <v>182777.78</v>
      </c>
      <c r="L632" s="312" t="s">
        <v>253</v>
      </c>
    </row>
    <row r="633" spans="1:12" ht="12.75">
      <c r="A633" s="306" t="s">
        <v>362</v>
      </c>
      <c r="B633" s="306" t="s">
        <v>357</v>
      </c>
      <c r="C633" s="304"/>
      <c r="D633" s="304"/>
      <c r="E633" s="304"/>
      <c r="F633" s="321"/>
      <c r="G633" s="304"/>
      <c r="H633" s="312" t="s">
        <v>186</v>
      </c>
      <c r="I633" s="313">
        <v>31655</v>
      </c>
      <c r="J633" s="307">
        <f t="shared" si="18"/>
        <v>-31655</v>
      </c>
      <c r="K633" s="307">
        <f t="shared" si="19"/>
        <v>31655</v>
      </c>
      <c r="L633" s="306" t="s">
        <v>357</v>
      </c>
    </row>
    <row r="634" spans="1:12" ht="12.75">
      <c r="A634" s="306" t="s">
        <v>160</v>
      </c>
      <c r="B634" s="306" t="s">
        <v>161</v>
      </c>
      <c r="C634" s="304">
        <v>2387236</v>
      </c>
      <c r="D634" s="304">
        <v>1300351</v>
      </c>
      <c r="E634" s="304">
        <v>1299111.5</v>
      </c>
      <c r="F634" s="321">
        <v>54.419064558</v>
      </c>
      <c r="G634" s="304">
        <v>348876.1</v>
      </c>
      <c r="H634" s="312" t="s">
        <v>251</v>
      </c>
      <c r="I634" s="313">
        <v>824.14</v>
      </c>
      <c r="J634" s="307">
        <f t="shared" si="18"/>
        <v>1298287.36</v>
      </c>
      <c r="K634" s="307">
        <f t="shared" si="19"/>
        <v>-949411.2600000001</v>
      </c>
      <c r="L634" s="306" t="s">
        <v>161</v>
      </c>
    </row>
    <row r="635" spans="1:12" ht="25.5">
      <c r="A635" s="320" t="s">
        <v>162</v>
      </c>
      <c r="B635" s="312" t="s">
        <v>1141</v>
      </c>
      <c r="C635" s="313">
        <v>2860</v>
      </c>
      <c r="D635" s="313">
        <v>1860</v>
      </c>
      <c r="E635" s="313">
        <v>620.5</v>
      </c>
      <c r="F635" s="317">
        <v>21.695804196</v>
      </c>
      <c r="G635" s="313">
        <v>124.1</v>
      </c>
      <c r="H635" s="312" t="s">
        <v>253</v>
      </c>
      <c r="I635" s="313">
        <v>824.14</v>
      </c>
      <c r="J635" s="307">
        <f t="shared" si="18"/>
        <v>-203.64</v>
      </c>
      <c r="K635" s="307">
        <f t="shared" si="19"/>
        <v>327.74</v>
      </c>
      <c r="L635" s="312" t="s">
        <v>1141</v>
      </c>
    </row>
    <row r="636" spans="1:12" s="308" customFormat="1" ht="12.75">
      <c r="A636" s="320" t="s">
        <v>177</v>
      </c>
      <c r="B636" s="312" t="s">
        <v>170</v>
      </c>
      <c r="C636" s="313">
        <v>2384376</v>
      </c>
      <c r="D636" s="313">
        <v>1298491</v>
      </c>
      <c r="E636" s="313">
        <v>1298491</v>
      </c>
      <c r="F636" s="317">
        <v>54.458315299</v>
      </c>
      <c r="G636" s="313">
        <v>348752</v>
      </c>
      <c r="H636" s="306" t="s">
        <v>363</v>
      </c>
      <c r="I636" s="304"/>
      <c r="J636" s="307">
        <f t="shared" si="18"/>
        <v>1298491</v>
      </c>
      <c r="K636" s="307">
        <f t="shared" si="19"/>
        <v>-949739</v>
      </c>
      <c r="L636" s="312" t="s">
        <v>170</v>
      </c>
    </row>
    <row r="637" spans="1:12" s="308" customFormat="1" ht="25.5">
      <c r="A637" s="318" t="s">
        <v>179</v>
      </c>
      <c r="B637" s="312" t="s">
        <v>173</v>
      </c>
      <c r="C637" s="313">
        <v>2384376</v>
      </c>
      <c r="D637" s="313">
        <v>1298491</v>
      </c>
      <c r="E637" s="313">
        <v>1298491</v>
      </c>
      <c r="F637" s="317">
        <v>54.458315299</v>
      </c>
      <c r="G637" s="313">
        <v>348752</v>
      </c>
      <c r="H637" s="306" t="s">
        <v>161</v>
      </c>
      <c r="I637" s="304">
        <v>3757646.98</v>
      </c>
      <c r="J637" s="307">
        <f t="shared" si="18"/>
        <v>-2459155.98</v>
      </c>
      <c r="K637" s="307">
        <f t="shared" si="19"/>
        <v>2807907.98</v>
      </c>
      <c r="L637" s="312" t="s">
        <v>173</v>
      </c>
    </row>
    <row r="638" spans="1:12" ht="12.75" customHeight="1">
      <c r="A638" s="306" t="s">
        <v>293</v>
      </c>
      <c r="B638" s="306" t="s">
        <v>247</v>
      </c>
      <c r="C638" s="304">
        <v>2388919</v>
      </c>
      <c r="D638" s="304">
        <v>1302034</v>
      </c>
      <c r="E638" s="304">
        <v>1124209.22</v>
      </c>
      <c r="F638" s="321">
        <v>47.059327671</v>
      </c>
      <c r="G638" s="304">
        <v>217932.17</v>
      </c>
      <c r="H638" s="312" t="s">
        <v>1141</v>
      </c>
      <c r="I638" s="313">
        <v>5277.98</v>
      </c>
      <c r="J638" s="307">
        <f t="shared" si="18"/>
        <v>1118931.24</v>
      </c>
      <c r="K638" s="307">
        <f t="shared" si="19"/>
        <v>-900999.07</v>
      </c>
      <c r="L638" s="306" t="s">
        <v>247</v>
      </c>
    </row>
    <row r="639" spans="1:12" ht="12.75">
      <c r="A639" s="320" t="s">
        <v>182</v>
      </c>
      <c r="B639" s="312" t="s">
        <v>178</v>
      </c>
      <c r="C639" s="313">
        <v>2338919</v>
      </c>
      <c r="D639" s="313">
        <v>1272034</v>
      </c>
      <c r="E639" s="313">
        <v>1104595.93</v>
      </c>
      <c r="F639" s="317">
        <v>47.226771427</v>
      </c>
      <c r="G639" s="313">
        <v>217932.17</v>
      </c>
      <c r="H639" s="312" t="s">
        <v>170</v>
      </c>
      <c r="I639" s="313">
        <v>3752369</v>
      </c>
      <c r="J639" s="307">
        <f t="shared" si="18"/>
        <v>-2647773.0700000003</v>
      </c>
      <c r="K639" s="307">
        <f t="shared" si="19"/>
        <v>2865705.24</v>
      </c>
      <c r="L639" s="312" t="s">
        <v>178</v>
      </c>
    </row>
    <row r="640" spans="1:12" ht="12.75" customHeight="1">
      <c r="A640" s="318" t="s">
        <v>183</v>
      </c>
      <c r="B640" s="312" t="s">
        <v>180</v>
      </c>
      <c r="C640" s="313">
        <v>2334396</v>
      </c>
      <c r="D640" s="313">
        <v>1267511</v>
      </c>
      <c r="E640" s="313">
        <v>1101433.31</v>
      </c>
      <c r="F640" s="317">
        <v>47.182796321</v>
      </c>
      <c r="G640" s="313">
        <v>217932.17</v>
      </c>
      <c r="H640" s="312" t="s">
        <v>173</v>
      </c>
      <c r="I640" s="313">
        <v>3752369</v>
      </c>
      <c r="J640" s="307">
        <f t="shared" si="18"/>
        <v>-2650935.69</v>
      </c>
      <c r="K640" s="307">
        <f t="shared" si="19"/>
        <v>2868867.86</v>
      </c>
      <c r="L640" s="312" t="s">
        <v>180</v>
      </c>
    </row>
    <row r="641" spans="1:12" s="308" customFormat="1" ht="12.75">
      <c r="A641" s="316" t="s">
        <v>185</v>
      </c>
      <c r="B641" s="312" t="s">
        <v>181</v>
      </c>
      <c r="C641" s="313">
        <v>2149376</v>
      </c>
      <c r="D641" s="313">
        <v>1175000</v>
      </c>
      <c r="E641" s="313">
        <v>1027384.91</v>
      </c>
      <c r="F641" s="317">
        <v>47.79921754</v>
      </c>
      <c r="G641" s="313">
        <v>205649.55</v>
      </c>
      <c r="H641" s="306" t="s">
        <v>247</v>
      </c>
      <c r="I641" s="304">
        <v>3662542.72</v>
      </c>
      <c r="J641" s="307">
        <f t="shared" si="18"/>
        <v>-2635157.81</v>
      </c>
      <c r="K641" s="307">
        <f t="shared" si="19"/>
        <v>2840807.36</v>
      </c>
      <c r="L641" s="312" t="s">
        <v>181</v>
      </c>
    </row>
    <row r="642" spans="1:12" ht="12.75">
      <c r="A642" s="319" t="s">
        <v>187</v>
      </c>
      <c r="B642" s="312" t="s">
        <v>188</v>
      </c>
      <c r="C642" s="313">
        <v>1732110</v>
      </c>
      <c r="D642" s="313">
        <v>955110</v>
      </c>
      <c r="E642" s="313">
        <v>837327.84</v>
      </c>
      <c r="F642" s="317">
        <v>48.341493323</v>
      </c>
      <c r="G642" s="313">
        <v>170482.48</v>
      </c>
      <c r="H642" s="312" t="s">
        <v>178</v>
      </c>
      <c r="I642" s="313">
        <v>3657766.73</v>
      </c>
      <c r="J642" s="307">
        <f t="shared" si="18"/>
        <v>-2820438.89</v>
      </c>
      <c r="K642" s="307">
        <f t="shared" si="19"/>
        <v>2990921.37</v>
      </c>
      <c r="L642" s="312" t="s">
        <v>188</v>
      </c>
    </row>
    <row r="643" spans="1:12" ht="12.75">
      <c r="A643" s="316" t="s">
        <v>192</v>
      </c>
      <c r="B643" s="312" t="s">
        <v>186</v>
      </c>
      <c r="C643" s="313">
        <v>185020</v>
      </c>
      <c r="D643" s="313">
        <v>92511</v>
      </c>
      <c r="E643" s="313">
        <v>74048.4</v>
      </c>
      <c r="F643" s="317">
        <v>40.021835477</v>
      </c>
      <c r="G643" s="313">
        <v>12282.62</v>
      </c>
      <c r="H643" s="312" t="s">
        <v>180</v>
      </c>
      <c r="I643" s="313">
        <v>3541747.03</v>
      </c>
      <c r="J643" s="307">
        <f t="shared" si="18"/>
        <v>-3467698.63</v>
      </c>
      <c r="K643" s="307">
        <f t="shared" si="19"/>
        <v>3479981.25</v>
      </c>
      <c r="L643" s="312" t="s">
        <v>186</v>
      </c>
    </row>
    <row r="644" spans="1:12" ht="25.5">
      <c r="A644" s="318" t="s">
        <v>236</v>
      </c>
      <c r="B644" s="312" t="s">
        <v>224</v>
      </c>
      <c r="C644" s="313">
        <v>4523</v>
      </c>
      <c r="D644" s="313">
        <v>4523</v>
      </c>
      <c r="E644" s="313">
        <v>3162.62</v>
      </c>
      <c r="F644" s="317">
        <v>69.923059916</v>
      </c>
      <c r="G644" s="313">
        <v>0</v>
      </c>
      <c r="H644" s="312" t="s">
        <v>181</v>
      </c>
      <c r="I644" s="313">
        <v>3100378.62</v>
      </c>
      <c r="J644" s="307">
        <f t="shared" si="18"/>
        <v>-3097216</v>
      </c>
      <c r="K644" s="307">
        <f t="shared" si="19"/>
        <v>3097216</v>
      </c>
      <c r="L644" s="312" t="s">
        <v>224</v>
      </c>
    </row>
    <row r="645" spans="1:12" ht="12.75">
      <c r="A645" s="316" t="s">
        <v>239</v>
      </c>
      <c r="B645" s="312" t="s">
        <v>228</v>
      </c>
      <c r="C645" s="313">
        <v>4523</v>
      </c>
      <c r="D645" s="313">
        <v>4523</v>
      </c>
      <c r="E645" s="313">
        <v>3162.62</v>
      </c>
      <c r="F645" s="317">
        <v>69.923059916</v>
      </c>
      <c r="G645" s="313">
        <v>0</v>
      </c>
      <c r="H645" s="312" t="s">
        <v>188</v>
      </c>
      <c r="I645" s="313">
        <v>2490414.24</v>
      </c>
      <c r="J645" s="307">
        <f t="shared" si="18"/>
        <v>-2487251.62</v>
      </c>
      <c r="K645" s="307">
        <f t="shared" si="19"/>
        <v>2487251.62</v>
      </c>
      <c r="L645" s="312" t="s">
        <v>228</v>
      </c>
    </row>
    <row r="646" spans="1:12" ht="12.75">
      <c r="A646" s="320" t="s">
        <v>250</v>
      </c>
      <c r="B646" s="312" t="s">
        <v>251</v>
      </c>
      <c r="C646" s="313">
        <v>50000</v>
      </c>
      <c r="D646" s="313">
        <v>30000</v>
      </c>
      <c r="E646" s="313">
        <v>19613.29</v>
      </c>
      <c r="F646" s="317">
        <v>39.22658</v>
      </c>
      <c r="G646" s="313">
        <v>0</v>
      </c>
      <c r="H646" s="312" t="s">
        <v>186</v>
      </c>
      <c r="I646" s="313">
        <v>441368.41</v>
      </c>
      <c r="J646" s="307">
        <f t="shared" si="18"/>
        <v>-421755.12</v>
      </c>
      <c r="K646" s="307">
        <f t="shared" si="19"/>
        <v>421755.12</v>
      </c>
      <c r="L646" s="312" t="s">
        <v>251</v>
      </c>
    </row>
    <row r="647" spans="1:12" ht="12.75">
      <c r="A647" s="318" t="s">
        <v>252</v>
      </c>
      <c r="B647" s="312" t="s">
        <v>253</v>
      </c>
      <c r="C647" s="313">
        <v>50000</v>
      </c>
      <c r="D647" s="313">
        <v>30000</v>
      </c>
      <c r="E647" s="313">
        <v>19613.29</v>
      </c>
      <c r="F647" s="317">
        <v>39.22658</v>
      </c>
      <c r="G647" s="313">
        <v>0</v>
      </c>
      <c r="H647" s="312" t="s">
        <v>206</v>
      </c>
      <c r="I647" s="313">
        <v>116019.7</v>
      </c>
      <c r="J647" s="307">
        <f t="shared" si="18"/>
        <v>-96406.41</v>
      </c>
      <c r="K647" s="307">
        <f t="shared" si="19"/>
        <v>96406.41</v>
      </c>
      <c r="L647" s="312" t="s">
        <v>253</v>
      </c>
    </row>
    <row r="648" spans="1:12" ht="12.75">
      <c r="A648" s="306"/>
      <c r="B648" s="306" t="s">
        <v>1097</v>
      </c>
      <c r="C648" s="304">
        <v>-1683</v>
      </c>
      <c r="D648" s="304">
        <v>-1683</v>
      </c>
      <c r="E648" s="304">
        <v>174902.28</v>
      </c>
      <c r="F648" s="321">
        <v>-10392.292335116</v>
      </c>
      <c r="G648" s="304">
        <v>130943.93</v>
      </c>
      <c r="H648" s="312" t="s">
        <v>230</v>
      </c>
      <c r="I648" s="313">
        <v>116019.7</v>
      </c>
      <c r="J648" s="307">
        <f t="shared" si="18"/>
        <v>58882.58</v>
      </c>
      <c r="K648" s="307">
        <f t="shared" si="19"/>
        <v>72061.34999999999</v>
      </c>
      <c r="L648" s="306" t="s">
        <v>1097</v>
      </c>
    </row>
    <row r="649" spans="1:12" ht="12.75">
      <c r="A649" s="306" t="s">
        <v>296</v>
      </c>
      <c r="B649" s="306" t="s">
        <v>1098</v>
      </c>
      <c r="C649" s="304">
        <v>1683</v>
      </c>
      <c r="D649" s="304">
        <v>1683</v>
      </c>
      <c r="E649" s="304">
        <v>-174902.28</v>
      </c>
      <c r="F649" s="321">
        <v>-10392.292335116</v>
      </c>
      <c r="G649" s="304">
        <v>-130943.93</v>
      </c>
      <c r="H649" s="312" t="s">
        <v>251</v>
      </c>
      <c r="I649" s="313">
        <v>4775.99</v>
      </c>
      <c r="J649" s="307">
        <f t="shared" si="18"/>
        <v>-179678.27</v>
      </c>
      <c r="K649" s="307">
        <f t="shared" si="19"/>
        <v>48734.34</v>
      </c>
      <c r="L649" s="306" t="s">
        <v>1098</v>
      </c>
    </row>
    <row r="650" spans="1:12" ht="12.75">
      <c r="A650" s="320" t="s">
        <v>267</v>
      </c>
      <c r="B650" s="312" t="s">
        <v>1161</v>
      </c>
      <c r="C650" s="313">
        <v>1683</v>
      </c>
      <c r="D650" s="313">
        <v>1683</v>
      </c>
      <c r="E650" s="313">
        <v>-174902.28</v>
      </c>
      <c r="F650" s="317">
        <v>-10392.292335116</v>
      </c>
      <c r="G650" s="313">
        <v>-130943.93</v>
      </c>
      <c r="H650" s="312" t="s">
        <v>253</v>
      </c>
      <c r="I650" s="313">
        <v>4775.99</v>
      </c>
      <c r="J650" s="307">
        <f t="shared" si="18"/>
        <v>-179678.27</v>
      </c>
      <c r="K650" s="307">
        <f t="shared" si="19"/>
        <v>48734.34</v>
      </c>
      <c r="L650" s="312" t="s">
        <v>1161</v>
      </c>
    </row>
    <row r="651" spans="1:12" s="308" customFormat="1" ht="38.25">
      <c r="A651" s="318" t="s">
        <v>268</v>
      </c>
      <c r="B651" s="312" t="s">
        <v>1162</v>
      </c>
      <c r="C651" s="313">
        <v>1683</v>
      </c>
      <c r="D651" s="313">
        <v>1683</v>
      </c>
      <c r="E651" s="313">
        <v>-1683</v>
      </c>
      <c r="F651" s="317">
        <v>-100</v>
      </c>
      <c r="G651" s="313">
        <v>0</v>
      </c>
      <c r="H651" s="306" t="s">
        <v>364</v>
      </c>
      <c r="I651" s="304"/>
      <c r="J651" s="307">
        <f t="shared" si="18"/>
        <v>-1683</v>
      </c>
      <c r="K651" s="307">
        <f t="shared" si="19"/>
        <v>1683</v>
      </c>
      <c r="L651" s="312" t="s">
        <v>1162</v>
      </c>
    </row>
    <row r="652" spans="1:12" s="308" customFormat="1" ht="12.75">
      <c r="A652" s="306" t="s">
        <v>365</v>
      </c>
      <c r="B652" s="306" t="s">
        <v>142</v>
      </c>
      <c r="C652" s="304"/>
      <c r="D652" s="304"/>
      <c r="E652" s="304"/>
      <c r="F652" s="321"/>
      <c r="G652" s="304"/>
      <c r="H652" s="306" t="s">
        <v>161</v>
      </c>
      <c r="I652" s="304">
        <v>109104</v>
      </c>
      <c r="J652" s="307">
        <f t="shared" si="18"/>
        <v>-109104</v>
      </c>
      <c r="K652" s="307">
        <f t="shared" si="19"/>
        <v>109104</v>
      </c>
      <c r="L652" s="306" t="s">
        <v>142</v>
      </c>
    </row>
    <row r="653" spans="1:12" ht="12.75">
      <c r="A653" s="306" t="s">
        <v>160</v>
      </c>
      <c r="B653" s="306" t="s">
        <v>161</v>
      </c>
      <c r="C653" s="304">
        <v>444830746</v>
      </c>
      <c r="D653" s="304">
        <v>204270391</v>
      </c>
      <c r="E653" s="304">
        <v>202846624.86</v>
      </c>
      <c r="F653" s="321">
        <v>45.60085531</v>
      </c>
      <c r="G653" s="304">
        <v>34488982.23</v>
      </c>
      <c r="H653" s="312" t="s">
        <v>170</v>
      </c>
      <c r="I653" s="313">
        <v>109104</v>
      </c>
      <c r="J653" s="307">
        <f aca="true" t="shared" si="20" ref="J653:J716">E653-I653</f>
        <v>202737520.86</v>
      </c>
      <c r="K653" s="307">
        <f aca="true" t="shared" si="21" ref="K653:K716">G653-J653</f>
        <v>-168248538.63000003</v>
      </c>
      <c r="L653" s="306" t="s">
        <v>161</v>
      </c>
    </row>
    <row r="654" spans="1:12" ht="25.5">
      <c r="A654" s="320" t="s">
        <v>162</v>
      </c>
      <c r="B654" s="312" t="s">
        <v>1141</v>
      </c>
      <c r="C654" s="313">
        <v>12370181</v>
      </c>
      <c r="D654" s="313">
        <v>5644852</v>
      </c>
      <c r="E654" s="313">
        <v>4210434.29</v>
      </c>
      <c r="F654" s="317">
        <v>34.03696591</v>
      </c>
      <c r="G654" s="313">
        <v>1237747.82</v>
      </c>
      <c r="H654" s="312" t="s">
        <v>173</v>
      </c>
      <c r="I654" s="313">
        <v>109104</v>
      </c>
      <c r="J654" s="307">
        <f t="shared" si="20"/>
        <v>4101330.29</v>
      </c>
      <c r="K654" s="307">
        <f t="shared" si="21"/>
        <v>-2863582.4699999997</v>
      </c>
      <c r="L654" s="312" t="s">
        <v>1141</v>
      </c>
    </row>
    <row r="655" spans="1:12" s="308" customFormat="1" ht="12.75">
      <c r="A655" s="320" t="s">
        <v>163</v>
      </c>
      <c r="B655" s="312" t="s">
        <v>164</v>
      </c>
      <c r="C655" s="313">
        <v>77483</v>
      </c>
      <c r="D655" s="313">
        <v>31147</v>
      </c>
      <c r="E655" s="313">
        <v>41798.57</v>
      </c>
      <c r="F655" s="317">
        <v>53.94547191</v>
      </c>
      <c r="G655" s="313">
        <v>20454.41</v>
      </c>
      <c r="H655" s="306" t="s">
        <v>247</v>
      </c>
      <c r="I655" s="304">
        <v>76400.17</v>
      </c>
      <c r="J655" s="307">
        <f t="shared" si="20"/>
        <v>-34601.6</v>
      </c>
      <c r="K655" s="307">
        <f t="shared" si="21"/>
        <v>55056.009999999995</v>
      </c>
      <c r="L655" s="312" t="s">
        <v>164</v>
      </c>
    </row>
    <row r="656" spans="1:12" ht="12.75" customHeight="1">
      <c r="A656" s="318" t="s">
        <v>323</v>
      </c>
      <c r="B656" s="312" t="s">
        <v>311</v>
      </c>
      <c r="C656" s="313">
        <v>25394</v>
      </c>
      <c r="D656" s="313">
        <v>25394</v>
      </c>
      <c r="E656" s="313">
        <v>0</v>
      </c>
      <c r="F656" s="317">
        <v>0</v>
      </c>
      <c r="G656" s="313">
        <v>0</v>
      </c>
      <c r="H656" s="312" t="s">
        <v>178</v>
      </c>
      <c r="I656" s="313">
        <v>76400.17</v>
      </c>
      <c r="J656" s="307">
        <f t="shared" si="20"/>
        <v>-76400.17</v>
      </c>
      <c r="K656" s="307">
        <f t="shared" si="21"/>
        <v>76400.17</v>
      </c>
      <c r="L656" s="312" t="s">
        <v>311</v>
      </c>
    </row>
    <row r="657" spans="1:12" ht="12.75">
      <c r="A657" s="320" t="s">
        <v>177</v>
      </c>
      <c r="B657" s="312" t="s">
        <v>170</v>
      </c>
      <c r="C657" s="313">
        <v>432383082</v>
      </c>
      <c r="D657" s="313">
        <v>198594392</v>
      </c>
      <c r="E657" s="313">
        <v>198594392</v>
      </c>
      <c r="F657" s="317">
        <v>45.930194836</v>
      </c>
      <c r="G657" s="313">
        <v>33230780</v>
      </c>
      <c r="H657" s="312" t="s">
        <v>180</v>
      </c>
      <c r="I657" s="313">
        <v>76400.17</v>
      </c>
      <c r="J657" s="307">
        <f t="shared" si="20"/>
        <v>198517991.83</v>
      </c>
      <c r="K657" s="307">
        <f t="shared" si="21"/>
        <v>-165287211.83</v>
      </c>
      <c r="L657" s="312" t="s">
        <v>170</v>
      </c>
    </row>
    <row r="658" spans="1:12" ht="25.5">
      <c r="A658" s="318" t="s">
        <v>179</v>
      </c>
      <c r="B658" s="312" t="s">
        <v>173</v>
      </c>
      <c r="C658" s="313">
        <v>429603147</v>
      </c>
      <c r="D658" s="313">
        <v>197917663</v>
      </c>
      <c r="E658" s="313">
        <v>197917663</v>
      </c>
      <c r="F658" s="317">
        <v>46.069882025</v>
      </c>
      <c r="G658" s="313">
        <v>33426648</v>
      </c>
      <c r="H658" s="312" t="s">
        <v>181</v>
      </c>
      <c r="I658" s="313">
        <v>61278.49</v>
      </c>
      <c r="J658" s="307">
        <f t="shared" si="20"/>
        <v>197856384.51</v>
      </c>
      <c r="K658" s="307">
        <f t="shared" si="21"/>
        <v>-164429736.51</v>
      </c>
      <c r="L658" s="312" t="s">
        <v>173</v>
      </c>
    </row>
    <row r="659" spans="1:12" ht="25.5">
      <c r="A659" s="318" t="s">
        <v>326</v>
      </c>
      <c r="B659" s="312" t="s">
        <v>313</v>
      </c>
      <c r="C659" s="313">
        <v>2779935</v>
      </c>
      <c r="D659" s="313">
        <v>676729</v>
      </c>
      <c r="E659" s="313">
        <v>676729</v>
      </c>
      <c r="F659" s="317">
        <v>24.343338963</v>
      </c>
      <c r="G659" s="313">
        <v>-195868</v>
      </c>
      <c r="H659" s="312" t="s">
        <v>188</v>
      </c>
      <c r="I659" s="313">
        <v>49594.36</v>
      </c>
      <c r="J659" s="307">
        <f t="shared" si="20"/>
        <v>627134.64</v>
      </c>
      <c r="K659" s="307">
        <f t="shared" si="21"/>
        <v>-823002.64</v>
      </c>
      <c r="L659" s="312" t="s">
        <v>313</v>
      </c>
    </row>
    <row r="660" spans="1:12" ht="12.75">
      <c r="A660" s="306" t="s">
        <v>293</v>
      </c>
      <c r="B660" s="306" t="s">
        <v>247</v>
      </c>
      <c r="C660" s="304">
        <v>443816344</v>
      </c>
      <c r="D660" s="304">
        <v>203703273</v>
      </c>
      <c r="E660" s="304">
        <v>198998055.48</v>
      </c>
      <c r="F660" s="321">
        <v>44.837928609</v>
      </c>
      <c r="G660" s="304">
        <v>35124875.72</v>
      </c>
      <c r="H660" s="312" t="s">
        <v>186</v>
      </c>
      <c r="I660" s="313">
        <v>15121.68</v>
      </c>
      <c r="J660" s="307">
        <f t="shared" si="20"/>
        <v>198982933.79999998</v>
      </c>
      <c r="K660" s="307">
        <f t="shared" si="21"/>
        <v>-163858058.07999998</v>
      </c>
      <c r="L660" s="306" t="s">
        <v>247</v>
      </c>
    </row>
    <row r="661" spans="1:12" s="308" customFormat="1" ht="12.75">
      <c r="A661" s="320" t="s">
        <v>182</v>
      </c>
      <c r="B661" s="312" t="s">
        <v>178</v>
      </c>
      <c r="C661" s="313">
        <v>440377426</v>
      </c>
      <c r="D661" s="313">
        <v>202252810</v>
      </c>
      <c r="E661" s="313">
        <v>198042151.25</v>
      </c>
      <c r="F661" s="317">
        <v>44.971004315</v>
      </c>
      <c r="G661" s="313">
        <v>35082146.28</v>
      </c>
      <c r="H661" s="306" t="s">
        <v>366</v>
      </c>
      <c r="I661" s="304"/>
      <c r="J661" s="307">
        <f t="shared" si="20"/>
        <v>198042151.25</v>
      </c>
      <c r="K661" s="307">
        <f t="shared" si="21"/>
        <v>-162960004.97</v>
      </c>
      <c r="L661" s="312" t="s">
        <v>178</v>
      </c>
    </row>
    <row r="662" spans="1:12" s="308" customFormat="1" ht="12.75">
      <c r="A662" s="318" t="s">
        <v>183</v>
      </c>
      <c r="B662" s="312" t="s">
        <v>180</v>
      </c>
      <c r="C662" s="313">
        <v>64351208</v>
      </c>
      <c r="D662" s="313">
        <v>29273648</v>
      </c>
      <c r="E662" s="313">
        <v>28314990.65</v>
      </c>
      <c r="F662" s="317">
        <v>44.000713475</v>
      </c>
      <c r="G662" s="313">
        <v>5235990.47</v>
      </c>
      <c r="H662" s="306" t="s">
        <v>161</v>
      </c>
      <c r="I662" s="304">
        <v>23760</v>
      </c>
      <c r="J662" s="307">
        <f t="shared" si="20"/>
        <v>28291230.65</v>
      </c>
      <c r="K662" s="307">
        <f t="shared" si="21"/>
        <v>-23055240.18</v>
      </c>
      <c r="L662" s="312" t="s">
        <v>180</v>
      </c>
    </row>
    <row r="663" spans="1:12" ht="12.75">
      <c r="A663" s="316" t="s">
        <v>185</v>
      </c>
      <c r="B663" s="312" t="s">
        <v>181</v>
      </c>
      <c r="C663" s="313">
        <v>38965044</v>
      </c>
      <c r="D663" s="313">
        <v>18509048</v>
      </c>
      <c r="E663" s="313">
        <v>18108990.91</v>
      </c>
      <c r="F663" s="317">
        <v>46.474965895</v>
      </c>
      <c r="G663" s="313">
        <v>3417073.54</v>
      </c>
      <c r="H663" s="312" t="s">
        <v>170</v>
      </c>
      <c r="I663" s="313">
        <v>23760</v>
      </c>
      <c r="J663" s="307">
        <f t="shared" si="20"/>
        <v>18085230.91</v>
      </c>
      <c r="K663" s="307">
        <f t="shared" si="21"/>
        <v>-14668157.370000001</v>
      </c>
      <c r="L663" s="312" t="s">
        <v>181</v>
      </c>
    </row>
    <row r="664" spans="1:12" ht="12.75" customHeight="1">
      <c r="A664" s="319" t="s">
        <v>187</v>
      </c>
      <c r="B664" s="312" t="s">
        <v>188</v>
      </c>
      <c r="C664" s="313">
        <v>30787135</v>
      </c>
      <c r="D664" s="313">
        <v>14741587</v>
      </c>
      <c r="E664" s="313">
        <v>14436453.18</v>
      </c>
      <c r="F664" s="317">
        <v>46.891187439</v>
      </c>
      <c r="G664" s="313">
        <v>2677120.16</v>
      </c>
      <c r="H664" s="312" t="s">
        <v>173</v>
      </c>
      <c r="I664" s="313">
        <v>23760</v>
      </c>
      <c r="J664" s="307">
        <f t="shared" si="20"/>
        <v>14412693.18</v>
      </c>
      <c r="K664" s="307">
        <f t="shared" si="21"/>
        <v>-11735573.02</v>
      </c>
      <c r="L664" s="312" t="s">
        <v>188</v>
      </c>
    </row>
    <row r="665" spans="1:12" s="308" customFormat="1" ht="12.75">
      <c r="A665" s="316" t="s">
        <v>192</v>
      </c>
      <c r="B665" s="312" t="s">
        <v>186</v>
      </c>
      <c r="C665" s="313">
        <v>25386164</v>
      </c>
      <c r="D665" s="313">
        <v>10764600</v>
      </c>
      <c r="E665" s="313">
        <v>10205999.74</v>
      </c>
      <c r="F665" s="317">
        <v>40.203000895</v>
      </c>
      <c r="G665" s="313">
        <v>1818916.93</v>
      </c>
      <c r="H665" s="306" t="s">
        <v>247</v>
      </c>
      <c r="I665" s="304">
        <v>22115.68</v>
      </c>
      <c r="J665" s="307">
        <f t="shared" si="20"/>
        <v>10183884.06</v>
      </c>
      <c r="K665" s="307">
        <f t="shared" si="21"/>
        <v>-8364967.130000001</v>
      </c>
      <c r="L665" s="312" t="s">
        <v>186</v>
      </c>
    </row>
    <row r="666" spans="1:12" ht="12.75">
      <c r="A666" s="318" t="s">
        <v>207</v>
      </c>
      <c r="B666" s="312" t="s">
        <v>198</v>
      </c>
      <c r="C666" s="313">
        <v>892</v>
      </c>
      <c r="D666" s="313">
        <v>550</v>
      </c>
      <c r="E666" s="313">
        <v>436.17</v>
      </c>
      <c r="F666" s="317">
        <v>48.897982063</v>
      </c>
      <c r="G666" s="313">
        <v>62.84</v>
      </c>
      <c r="H666" s="312" t="s">
        <v>178</v>
      </c>
      <c r="I666" s="313">
        <v>22115.68</v>
      </c>
      <c r="J666" s="307">
        <f t="shared" si="20"/>
        <v>-21679.510000000002</v>
      </c>
      <c r="K666" s="307">
        <f t="shared" si="21"/>
        <v>21742.350000000002</v>
      </c>
      <c r="L666" s="312" t="s">
        <v>198</v>
      </c>
    </row>
    <row r="667" spans="1:12" ht="12.75">
      <c r="A667" s="318" t="s">
        <v>215</v>
      </c>
      <c r="B667" s="312" t="s">
        <v>206</v>
      </c>
      <c r="C667" s="313">
        <v>357211517</v>
      </c>
      <c r="D667" s="313">
        <v>164443580</v>
      </c>
      <c r="E667" s="313">
        <v>161217141.95</v>
      </c>
      <c r="F667" s="317">
        <v>45.132123204</v>
      </c>
      <c r="G667" s="313">
        <v>27921540.67</v>
      </c>
      <c r="H667" s="312" t="s">
        <v>180</v>
      </c>
      <c r="I667" s="313">
        <v>22115.68</v>
      </c>
      <c r="J667" s="307">
        <f t="shared" si="20"/>
        <v>161195026.26999998</v>
      </c>
      <c r="K667" s="307">
        <f t="shared" si="21"/>
        <v>-133273485.59999998</v>
      </c>
      <c r="L667" s="312" t="s">
        <v>206</v>
      </c>
    </row>
    <row r="668" spans="1:12" ht="12.75">
      <c r="A668" s="316" t="s">
        <v>217</v>
      </c>
      <c r="B668" s="312" t="s">
        <v>208</v>
      </c>
      <c r="C668" s="313">
        <v>357211517</v>
      </c>
      <c r="D668" s="313">
        <v>164443580</v>
      </c>
      <c r="E668" s="313">
        <v>161217141.95</v>
      </c>
      <c r="F668" s="317">
        <v>45.132123204</v>
      </c>
      <c r="G668" s="313">
        <v>27921540.67</v>
      </c>
      <c r="H668" s="312" t="s">
        <v>181</v>
      </c>
      <c r="I668" s="313">
        <v>16762.85</v>
      </c>
      <c r="J668" s="307">
        <f t="shared" si="20"/>
        <v>161200379.1</v>
      </c>
      <c r="K668" s="307">
        <f t="shared" si="21"/>
        <v>-133278838.42999999</v>
      </c>
      <c r="L668" s="312" t="s">
        <v>208</v>
      </c>
    </row>
    <row r="669" spans="1:12" ht="25.5">
      <c r="A669" s="318" t="s">
        <v>236</v>
      </c>
      <c r="B669" s="312" t="s">
        <v>224</v>
      </c>
      <c r="C669" s="313">
        <v>77047</v>
      </c>
      <c r="D669" s="313">
        <v>24829</v>
      </c>
      <c r="E669" s="313">
        <v>24775.47</v>
      </c>
      <c r="F669" s="317">
        <v>32.156307189</v>
      </c>
      <c r="G669" s="313">
        <v>0</v>
      </c>
      <c r="H669" s="312" t="s">
        <v>188</v>
      </c>
      <c r="I669" s="313">
        <v>13485.36</v>
      </c>
      <c r="J669" s="307">
        <f t="shared" si="20"/>
        <v>11290.11</v>
      </c>
      <c r="K669" s="307">
        <f t="shared" si="21"/>
        <v>-11290.11</v>
      </c>
      <c r="L669" s="312" t="s">
        <v>224</v>
      </c>
    </row>
    <row r="670" spans="1:12" ht="12.75">
      <c r="A670" s="316" t="s">
        <v>239</v>
      </c>
      <c r="B670" s="312" t="s">
        <v>228</v>
      </c>
      <c r="C670" s="313">
        <v>77047</v>
      </c>
      <c r="D670" s="313">
        <v>24829</v>
      </c>
      <c r="E670" s="313">
        <v>24775.47</v>
      </c>
      <c r="F670" s="317">
        <v>32.156307189</v>
      </c>
      <c r="G670" s="313">
        <v>0</v>
      </c>
      <c r="H670" s="312" t="s">
        <v>186</v>
      </c>
      <c r="I670" s="313">
        <v>5352.83</v>
      </c>
      <c r="J670" s="307">
        <f t="shared" si="20"/>
        <v>19422.64</v>
      </c>
      <c r="K670" s="307">
        <f t="shared" si="21"/>
        <v>-19422.64</v>
      </c>
      <c r="L670" s="312" t="s">
        <v>228</v>
      </c>
    </row>
    <row r="671" spans="1:12" s="308" customFormat="1" ht="12.75">
      <c r="A671" s="318" t="s">
        <v>241</v>
      </c>
      <c r="B671" s="312" t="s">
        <v>231</v>
      </c>
      <c r="C671" s="313">
        <v>18736762</v>
      </c>
      <c r="D671" s="313">
        <v>8510203</v>
      </c>
      <c r="E671" s="313">
        <v>8484807.01</v>
      </c>
      <c r="F671" s="317">
        <v>45.28427596</v>
      </c>
      <c r="G671" s="313">
        <v>1924552.3</v>
      </c>
      <c r="H671" s="306" t="s">
        <v>367</v>
      </c>
      <c r="I671" s="304"/>
      <c r="J671" s="307">
        <f t="shared" si="20"/>
        <v>8484807.01</v>
      </c>
      <c r="K671" s="307">
        <f t="shared" si="21"/>
        <v>-6560254.71</v>
      </c>
      <c r="L671" s="312" t="s">
        <v>231</v>
      </c>
    </row>
    <row r="672" spans="1:12" s="308" customFormat="1" ht="12.75">
      <c r="A672" s="316" t="s">
        <v>242</v>
      </c>
      <c r="B672" s="312" t="s">
        <v>243</v>
      </c>
      <c r="C672" s="313">
        <v>65283</v>
      </c>
      <c r="D672" s="313">
        <v>21922</v>
      </c>
      <c r="E672" s="313">
        <v>21922</v>
      </c>
      <c r="F672" s="317">
        <v>33.579951902</v>
      </c>
      <c r="G672" s="313">
        <v>21922</v>
      </c>
      <c r="H672" s="306" t="s">
        <v>161</v>
      </c>
      <c r="I672" s="304">
        <v>4064202</v>
      </c>
      <c r="J672" s="307">
        <f t="shared" si="20"/>
        <v>-4042280</v>
      </c>
      <c r="K672" s="307">
        <f t="shared" si="21"/>
        <v>4064202</v>
      </c>
      <c r="L672" s="312" t="s">
        <v>243</v>
      </c>
    </row>
    <row r="673" spans="1:12" ht="25.5">
      <c r="A673" s="319" t="s">
        <v>314</v>
      </c>
      <c r="B673" s="312" t="s">
        <v>315</v>
      </c>
      <c r="C673" s="313">
        <v>65283</v>
      </c>
      <c r="D673" s="313">
        <v>21922</v>
      </c>
      <c r="E673" s="313">
        <v>21922</v>
      </c>
      <c r="F673" s="317">
        <v>33.579951902</v>
      </c>
      <c r="G673" s="313">
        <v>21922</v>
      </c>
      <c r="H673" s="312" t="s">
        <v>1141</v>
      </c>
      <c r="I673" s="313">
        <v>12004</v>
      </c>
      <c r="J673" s="307">
        <f t="shared" si="20"/>
        <v>9918</v>
      </c>
      <c r="K673" s="307">
        <f t="shared" si="21"/>
        <v>12004</v>
      </c>
      <c r="L673" s="312" t="s">
        <v>315</v>
      </c>
    </row>
    <row r="674" spans="1:12" ht="38.25">
      <c r="A674" s="326" t="s">
        <v>316</v>
      </c>
      <c r="B674" s="312" t="s">
        <v>317</v>
      </c>
      <c r="C674" s="313">
        <v>65283</v>
      </c>
      <c r="D674" s="313">
        <v>21922</v>
      </c>
      <c r="E674" s="313">
        <v>21922</v>
      </c>
      <c r="F674" s="317">
        <v>33.579951902</v>
      </c>
      <c r="G674" s="313">
        <v>21922</v>
      </c>
      <c r="H674" s="312" t="s">
        <v>170</v>
      </c>
      <c r="I674" s="313">
        <v>4052198</v>
      </c>
      <c r="J674" s="307">
        <f t="shared" si="20"/>
        <v>-4030276</v>
      </c>
      <c r="K674" s="307">
        <f t="shared" si="21"/>
        <v>4052198</v>
      </c>
      <c r="L674" s="312" t="s">
        <v>317</v>
      </c>
    </row>
    <row r="675" spans="1:12" ht="38.25">
      <c r="A675" s="316" t="s">
        <v>248</v>
      </c>
      <c r="B675" s="312" t="s">
        <v>249</v>
      </c>
      <c r="C675" s="313">
        <v>16044143</v>
      </c>
      <c r="D675" s="313">
        <v>7904651</v>
      </c>
      <c r="E675" s="313">
        <v>7904651</v>
      </c>
      <c r="F675" s="317">
        <v>49.268141028</v>
      </c>
      <c r="G675" s="313">
        <v>1664109</v>
      </c>
      <c r="H675" s="312" t="s">
        <v>173</v>
      </c>
      <c r="I675" s="313">
        <v>4052198</v>
      </c>
      <c r="J675" s="307">
        <f t="shared" si="20"/>
        <v>3852453</v>
      </c>
      <c r="K675" s="307">
        <f t="shared" si="21"/>
        <v>-2188344</v>
      </c>
      <c r="L675" s="312" t="s">
        <v>249</v>
      </c>
    </row>
    <row r="676" spans="1:12" s="308" customFormat="1" ht="12.75">
      <c r="A676" s="316" t="s">
        <v>330</v>
      </c>
      <c r="B676" s="312" t="s">
        <v>318</v>
      </c>
      <c r="C676" s="313">
        <v>2627336</v>
      </c>
      <c r="D676" s="313">
        <v>583630</v>
      </c>
      <c r="E676" s="313">
        <v>558234.01</v>
      </c>
      <c r="F676" s="317">
        <v>21.247149584</v>
      </c>
      <c r="G676" s="313">
        <v>238521.3</v>
      </c>
      <c r="H676" s="306" t="s">
        <v>247</v>
      </c>
      <c r="I676" s="304">
        <v>4035724.09</v>
      </c>
      <c r="J676" s="307">
        <f t="shared" si="20"/>
        <v>-3477490.08</v>
      </c>
      <c r="K676" s="307">
        <f t="shared" si="21"/>
        <v>3716011.38</v>
      </c>
      <c r="L676" s="312" t="s">
        <v>318</v>
      </c>
    </row>
    <row r="677" spans="1:12" ht="38.25">
      <c r="A677" s="319" t="s">
        <v>331</v>
      </c>
      <c r="B677" s="312" t="s">
        <v>320</v>
      </c>
      <c r="C677" s="313">
        <v>2627336</v>
      </c>
      <c r="D677" s="313">
        <v>583630</v>
      </c>
      <c r="E677" s="313">
        <v>558234.01</v>
      </c>
      <c r="F677" s="317">
        <v>21.247149584</v>
      </c>
      <c r="G677" s="313">
        <v>238521.3</v>
      </c>
      <c r="H677" s="312" t="s">
        <v>178</v>
      </c>
      <c r="I677" s="313">
        <v>4035224.09</v>
      </c>
      <c r="J677" s="307">
        <f t="shared" si="20"/>
        <v>-3476990.08</v>
      </c>
      <c r="K677" s="307">
        <f t="shared" si="21"/>
        <v>3715511.38</v>
      </c>
      <c r="L677" s="312" t="s">
        <v>320</v>
      </c>
    </row>
    <row r="678" spans="1:12" ht="12.75">
      <c r="A678" s="320" t="s">
        <v>250</v>
      </c>
      <c r="B678" s="312" t="s">
        <v>251</v>
      </c>
      <c r="C678" s="313">
        <v>3438918</v>
      </c>
      <c r="D678" s="313">
        <v>1450463</v>
      </c>
      <c r="E678" s="313">
        <v>955904.23</v>
      </c>
      <c r="F678" s="317">
        <v>27.796656681</v>
      </c>
      <c r="G678" s="313">
        <v>42729.44</v>
      </c>
      <c r="H678" s="312" t="s">
        <v>180</v>
      </c>
      <c r="I678" s="313">
        <v>68929.09</v>
      </c>
      <c r="J678" s="307">
        <f t="shared" si="20"/>
        <v>886975.14</v>
      </c>
      <c r="K678" s="307">
        <f t="shared" si="21"/>
        <v>-844245.7</v>
      </c>
      <c r="L678" s="312" t="s">
        <v>251</v>
      </c>
    </row>
    <row r="679" spans="1:12" ht="12.75">
      <c r="A679" s="318" t="s">
        <v>252</v>
      </c>
      <c r="B679" s="312" t="s">
        <v>253</v>
      </c>
      <c r="C679" s="313">
        <v>3260925</v>
      </c>
      <c r="D679" s="313">
        <v>1331970</v>
      </c>
      <c r="E679" s="313">
        <v>837411.68</v>
      </c>
      <c r="F679" s="317">
        <v>25.68018829</v>
      </c>
      <c r="G679" s="313">
        <v>42729.44</v>
      </c>
      <c r="H679" s="312" t="s">
        <v>181</v>
      </c>
      <c r="I679" s="313">
        <v>52201.72</v>
      </c>
      <c r="J679" s="307">
        <f t="shared" si="20"/>
        <v>785209.9600000001</v>
      </c>
      <c r="K679" s="307">
        <f t="shared" si="21"/>
        <v>-742480.52</v>
      </c>
      <c r="L679" s="312" t="s">
        <v>253</v>
      </c>
    </row>
    <row r="680" spans="1:12" ht="25.5">
      <c r="A680" s="318" t="s">
        <v>258</v>
      </c>
      <c r="B680" s="312" t="s">
        <v>259</v>
      </c>
      <c r="C680" s="313">
        <v>177993</v>
      </c>
      <c r="D680" s="313">
        <v>118493</v>
      </c>
      <c r="E680" s="313">
        <v>118492.55</v>
      </c>
      <c r="F680" s="317">
        <v>66.571466294</v>
      </c>
      <c r="G680" s="313">
        <v>0</v>
      </c>
      <c r="H680" s="312" t="s">
        <v>188</v>
      </c>
      <c r="I680" s="313">
        <v>41864.57</v>
      </c>
      <c r="J680" s="307">
        <f t="shared" si="20"/>
        <v>76627.98000000001</v>
      </c>
      <c r="K680" s="307">
        <f t="shared" si="21"/>
        <v>-76627.98000000001</v>
      </c>
      <c r="L680" s="312" t="s">
        <v>259</v>
      </c>
    </row>
    <row r="681" spans="1:12" ht="25.5">
      <c r="A681" s="316" t="s">
        <v>335</v>
      </c>
      <c r="B681" s="312" t="s">
        <v>327</v>
      </c>
      <c r="C681" s="313">
        <v>177993</v>
      </c>
      <c r="D681" s="313">
        <v>118493</v>
      </c>
      <c r="E681" s="313">
        <v>118492.55</v>
      </c>
      <c r="F681" s="317">
        <v>66.571466294</v>
      </c>
      <c r="G681" s="313">
        <v>0</v>
      </c>
      <c r="H681" s="312" t="s">
        <v>186</v>
      </c>
      <c r="I681" s="313">
        <v>16727.37</v>
      </c>
      <c r="J681" s="307">
        <f t="shared" si="20"/>
        <v>101765.18000000001</v>
      </c>
      <c r="K681" s="307">
        <f t="shared" si="21"/>
        <v>-101765.18000000001</v>
      </c>
      <c r="L681" s="312" t="s">
        <v>327</v>
      </c>
    </row>
    <row r="682" spans="1:12" ht="12.75">
      <c r="A682" s="306"/>
      <c r="B682" s="306" t="s">
        <v>1097</v>
      </c>
      <c r="C682" s="304">
        <v>1014402</v>
      </c>
      <c r="D682" s="304">
        <v>567118</v>
      </c>
      <c r="E682" s="304">
        <v>3848569.38000023</v>
      </c>
      <c r="F682" s="321">
        <v>379.39292115</v>
      </c>
      <c r="G682" s="304">
        <v>-635893.490000017</v>
      </c>
      <c r="H682" s="312" t="s">
        <v>206</v>
      </c>
      <c r="I682" s="313">
        <v>3965030</v>
      </c>
      <c r="J682" s="307">
        <f t="shared" si="20"/>
        <v>-116460.61999977008</v>
      </c>
      <c r="K682" s="307">
        <f t="shared" si="21"/>
        <v>-519432.8700002469</v>
      </c>
      <c r="L682" s="306" t="s">
        <v>1097</v>
      </c>
    </row>
    <row r="683" spans="1:12" ht="12.75">
      <c r="A683" s="306" t="s">
        <v>296</v>
      </c>
      <c r="B683" s="306" t="s">
        <v>1098</v>
      </c>
      <c r="C683" s="304">
        <v>-1014402</v>
      </c>
      <c r="D683" s="304">
        <v>-567118</v>
      </c>
      <c r="E683" s="304">
        <v>-3848569.38000023</v>
      </c>
      <c r="F683" s="321">
        <v>379.39292115</v>
      </c>
      <c r="G683" s="304">
        <v>635893.490000017</v>
      </c>
      <c r="H683" s="312" t="s">
        <v>208</v>
      </c>
      <c r="I683" s="313">
        <v>3965030</v>
      </c>
      <c r="J683" s="307">
        <f t="shared" si="20"/>
        <v>-7813599.38000023</v>
      </c>
      <c r="K683" s="307">
        <f t="shared" si="21"/>
        <v>8449492.870000247</v>
      </c>
      <c r="L683" s="306" t="s">
        <v>1098</v>
      </c>
    </row>
    <row r="684" spans="1:12" ht="12.75" customHeight="1">
      <c r="A684" s="320" t="s">
        <v>267</v>
      </c>
      <c r="B684" s="312" t="s">
        <v>1161</v>
      </c>
      <c r="C684" s="313">
        <v>-1014402</v>
      </c>
      <c r="D684" s="313">
        <v>-567118</v>
      </c>
      <c r="E684" s="313">
        <v>-3848569.38000023</v>
      </c>
      <c r="F684" s="317">
        <v>379.39292115</v>
      </c>
      <c r="G684" s="313">
        <v>635893.490000017</v>
      </c>
      <c r="H684" s="312" t="s">
        <v>224</v>
      </c>
      <c r="I684" s="313">
        <v>1265</v>
      </c>
      <c r="J684" s="307">
        <f t="shared" si="20"/>
        <v>-3849834.38000023</v>
      </c>
      <c r="K684" s="307">
        <f t="shared" si="21"/>
        <v>4485727.870000247</v>
      </c>
      <c r="L684" s="312" t="s">
        <v>1161</v>
      </c>
    </row>
    <row r="685" spans="1:12" ht="38.25">
      <c r="A685" s="318" t="s">
        <v>268</v>
      </c>
      <c r="B685" s="312" t="s">
        <v>1162</v>
      </c>
      <c r="C685" s="313">
        <v>-1015247</v>
      </c>
      <c r="D685" s="313">
        <v>-567118</v>
      </c>
      <c r="E685" s="313">
        <v>0.16</v>
      </c>
      <c r="F685" s="317">
        <v>-1.576E-05</v>
      </c>
      <c r="G685" s="313">
        <v>0</v>
      </c>
      <c r="H685" s="312" t="s">
        <v>228</v>
      </c>
      <c r="I685" s="313">
        <v>1265</v>
      </c>
      <c r="J685" s="307">
        <f t="shared" si="20"/>
        <v>-1264.84</v>
      </c>
      <c r="K685" s="307">
        <f t="shared" si="21"/>
        <v>1264.84</v>
      </c>
      <c r="L685" s="312" t="s">
        <v>1162</v>
      </c>
    </row>
    <row r="686" spans="1:12" ht="25.5">
      <c r="A686" s="318" t="s">
        <v>269</v>
      </c>
      <c r="B686" s="312" t="s">
        <v>1163</v>
      </c>
      <c r="C686" s="313">
        <v>845</v>
      </c>
      <c r="D686" s="313">
        <v>0</v>
      </c>
      <c r="E686" s="313">
        <v>0</v>
      </c>
      <c r="F686" s="317">
        <v>0</v>
      </c>
      <c r="G686" s="313">
        <v>0</v>
      </c>
      <c r="H686" s="312" t="s">
        <v>251</v>
      </c>
      <c r="I686" s="313">
        <v>500</v>
      </c>
      <c r="J686" s="307">
        <f t="shared" si="20"/>
        <v>-500</v>
      </c>
      <c r="K686" s="307">
        <f t="shared" si="21"/>
        <v>500</v>
      </c>
      <c r="L686" s="312" t="s">
        <v>1163</v>
      </c>
    </row>
    <row r="687" spans="1:12" ht="12.75">
      <c r="A687" s="306" t="s">
        <v>368</v>
      </c>
      <c r="B687" s="306" t="s">
        <v>361</v>
      </c>
      <c r="C687" s="304"/>
      <c r="D687" s="304"/>
      <c r="E687" s="304"/>
      <c r="F687" s="321"/>
      <c r="G687" s="304"/>
      <c r="H687" s="312" t="s">
        <v>253</v>
      </c>
      <c r="I687" s="313">
        <v>500</v>
      </c>
      <c r="J687" s="307">
        <f t="shared" si="20"/>
        <v>-500</v>
      </c>
      <c r="K687" s="307">
        <f t="shared" si="21"/>
        <v>500</v>
      </c>
      <c r="L687" s="306" t="s">
        <v>361</v>
      </c>
    </row>
    <row r="688" spans="1:12" s="308" customFormat="1" ht="12.75">
      <c r="A688" s="306" t="s">
        <v>160</v>
      </c>
      <c r="B688" s="306" t="s">
        <v>161</v>
      </c>
      <c r="C688" s="304">
        <v>624908</v>
      </c>
      <c r="D688" s="304">
        <v>310803</v>
      </c>
      <c r="E688" s="304">
        <v>310802.88</v>
      </c>
      <c r="F688" s="321">
        <v>49.735781907</v>
      </c>
      <c r="G688" s="304">
        <v>58783.98</v>
      </c>
      <c r="H688" s="306" t="s">
        <v>369</v>
      </c>
      <c r="I688" s="304"/>
      <c r="J688" s="307">
        <f t="shared" si="20"/>
        <v>310802.88</v>
      </c>
      <c r="K688" s="307">
        <f t="shared" si="21"/>
        <v>-252018.9</v>
      </c>
      <c r="L688" s="306" t="s">
        <v>161</v>
      </c>
    </row>
    <row r="689" spans="1:12" s="308" customFormat="1" ht="25.5">
      <c r="A689" s="320" t="s">
        <v>162</v>
      </c>
      <c r="B689" s="312" t="s">
        <v>1141</v>
      </c>
      <c r="C689" s="313">
        <v>11760</v>
      </c>
      <c r="D689" s="313">
        <v>5880</v>
      </c>
      <c r="E689" s="313">
        <v>5879.88</v>
      </c>
      <c r="F689" s="317">
        <v>49.998979592</v>
      </c>
      <c r="G689" s="313">
        <v>979.98</v>
      </c>
      <c r="H689" s="306" t="s">
        <v>161</v>
      </c>
      <c r="I689" s="304">
        <v>10191613.25</v>
      </c>
      <c r="J689" s="307">
        <f t="shared" si="20"/>
        <v>-10185733.37</v>
      </c>
      <c r="K689" s="307">
        <f t="shared" si="21"/>
        <v>10186713.35</v>
      </c>
      <c r="L689" s="312" t="s">
        <v>1141</v>
      </c>
    </row>
    <row r="690" spans="1:12" ht="12.75" customHeight="1">
      <c r="A690" s="320" t="s">
        <v>177</v>
      </c>
      <c r="B690" s="312" t="s">
        <v>170</v>
      </c>
      <c r="C690" s="313">
        <v>613148</v>
      </c>
      <c r="D690" s="313">
        <v>304923</v>
      </c>
      <c r="E690" s="313">
        <v>304923</v>
      </c>
      <c r="F690" s="317">
        <v>49.730733852</v>
      </c>
      <c r="G690" s="313">
        <v>57804</v>
      </c>
      <c r="H690" s="312" t="s">
        <v>1141</v>
      </c>
      <c r="I690" s="313">
        <v>84711.45</v>
      </c>
      <c r="J690" s="307">
        <f t="shared" si="20"/>
        <v>220211.55</v>
      </c>
      <c r="K690" s="307">
        <f t="shared" si="21"/>
        <v>-162407.55</v>
      </c>
      <c r="L690" s="312" t="s">
        <v>170</v>
      </c>
    </row>
    <row r="691" spans="1:12" ht="25.5">
      <c r="A691" s="318" t="s">
        <v>179</v>
      </c>
      <c r="B691" s="312" t="s">
        <v>173</v>
      </c>
      <c r="C691" s="313">
        <v>613148</v>
      </c>
      <c r="D691" s="313">
        <v>304923</v>
      </c>
      <c r="E691" s="313">
        <v>304923</v>
      </c>
      <c r="F691" s="317">
        <v>49.730733852</v>
      </c>
      <c r="G691" s="313">
        <v>57804</v>
      </c>
      <c r="H691" s="312" t="s">
        <v>164</v>
      </c>
      <c r="I691" s="313">
        <v>53408.98</v>
      </c>
      <c r="J691" s="307">
        <f t="shared" si="20"/>
        <v>251514.02</v>
      </c>
      <c r="K691" s="307">
        <f t="shared" si="21"/>
        <v>-193710.02</v>
      </c>
      <c r="L691" s="312" t="s">
        <v>173</v>
      </c>
    </row>
    <row r="692" spans="1:12" ht="12.75" customHeight="1">
      <c r="A692" s="306" t="s">
        <v>293</v>
      </c>
      <c r="B692" s="306" t="s">
        <v>247</v>
      </c>
      <c r="C692" s="304">
        <v>624908</v>
      </c>
      <c r="D692" s="304">
        <v>310803</v>
      </c>
      <c r="E692" s="304">
        <v>287357.3</v>
      </c>
      <c r="F692" s="321">
        <v>45.983936836</v>
      </c>
      <c r="G692" s="304">
        <v>56831.86</v>
      </c>
      <c r="H692" s="312" t="s">
        <v>311</v>
      </c>
      <c r="I692" s="313">
        <v>5984.49</v>
      </c>
      <c r="J692" s="307">
        <f t="shared" si="20"/>
        <v>281372.81</v>
      </c>
      <c r="K692" s="307">
        <f t="shared" si="21"/>
        <v>-224540.95</v>
      </c>
      <c r="L692" s="306" t="s">
        <v>247</v>
      </c>
    </row>
    <row r="693" spans="1:12" ht="12.75">
      <c r="A693" s="320" t="s">
        <v>182</v>
      </c>
      <c r="B693" s="312" t="s">
        <v>178</v>
      </c>
      <c r="C693" s="313">
        <v>619408</v>
      </c>
      <c r="D693" s="313">
        <v>309603</v>
      </c>
      <c r="E693" s="313">
        <v>286230.8</v>
      </c>
      <c r="F693" s="317">
        <v>46.210381526</v>
      </c>
      <c r="G693" s="313">
        <v>56529.5</v>
      </c>
      <c r="H693" s="312" t="s">
        <v>1143</v>
      </c>
      <c r="I693" s="313">
        <v>775393.82</v>
      </c>
      <c r="J693" s="307">
        <f t="shared" si="20"/>
        <v>-489163.01999999996</v>
      </c>
      <c r="K693" s="307">
        <f t="shared" si="21"/>
        <v>545692.52</v>
      </c>
      <c r="L693" s="312" t="s">
        <v>178</v>
      </c>
    </row>
    <row r="694" spans="1:12" ht="12.75">
      <c r="A694" s="318" t="s">
        <v>183</v>
      </c>
      <c r="B694" s="312" t="s">
        <v>180</v>
      </c>
      <c r="C694" s="313">
        <v>619408</v>
      </c>
      <c r="D694" s="313">
        <v>309603</v>
      </c>
      <c r="E694" s="313">
        <v>286230.8</v>
      </c>
      <c r="F694" s="317">
        <v>46.210381526</v>
      </c>
      <c r="G694" s="313">
        <v>56529.5</v>
      </c>
      <c r="H694" s="312" t="s">
        <v>166</v>
      </c>
      <c r="I694" s="313">
        <v>775393.82</v>
      </c>
      <c r="J694" s="307">
        <f t="shared" si="20"/>
        <v>-489163.01999999996</v>
      </c>
      <c r="K694" s="307">
        <f t="shared" si="21"/>
        <v>545692.52</v>
      </c>
      <c r="L694" s="312" t="s">
        <v>180</v>
      </c>
    </row>
    <row r="695" spans="1:12" ht="12.75">
      <c r="A695" s="316" t="s">
        <v>185</v>
      </c>
      <c r="B695" s="312" t="s">
        <v>181</v>
      </c>
      <c r="C695" s="313">
        <v>493622</v>
      </c>
      <c r="D695" s="313">
        <v>247976</v>
      </c>
      <c r="E695" s="313">
        <v>231060.39</v>
      </c>
      <c r="F695" s="317">
        <v>46.809175847</v>
      </c>
      <c r="G695" s="313">
        <v>41932.19</v>
      </c>
      <c r="H695" s="312" t="s">
        <v>300</v>
      </c>
      <c r="I695" s="313">
        <v>775393.82</v>
      </c>
      <c r="J695" s="307">
        <f t="shared" si="20"/>
        <v>-544333.4299999999</v>
      </c>
      <c r="K695" s="307">
        <f t="shared" si="21"/>
        <v>586265.6199999999</v>
      </c>
      <c r="L695" s="312" t="s">
        <v>181</v>
      </c>
    </row>
    <row r="696" spans="1:12" ht="12.75" customHeight="1">
      <c r="A696" s="319" t="s">
        <v>187</v>
      </c>
      <c r="B696" s="312" t="s">
        <v>188</v>
      </c>
      <c r="C696" s="313">
        <v>387662</v>
      </c>
      <c r="D696" s="313">
        <v>191250</v>
      </c>
      <c r="E696" s="313">
        <v>186507.96</v>
      </c>
      <c r="F696" s="317">
        <v>48.110972961</v>
      </c>
      <c r="G696" s="313">
        <v>34633.97</v>
      </c>
      <c r="H696" s="312" t="s">
        <v>302</v>
      </c>
      <c r="I696" s="313">
        <v>775393.82</v>
      </c>
      <c r="J696" s="307">
        <f t="shared" si="20"/>
        <v>-588885.86</v>
      </c>
      <c r="K696" s="307">
        <f t="shared" si="21"/>
        <v>623519.83</v>
      </c>
      <c r="L696" s="312" t="s">
        <v>188</v>
      </c>
    </row>
    <row r="697" spans="1:12" ht="12.75" customHeight="1">
      <c r="A697" s="316" t="s">
        <v>192</v>
      </c>
      <c r="B697" s="312" t="s">
        <v>186</v>
      </c>
      <c r="C697" s="313">
        <v>125786</v>
      </c>
      <c r="D697" s="313">
        <v>61627</v>
      </c>
      <c r="E697" s="313">
        <v>55170.41</v>
      </c>
      <c r="F697" s="317">
        <v>43.860532969</v>
      </c>
      <c r="G697" s="313">
        <v>14597.31</v>
      </c>
      <c r="H697" s="312" t="s">
        <v>312</v>
      </c>
      <c r="I697" s="313">
        <v>775393.82</v>
      </c>
      <c r="J697" s="307">
        <f t="shared" si="20"/>
        <v>-720223.4099999999</v>
      </c>
      <c r="K697" s="307">
        <f t="shared" si="21"/>
        <v>734820.72</v>
      </c>
      <c r="L697" s="312" t="s">
        <v>186</v>
      </c>
    </row>
    <row r="698" spans="1:12" ht="12.75" customHeight="1">
      <c r="A698" s="320" t="s">
        <v>250</v>
      </c>
      <c r="B698" s="312" t="s">
        <v>251</v>
      </c>
      <c r="C698" s="313">
        <v>5500</v>
      </c>
      <c r="D698" s="313">
        <v>1200</v>
      </c>
      <c r="E698" s="313">
        <v>1126.5</v>
      </c>
      <c r="F698" s="317">
        <v>20.481818182</v>
      </c>
      <c r="G698" s="313">
        <v>302.36</v>
      </c>
      <c r="H698" s="312" t="s">
        <v>170</v>
      </c>
      <c r="I698" s="313">
        <v>9278099</v>
      </c>
      <c r="J698" s="307">
        <f t="shared" si="20"/>
        <v>-9276972.5</v>
      </c>
      <c r="K698" s="307">
        <f t="shared" si="21"/>
        <v>9277274.86</v>
      </c>
      <c r="L698" s="312" t="s">
        <v>251</v>
      </c>
    </row>
    <row r="699" spans="1:12" ht="12.75" customHeight="1">
      <c r="A699" s="318" t="s">
        <v>252</v>
      </c>
      <c r="B699" s="312" t="s">
        <v>253</v>
      </c>
      <c r="C699" s="313">
        <v>5500</v>
      </c>
      <c r="D699" s="313">
        <v>1200</v>
      </c>
      <c r="E699" s="313">
        <v>1126.5</v>
      </c>
      <c r="F699" s="317">
        <v>20.481818182</v>
      </c>
      <c r="G699" s="313">
        <v>302.36</v>
      </c>
      <c r="H699" s="312" t="s">
        <v>173</v>
      </c>
      <c r="I699" s="313">
        <v>9278099</v>
      </c>
      <c r="J699" s="307">
        <f t="shared" si="20"/>
        <v>-9276972.5</v>
      </c>
      <c r="K699" s="307">
        <f t="shared" si="21"/>
        <v>9277274.86</v>
      </c>
      <c r="L699" s="312" t="s">
        <v>253</v>
      </c>
    </row>
    <row r="700" spans="1:12" ht="12.75">
      <c r="A700" s="306" t="s">
        <v>370</v>
      </c>
      <c r="B700" s="306" t="s">
        <v>363</v>
      </c>
      <c r="C700" s="304"/>
      <c r="D700" s="304"/>
      <c r="E700" s="304"/>
      <c r="F700" s="321"/>
      <c r="G700" s="304"/>
      <c r="H700" s="312" t="s">
        <v>181</v>
      </c>
      <c r="I700" s="313">
        <v>1133789.14</v>
      </c>
      <c r="J700" s="307">
        <f t="shared" si="20"/>
        <v>-1133789.14</v>
      </c>
      <c r="K700" s="307">
        <f t="shared" si="21"/>
        <v>1133789.14</v>
      </c>
      <c r="L700" s="306" t="s">
        <v>363</v>
      </c>
    </row>
    <row r="701" spans="1:12" ht="12.75">
      <c r="A701" s="306" t="s">
        <v>160</v>
      </c>
      <c r="B701" s="306" t="s">
        <v>161</v>
      </c>
      <c r="C701" s="304">
        <v>11264591</v>
      </c>
      <c r="D701" s="304">
        <v>5629607</v>
      </c>
      <c r="E701" s="304">
        <v>5630534.67</v>
      </c>
      <c r="F701" s="321">
        <v>49.984368452</v>
      </c>
      <c r="G701" s="304">
        <v>931514.13</v>
      </c>
      <c r="H701" s="312" t="s">
        <v>188</v>
      </c>
      <c r="I701" s="313">
        <v>889766.91</v>
      </c>
      <c r="J701" s="307">
        <f t="shared" si="20"/>
        <v>4740767.76</v>
      </c>
      <c r="K701" s="307">
        <f t="shared" si="21"/>
        <v>-3809253.63</v>
      </c>
      <c r="L701" s="306" t="s">
        <v>161</v>
      </c>
    </row>
    <row r="702" spans="1:12" ht="25.5">
      <c r="A702" s="320" t="s">
        <v>162</v>
      </c>
      <c r="B702" s="312" t="s">
        <v>1141</v>
      </c>
      <c r="C702" s="313">
        <v>15000</v>
      </c>
      <c r="D702" s="313">
        <v>7500</v>
      </c>
      <c r="E702" s="313">
        <v>8427.67</v>
      </c>
      <c r="F702" s="317">
        <v>56.184466667</v>
      </c>
      <c r="G702" s="313">
        <v>1645.13</v>
      </c>
      <c r="H702" s="312" t="s">
        <v>186</v>
      </c>
      <c r="I702" s="313">
        <v>457809.49</v>
      </c>
      <c r="J702" s="307">
        <f t="shared" si="20"/>
        <v>-449381.82</v>
      </c>
      <c r="K702" s="307">
        <f t="shared" si="21"/>
        <v>451026.95</v>
      </c>
      <c r="L702" s="312" t="s">
        <v>1141</v>
      </c>
    </row>
    <row r="703" spans="1:12" ht="12.75">
      <c r="A703" s="320" t="s">
        <v>177</v>
      </c>
      <c r="B703" s="312" t="s">
        <v>170</v>
      </c>
      <c r="C703" s="313">
        <v>11249591</v>
      </c>
      <c r="D703" s="313">
        <v>5622107</v>
      </c>
      <c r="E703" s="313">
        <v>5622107</v>
      </c>
      <c r="F703" s="317">
        <v>49.976101353</v>
      </c>
      <c r="G703" s="313">
        <v>929869</v>
      </c>
      <c r="H703" s="312" t="s">
        <v>206</v>
      </c>
      <c r="I703" s="313">
        <v>134790.59</v>
      </c>
      <c r="J703" s="307">
        <f t="shared" si="20"/>
        <v>5487316.41</v>
      </c>
      <c r="K703" s="307">
        <f t="shared" si="21"/>
        <v>-4557447.41</v>
      </c>
      <c r="L703" s="312" t="s">
        <v>170</v>
      </c>
    </row>
    <row r="704" spans="1:12" ht="25.5">
      <c r="A704" s="318" t="s">
        <v>179</v>
      </c>
      <c r="B704" s="312" t="s">
        <v>173</v>
      </c>
      <c r="C704" s="313">
        <v>11249591</v>
      </c>
      <c r="D704" s="313">
        <v>5622107</v>
      </c>
      <c r="E704" s="313">
        <v>5622107</v>
      </c>
      <c r="F704" s="317">
        <v>49.976101353</v>
      </c>
      <c r="G704" s="313">
        <v>929869</v>
      </c>
      <c r="H704" s="312" t="s">
        <v>208</v>
      </c>
      <c r="I704" s="313">
        <v>134790.59</v>
      </c>
      <c r="J704" s="307">
        <f t="shared" si="20"/>
        <v>5487316.41</v>
      </c>
      <c r="K704" s="307">
        <f t="shared" si="21"/>
        <v>-4557447.41</v>
      </c>
      <c r="L704" s="312" t="s">
        <v>173</v>
      </c>
    </row>
    <row r="705" spans="1:12" ht="12.75" customHeight="1">
      <c r="A705" s="306" t="s">
        <v>293</v>
      </c>
      <c r="B705" s="306" t="s">
        <v>247</v>
      </c>
      <c r="C705" s="304">
        <v>11264591</v>
      </c>
      <c r="D705" s="304">
        <v>5629607</v>
      </c>
      <c r="E705" s="304">
        <v>5521065.91</v>
      </c>
      <c r="F705" s="321">
        <v>49.012573204</v>
      </c>
      <c r="G705" s="304">
        <v>940646.38</v>
      </c>
      <c r="H705" s="312" t="s">
        <v>224</v>
      </c>
      <c r="I705" s="313">
        <v>502111.58</v>
      </c>
      <c r="J705" s="307">
        <f t="shared" si="20"/>
        <v>5018954.33</v>
      </c>
      <c r="K705" s="307">
        <f t="shared" si="21"/>
        <v>-4078307.95</v>
      </c>
      <c r="L705" s="306" t="s">
        <v>247</v>
      </c>
    </row>
    <row r="706" spans="1:12" ht="12.75">
      <c r="A706" s="320" t="s">
        <v>182</v>
      </c>
      <c r="B706" s="312" t="s">
        <v>178</v>
      </c>
      <c r="C706" s="313">
        <v>11216948</v>
      </c>
      <c r="D706" s="313">
        <v>5604464</v>
      </c>
      <c r="E706" s="313">
        <v>5514654.51</v>
      </c>
      <c r="F706" s="317">
        <v>49.163591647</v>
      </c>
      <c r="G706" s="313">
        <v>939551.84</v>
      </c>
      <c r="H706" s="312" t="s">
        <v>228</v>
      </c>
      <c r="I706" s="313">
        <v>502111.58</v>
      </c>
      <c r="J706" s="307">
        <f t="shared" si="20"/>
        <v>5012542.93</v>
      </c>
      <c r="K706" s="307">
        <f t="shared" si="21"/>
        <v>-4072991.09</v>
      </c>
      <c r="L706" s="312" t="s">
        <v>178</v>
      </c>
    </row>
    <row r="707" spans="1:12" ht="12.75">
      <c r="A707" s="318" t="s">
        <v>183</v>
      </c>
      <c r="B707" s="312" t="s">
        <v>180</v>
      </c>
      <c r="C707" s="313">
        <v>10862801</v>
      </c>
      <c r="D707" s="313">
        <v>5421392</v>
      </c>
      <c r="E707" s="313">
        <v>5332805.65</v>
      </c>
      <c r="F707" s="317">
        <v>49.09236255</v>
      </c>
      <c r="G707" s="313">
        <v>906043.71</v>
      </c>
      <c r="H707" s="312" t="s">
        <v>231</v>
      </c>
      <c r="I707" s="313">
        <v>2003394.36</v>
      </c>
      <c r="J707" s="307">
        <f t="shared" si="20"/>
        <v>3329411.29</v>
      </c>
      <c r="K707" s="307">
        <f t="shared" si="21"/>
        <v>-2423367.58</v>
      </c>
      <c r="L707" s="312" t="s">
        <v>180</v>
      </c>
    </row>
    <row r="708" spans="1:12" ht="12.75" customHeight="1">
      <c r="A708" s="316" t="s">
        <v>185</v>
      </c>
      <c r="B708" s="312" t="s">
        <v>181</v>
      </c>
      <c r="C708" s="313">
        <v>9444047</v>
      </c>
      <c r="D708" s="313">
        <v>4722018</v>
      </c>
      <c r="E708" s="313">
        <v>4672540.36</v>
      </c>
      <c r="F708" s="317">
        <v>49.476038821</v>
      </c>
      <c r="G708" s="313">
        <v>802998.92</v>
      </c>
      <c r="H708" s="312" t="s">
        <v>246</v>
      </c>
      <c r="I708" s="313">
        <v>15751.03</v>
      </c>
      <c r="J708" s="307">
        <f t="shared" si="20"/>
        <v>4656789.33</v>
      </c>
      <c r="K708" s="307">
        <f t="shared" si="21"/>
        <v>-3853790.41</v>
      </c>
      <c r="L708" s="312" t="s">
        <v>181</v>
      </c>
    </row>
    <row r="709" spans="1:12" ht="12.75" customHeight="1">
      <c r="A709" s="319" t="s">
        <v>187</v>
      </c>
      <c r="B709" s="312" t="s">
        <v>188</v>
      </c>
      <c r="C709" s="313">
        <v>7610643</v>
      </c>
      <c r="D709" s="313">
        <v>3805320</v>
      </c>
      <c r="E709" s="313">
        <v>3770651.59</v>
      </c>
      <c r="F709" s="317">
        <v>49.544454917</v>
      </c>
      <c r="G709" s="313">
        <v>657293.11</v>
      </c>
      <c r="H709" s="312" t="s">
        <v>249</v>
      </c>
      <c r="I709" s="313">
        <v>1981658.84</v>
      </c>
      <c r="J709" s="307">
        <f t="shared" si="20"/>
        <v>1788992.7499999998</v>
      </c>
      <c r="K709" s="307">
        <f t="shared" si="21"/>
        <v>-1131699.6399999997</v>
      </c>
      <c r="L709" s="312" t="s">
        <v>188</v>
      </c>
    </row>
    <row r="710" spans="1:12" ht="12.75">
      <c r="A710" s="316" t="s">
        <v>192</v>
      </c>
      <c r="B710" s="312" t="s">
        <v>186</v>
      </c>
      <c r="C710" s="313">
        <v>1418754</v>
      </c>
      <c r="D710" s="313">
        <v>699374</v>
      </c>
      <c r="E710" s="313">
        <v>660265.29</v>
      </c>
      <c r="F710" s="317">
        <v>46.538391434</v>
      </c>
      <c r="G710" s="313">
        <v>103044.79</v>
      </c>
      <c r="H710" s="312" t="s">
        <v>318</v>
      </c>
      <c r="I710" s="313">
        <v>5984.49</v>
      </c>
      <c r="J710" s="307">
        <f t="shared" si="20"/>
        <v>654280.8</v>
      </c>
      <c r="K710" s="307">
        <f t="shared" si="21"/>
        <v>-551236.01</v>
      </c>
      <c r="L710" s="312" t="s">
        <v>186</v>
      </c>
    </row>
    <row r="711" spans="1:12" ht="12.75" customHeight="1">
      <c r="A711" s="318" t="s">
        <v>215</v>
      </c>
      <c r="B711" s="312" t="s">
        <v>206</v>
      </c>
      <c r="C711" s="313">
        <v>354147</v>
      </c>
      <c r="D711" s="313">
        <v>183072</v>
      </c>
      <c r="E711" s="313">
        <v>181848.86</v>
      </c>
      <c r="F711" s="317">
        <v>51.348411818</v>
      </c>
      <c r="G711" s="313">
        <v>33508.13</v>
      </c>
      <c r="H711" s="312" t="s">
        <v>320</v>
      </c>
      <c r="I711" s="313">
        <v>5984.49</v>
      </c>
      <c r="J711" s="307">
        <f t="shared" si="20"/>
        <v>175864.37</v>
      </c>
      <c r="K711" s="307">
        <f t="shared" si="21"/>
        <v>-142356.24</v>
      </c>
      <c r="L711" s="312" t="s">
        <v>206</v>
      </c>
    </row>
    <row r="712" spans="1:12" ht="12.75">
      <c r="A712" s="316" t="s">
        <v>229</v>
      </c>
      <c r="B712" s="312" t="s">
        <v>230</v>
      </c>
      <c r="C712" s="313">
        <v>354147</v>
      </c>
      <c r="D712" s="313">
        <v>183072</v>
      </c>
      <c r="E712" s="313">
        <v>181848.86</v>
      </c>
      <c r="F712" s="317">
        <v>51.348411818</v>
      </c>
      <c r="G712" s="313">
        <v>33508.13</v>
      </c>
      <c r="H712" s="312" t="s">
        <v>251</v>
      </c>
      <c r="I712" s="313">
        <v>4625686.51</v>
      </c>
      <c r="J712" s="307">
        <f t="shared" si="20"/>
        <v>-4443837.649999999</v>
      </c>
      <c r="K712" s="307">
        <f t="shared" si="21"/>
        <v>4477345.779999999</v>
      </c>
      <c r="L712" s="312" t="s">
        <v>230</v>
      </c>
    </row>
    <row r="713" spans="1:12" ht="12.75">
      <c r="A713" s="320" t="s">
        <v>250</v>
      </c>
      <c r="B713" s="312" t="s">
        <v>251</v>
      </c>
      <c r="C713" s="313">
        <v>47643</v>
      </c>
      <c r="D713" s="313">
        <v>25143</v>
      </c>
      <c r="E713" s="313">
        <v>6411.4</v>
      </c>
      <c r="F713" s="317">
        <v>13.457171043</v>
      </c>
      <c r="G713" s="313">
        <v>1094.54</v>
      </c>
      <c r="H713" s="312" t="s">
        <v>253</v>
      </c>
      <c r="I713" s="313">
        <v>341568.39</v>
      </c>
      <c r="J713" s="307">
        <f t="shared" si="20"/>
        <v>-335156.99</v>
      </c>
      <c r="K713" s="307">
        <f t="shared" si="21"/>
        <v>336251.52999999997</v>
      </c>
      <c r="L713" s="312" t="s">
        <v>251</v>
      </c>
    </row>
    <row r="714" spans="1:12" ht="12.75" customHeight="1">
      <c r="A714" s="318" t="s">
        <v>252</v>
      </c>
      <c r="B714" s="312" t="s">
        <v>253</v>
      </c>
      <c r="C714" s="313">
        <v>47643</v>
      </c>
      <c r="D714" s="313">
        <v>25143</v>
      </c>
      <c r="E714" s="313">
        <v>6411.4</v>
      </c>
      <c r="F714" s="317">
        <v>13.457171043</v>
      </c>
      <c r="G714" s="313">
        <v>1094.54</v>
      </c>
      <c r="H714" s="312" t="s">
        <v>259</v>
      </c>
      <c r="I714" s="313">
        <v>4284118.12</v>
      </c>
      <c r="J714" s="307">
        <f t="shared" si="20"/>
        <v>-4277706.72</v>
      </c>
      <c r="K714" s="307">
        <f t="shared" si="21"/>
        <v>4278801.26</v>
      </c>
      <c r="L714" s="312" t="s">
        <v>253</v>
      </c>
    </row>
    <row r="715" spans="1:12" s="308" customFormat="1" ht="12.75">
      <c r="A715" s="306" t="s">
        <v>371</v>
      </c>
      <c r="B715" s="306" t="s">
        <v>364</v>
      </c>
      <c r="C715" s="304"/>
      <c r="D715" s="304"/>
      <c r="E715" s="304"/>
      <c r="F715" s="321"/>
      <c r="G715" s="304"/>
      <c r="H715" s="306" t="s">
        <v>1098</v>
      </c>
      <c r="I715" s="304">
        <v>-1334031.58</v>
      </c>
      <c r="J715" s="307">
        <f t="shared" si="20"/>
        <v>1334031.58</v>
      </c>
      <c r="K715" s="307">
        <f t="shared" si="21"/>
        <v>-1334031.58</v>
      </c>
      <c r="L715" s="306" t="s">
        <v>364</v>
      </c>
    </row>
    <row r="716" spans="1:12" ht="12.75">
      <c r="A716" s="306" t="s">
        <v>160</v>
      </c>
      <c r="B716" s="306" t="s">
        <v>161</v>
      </c>
      <c r="C716" s="304">
        <v>2409226</v>
      </c>
      <c r="D716" s="304">
        <v>178706</v>
      </c>
      <c r="E716" s="304">
        <v>178706</v>
      </c>
      <c r="F716" s="321">
        <v>7.417568962</v>
      </c>
      <c r="G716" s="304">
        <v>37716</v>
      </c>
      <c r="H716" s="312" t="s">
        <v>1161</v>
      </c>
      <c r="I716" s="313">
        <v>-1334031.58</v>
      </c>
      <c r="J716" s="307">
        <f t="shared" si="20"/>
        <v>1512737.58</v>
      </c>
      <c r="K716" s="307">
        <f t="shared" si="21"/>
        <v>-1475021.58</v>
      </c>
      <c r="L716" s="306" t="s">
        <v>161</v>
      </c>
    </row>
    <row r="717" spans="1:12" ht="12.75" customHeight="1">
      <c r="A717" s="320" t="s">
        <v>177</v>
      </c>
      <c r="B717" s="312" t="s">
        <v>170</v>
      </c>
      <c r="C717" s="313">
        <v>2409226</v>
      </c>
      <c r="D717" s="313">
        <v>178706</v>
      </c>
      <c r="E717" s="313">
        <v>178706</v>
      </c>
      <c r="F717" s="317">
        <v>7.417568962</v>
      </c>
      <c r="G717" s="313">
        <v>37716</v>
      </c>
      <c r="H717" s="312" t="s">
        <v>1163</v>
      </c>
      <c r="I717" s="313">
        <v>-4627801.35</v>
      </c>
      <c r="J717" s="307">
        <f aca="true" t="shared" si="22" ref="J717:J753">E717-I717</f>
        <v>4806507.35</v>
      </c>
      <c r="K717" s="307">
        <f aca="true" t="shared" si="23" ref="K717:K753">G717-J717</f>
        <v>-4768791.35</v>
      </c>
      <c r="L717" s="312" t="s">
        <v>170</v>
      </c>
    </row>
    <row r="718" spans="1:12" s="308" customFormat="1" ht="25.5">
      <c r="A718" s="318" t="s">
        <v>179</v>
      </c>
      <c r="B718" s="312" t="s">
        <v>173</v>
      </c>
      <c r="C718" s="313">
        <v>2409226</v>
      </c>
      <c r="D718" s="313">
        <v>178706</v>
      </c>
      <c r="E718" s="313">
        <v>178706</v>
      </c>
      <c r="F718" s="317">
        <v>7.417568962</v>
      </c>
      <c r="G718" s="313">
        <v>37716</v>
      </c>
      <c r="H718" s="306" t="s">
        <v>372</v>
      </c>
      <c r="I718" s="304"/>
      <c r="J718" s="307">
        <f t="shared" si="22"/>
        <v>178706</v>
      </c>
      <c r="K718" s="307">
        <f t="shared" si="23"/>
        <v>-140990</v>
      </c>
      <c r="L718" s="312" t="s">
        <v>173</v>
      </c>
    </row>
    <row r="719" spans="1:12" s="308" customFormat="1" ht="12.75">
      <c r="A719" s="306" t="s">
        <v>293</v>
      </c>
      <c r="B719" s="306" t="s">
        <v>247</v>
      </c>
      <c r="C719" s="304">
        <v>2409226</v>
      </c>
      <c r="D719" s="304">
        <v>178706</v>
      </c>
      <c r="E719" s="304">
        <v>124923.81</v>
      </c>
      <c r="F719" s="321">
        <v>5.185225878</v>
      </c>
      <c r="G719" s="304">
        <v>28832.78</v>
      </c>
      <c r="H719" s="306" t="s">
        <v>161</v>
      </c>
      <c r="I719" s="304">
        <v>72266152</v>
      </c>
      <c r="J719" s="307">
        <f t="shared" si="22"/>
        <v>-72141228.19</v>
      </c>
      <c r="K719" s="307">
        <f t="shared" si="23"/>
        <v>72170060.97</v>
      </c>
      <c r="L719" s="306" t="s">
        <v>247</v>
      </c>
    </row>
    <row r="720" spans="1:12" ht="12.75">
      <c r="A720" s="320" t="s">
        <v>182</v>
      </c>
      <c r="B720" s="312" t="s">
        <v>178</v>
      </c>
      <c r="C720" s="313">
        <v>2405451</v>
      </c>
      <c r="D720" s="313">
        <v>178706</v>
      </c>
      <c r="E720" s="313">
        <v>124923.81</v>
      </c>
      <c r="F720" s="317">
        <v>5.193363324</v>
      </c>
      <c r="G720" s="313">
        <v>28832.78</v>
      </c>
      <c r="H720" s="312" t="s">
        <v>170</v>
      </c>
      <c r="I720" s="313">
        <v>72266152</v>
      </c>
      <c r="J720" s="307">
        <f t="shared" si="22"/>
        <v>-72141228.19</v>
      </c>
      <c r="K720" s="307">
        <f t="shared" si="23"/>
        <v>72170060.97</v>
      </c>
      <c r="L720" s="312" t="s">
        <v>178</v>
      </c>
    </row>
    <row r="721" spans="1:12" ht="12.75" customHeight="1">
      <c r="A721" s="318" t="s">
        <v>183</v>
      </c>
      <c r="B721" s="312" t="s">
        <v>180</v>
      </c>
      <c r="C721" s="313">
        <v>2405451</v>
      </c>
      <c r="D721" s="313">
        <v>178706</v>
      </c>
      <c r="E721" s="313">
        <v>124923.81</v>
      </c>
      <c r="F721" s="317">
        <v>5.193363324</v>
      </c>
      <c r="G721" s="313">
        <v>28832.78</v>
      </c>
      <c r="H721" s="312" t="s">
        <v>173</v>
      </c>
      <c r="I721" s="313">
        <v>72266152</v>
      </c>
      <c r="J721" s="307">
        <f t="shared" si="22"/>
        <v>-72141228.19</v>
      </c>
      <c r="K721" s="307">
        <f t="shared" si="23"/>
        <v>72170060.97</v>
      </c>
      <c r="L721" s="312" t="s">
        <v>180</v>
      </c>
    </row>
    <row r="722" spans="1:12" s="308" customFormat="1" ht="12.75">
      <c r="A722" s="316" t="s">
        <v>185</v>
      </c>
      <c r="B722" s="312" t="s">
        <v>181</v>
      </c>
      <c r="C722" s="313">
        <v>1944638</v>
      </c>
      <c r="D722" s="313">
        <v>140626</v>
      </c>
      <c r="E722" s="313">
        <v>94939.06</v>
      </c>
      <c r="F722" s="317">
        <v>4.882094251</v>
      </c>
      <c r="G722" s="313">
        <v>19946.15</v>
      </c>
      <c r="H722" s="306" t="s">
        <v>247</v>
      </c>
      <c r="I722" s="304">
        <v>72266152</v>
      </c>
      <c r="J722" s="307">
        <f t="shared" si="22"/>
        <v>-72171212.94</v>
      </c>
      <c r="K722" s="307">
        <f t="shared" si="23"/>
        <v>72191159.09</v>
      </c>
      <c r="L722" s="312" t="s">
        <v>181</v>
      </c>
    </row>
    <row r="723" spans="1:12" ht="12.75">
      <c r="A723" s="319" t="s">
        <v>187</v>
      </c>
      <c r="B723" s="312" t="s">
        <v>188</v>
      </c>
      <c r="C723" s="313">
        <v>1564233</v>
      </c>
      <c r="D723" s="313">
        <v>111710</v>
      </c>
      <c r="E723" s="313">
        <v>75766.29</v>
      </c>
      <c r="F723" s="317">
        <v>4.843670348</v>
      </c>
      <c r="G723" s="313">
        <v>15076.57</v>
      </c>
      <c r="H723" s="312" t="s">
        <v>178</v>
      </c>
      <c r="I723" s="313">
        <v>72266152</v>
      </c>
      <c r="J723" s="307">
        <f t="shared" si="22"/>
        <v>-72190385.71</v>
      </c>
      <c r="K723" s="307">
        <f t="shared" si="23"/>
        <v>72205462.27999999</v>
      </c>
      <c r="L723" s="312" t="s">
        <v>188</v>
      </c>
    </row>
    <row r="724" spans="1:12" ht="12.75">
      <c r="A724" s="316" t="s">
        <v>192</v>
      </c>
      <c r="B724" s="312" t="s">
        <v>186</v>
      </c>
      <c r="C724" s="313">
        <v>460813</v>
      </c>
      <c r="D724" s="313">
        <v>38080</v>
      </c>
      <c r="E724" s="313">
        <v>29984.75</v>
      </c>
      <c r="F724" s="317">
        <v>6.506923633</v>
      </c>
      <c r="G724" s="313">
        <v>8886.63</v>
      </c>
      <c r="H724" s="312" t="s">
        <v>231</v>
      </c>
      <c r="I724" s="313">
        <v>72266152</v>
      </c>
      <c r="J724" s="307">
        <f t="shared" si="22"/>
        <v>-72236167.25</v>
      </c>
      <c r="K724" s="307">
        <f t="shared" si="23"/>
        <v>72245053.88</v>
      </c>
      <c r="L724" s="312" t="s">
        <v>186</v>
      </c>
    </row>
    <row r="725" spans="1:12" ht="12.75" customHeight="1">
      <c r="A725" s="320" t="s">
        <v>250</v>
      </c>
      <c r="B725" s="312" t="s">
        <v>251</v>
      </c>
      <c r="C725" s="313">
        <v>3775</v>
      </c>
      <c r="D725" s="313">
        <v>0</v>
      </c>
      <c r="E725" s="313">
        <v>0</v>
      </c>
      <c r="F725" s="317">
        <v>0</v>
      </c>
      <c r="G725" s="313">
        <v>0</v>
      </c>
      <c r="H725" s="312" t="s">
        <v>246</v>
      </c>
      <c r="I725" s="313">
        <v>72266152</v>
      </c>
      <c r="J725" s="307">
        <f t="shared" si="22"/>
        <v>-72266152</v>
      </c>
      <c r="K725" s="307">
        <f t="shared" si="23"/>
        <v>72266152</v>
      </c>
      <c r="L725" s="312"/>
    </row>
    <row r="726" spans="1:12" s="308" customFormat="1" ht="12.75">
      <c r="A726" s="318" t="s">
        <v>252</v>
      </c>
      <c r="B726" s="312" t="s">
        <v>253</v>
      </c>
      <c r="C726" s="313">
        <v>3775</v>
      </c>
      <c r="D726" s="313">
        <v>0</v>
      </c>
      <c r="E726" s="313">
        <v>0</v>
      </c>
      <c r="F726" s="317">
        <v>0</v>
      </c>
      <c r="G726" s="313">
        <v>0</v>
      </c>
      <c r="H726" s="306" t="s">
        <v>373</v>
      </c>
      <c r="I726" s="304"/>
      <c r="J726" s="307">
        <f t="shared" si="22"/>
        <v>0</v>
      </c>
      <c r="K726" s="307">
        <f t="shared" si="23"/>
        <v>0</v>
      </c>
      <c r="L726" s="312"/>
    </row>
    <row r="727" spans="1:12" s="308" customFormat="1" ht="12.75">
      <c r="A727" s="306" t="s">
        <v>374</v>
      </c>
      <c r="B727" s="306" t="s">
        <v>366</v>
      </c>
      <c r="C727" s="304"/>
      <c r="D727" s="304"/>
      <c r="E727" s="304"/>
      <c r="F727" s="321"/>
      <c r="G727" s="304"/>
      <c r="H727" s="306" t="s">
        <v>247</v>
      </c>
      <c r="I727" s="304">
        <v>3284300</v>
      </c>
      <c r="J727" s="307">
        <f t="shared" si="22"/>
        <v>-3284300</v>
      </c>
      <c r="K727" s="307">
        <f t="shared" si="23"/>
        <v>3284300</v>
      </c>
      <c r="L727" s="306" t="s">
        <v>366</v>
      </c>
    </row>
    <row r="728" spans="1:12" ht="12.75">
      <c r="A728" s="306" t="s">
        <v>160</v>
      </c>
      <c r="B728" s="306" t="s">
        <v>161</v>
      </c>
      <c r="C728" s="304">
        <v>71265</v>
      </c>
      <c r="D728" s="304">
        <v>35637</v>
      </c>
      <c r="E728" s="304">
        <v>35637</v>
      </c>
      <c r="F728" s="321">
        <v>50.00631446</v>
      </c>
      <c r="G728" s="304">
        <v>5938</v>
      </c>
      <c r="H728" s="312" t="s">
        <v>178</v>
      </c>
      <c r="I728" s="313">
        <v>3284300</v>
      </c>
      <c r="J728" s="307">
        <f t="shared" si="22"/>
        <v>-3248663</v>
      </c>
      <c r="K728" s="307">
        <f t="shared" si="23"/>
        <v>3254601</v>
      </c>
      <c r="L728" s="306" t="s">
        <v>161</v>
      </c>
    </row>
    <row r="729" spans="1:12" ht="12.75">
      <c r="A729" s="320" t="s">
        <v>177</v>
      </c>
      <c r="B729" s="312" t="s">
        <v>170</v>
      </c>
      <c r="C729" s="313">
        <v>71265</v>
      </c>
      <c r="D729" s="313">
        <v>35637</v>
      </c>
      <c r="E729" s="313">
        <v>35637</v>
      </c>
      <c r="F729" s="317">
        <v>50.00631446</v>
      </c>
      <c r="G729" s="313">
        <v>5938</v>
      </c>
      <c r="H729" s="312" t="s">
        <v>231</v>
      </c>
      <c r="I729" s="313">
        <v>3284300</v>
      </c>
      <c r="J729" s="307">
        <f t="shared" si="22"/>
        <v>-3248663</v>
      </c>
      <c r="K729" s="307">
        <f t="shared" si="23"/>
        <v>3254601</v>
      </c>
      <c r="L729" s="312" t="s">
        <v>170</v>
      </c>
    </row>
    <row r="730" spans="1:12" ht="26.25" customHeight="1">
      <c r="A730" s="318" t="s">
        <v>179</v>
      </c>
      <c r="B730" s="312" t="s">
        <v>173</v>
      </c>
      <c r="C730" s="313">
        <v>71265</v>
      </c>
      <c r="D730" s="313">
        <v>35637</v>
      </c>
      <c r="E730" s="313">
        <v>35637</v>
      </c>
      <c r="F730" s="317">
        <v>50.00631446</v>
      </c>
      <c r="G730" s="313">
        <v>5938</v>
      </c>
      <c r="H730" s="312" t="s">
        <v>249</v>
      </c>
      <c r="I730" s="313">
        <v>3284300</v>
      </c>
      <c r="J730" s="307">
        <f t="shared" si="22"/>
        <v>-3248663</v>
      </c>
      <c r="K730" s="307">
        <f t="shared" si="23"/>
        <v>3254601</v>
      </c>
      <c r="L730" s="312" t="s">
        <v>173</v>
      </c>
    </row>
    <row r="731" spans="1:12" s="308" customFormat="1" ht="12.75" customHeight="1">
      <c r="A731" s="306" t="s">
        <v>293</v>
      </c>
      <c r="B731" s="306" t="s">
        <v>247</v>
      </c>
      <c r="C731" s="304">
        <v>71265</v>
      </c>
      <c r="D731" s="304">
        <v>35637</v>
      </c>
      <c r="E731" s="304">
        <v>34461.65</v>
      </c>
      <c r="F731" s="321">
        <v>48.357047639</v>
      </c>
      <c r="G731" s="304">
        <v>7080.03</v>
      </c>
      <c r="H731" s="306" t="s">
        <v>375</v>
      </c>
      <c r="I731" s="304"/>
      <c r="J731" s="307">
        <f t="shared" si="22"/>
        <v>34461.65</v>
      </c>
      <c r="K731" s="307">
        <f t="shared" si="23"/>
        <v>-27381.620000000003</v>
      </c>
      <c r="L731" s="306" t="s">
        <v>247</v>
      </c>
    </row>
    <row r="732" spans="1:12" s="308" customFormat="1" ht="12.75">
      <c r="A732" s="320" t="s">
        <v>182</v>
      </c>
      <c r="B732" s="312" t="s">
        <v>178</v>
      </c>
      <c r="C732" s="313">
        <v>71265</v>
      </c>
      <c r="D732" s="313">
        <v>35637</v>
      </c>
      <c r="E732" s="313">
        <v>34461.65</v>
      </c>
      <c r="F732" s="317">
        <v>48.357047639</v>
      </c>
      <c r="G732" s="313">
        <v>7080.03</v>
      </c>
      <c r="H732" s="306" t="s">
        <v>161</v>
      </c>
      <c r="I732" s="304">
        <v>500000</v>
      </c>
      <c r="J732" s="307">
        <f t="shared" si="22"/>
        <v>-465538.35</v>
      </c>
      <c r="K732" s="307">
        <f t="shared" si="23"/>
        <v>472618.38</v>
      </c>
      <c r="L732" s="312" t="s">
        <v>178</v>
      </c>
    </row>
    <row r="733" spans="1:12" ht="12.75">
      <c r="A733" s="318" t="s">
        <v>183</v>
      </c>
      <c r="B733" s="312" t="s">
        <v>180</v>
      </c>
      <c r="C733" s="313">
        <v>71265</v>
      </c>
      <c r="D733" s="313">
        <v>35637</v>
      </c>
      <c r="E733" s="313">
        <v>34461.65</v>
      </c>
      <c r="F733" s="317">
        <v>48.357047639</v>
      </c>
      <c r="G733" s="313">
        <v>7080.03</v>
      </c>
      <c r="H733" s="312" t="s">
        <v>170</v>
      </c>
      <c r="I733" s="313">
        <v>500000</v>
      </c>
      <c r="J733" s="307">
        <f t="shared" si="22"/>
        <v>-465538.35</v>
      </c>
      <c r="K733" s="307">
        <f t="shared" si="23"/>
        <v>472618.38</v>
      </c>
      <c r="L733" s="312" t="s">
        <v>180</v>
      </c>
    </row>
    <row r="734" spans="1:12" ht="12.75" customHeight="1">
      <c r="A734" s="316" t="s">
        <v>185</v>
      </c>
      <c r="B734" s="312" t="s">
        <v>181</v>
      </c>
      <c r="C734" s="313">
        <v>55167</v>
      </c>
      <c r="D734" s="313">
        <v>27579</v>
      </c>
      <c r="E734" s="313">
        <v>26462.08</v>
      </c>
      <c r="F734" s="317">
        <v>47.967226784</v>
      </c>
      <c r="G734" s="313">
        <v>5715.69</v>
      </c>
      <c r="H734" s="312" t="s">
        <v>173</v>
      </c>
      <c r="I734" s="313">
        <v>500000</v>
      </c>
      <c r="J734" s="307">
        <f t="shared" si="22"/>
        <v>-473537.92</v>
      </c>
      <c r="K734" s="307">
        <f t="shared" si="23"/>
        <v>479253.61</v>
      </c>
      <c r="L734" s="312" t="s">
        <v>181</v>
      </c>
    </row>
    <row r="735" spans="1:12" s="308" customFormat="1" ht="12.75">
      <c r="A735" s="319" t="s">
        <v>187</v>
      </c>
      <c r="B735" s="312" t="s">
        <v>188</v>
      </c>
      <c r="C735" s="313">
        <v>45237</v>
      </c>
      <c r="D735" s="313">
        <v>22620</v>
      </c>
      <c r="E735" s="313">
        <v>21503.08</v>
      </c>
      <c r="F735" s="317">
        <v>47.53427504</v>
      </c>
      <c r="G735" s="313">
        <v>4230.72</v>
      </c>
      <c r="H735" s="306" t="s">
        <v>247</v>
      </c>
      <c r="I735" s="304">
        <v>0</v>
      </c>
      <c r="J735" s="307">
        <f t="shared" si="22"/>
        <v>21503.08</v>
      </c>
      <c r="K735" s="307">
        <f t="shared" si="23"/>
        <v>-17272.36</v>
      </c>
      <c r="L735" s="312" t="s">
        <v>188</v>
      </c>
    </row>
    <row r="736" spans="1:12" ht="12.75">
      <c r="A736" s="316" t="s">
        <v>192</v>
      </c>
      <c r="B736" s="312" t="s">
        <v>186</v>
      </c>
      <c r="C736" s="313">
        <v>16098</v>
      </c>
      <c r="D736" s="313">
        <v>8058</v>
      </c>
      <c r="E736" s="313">
        <v>7999.57</v>
      </c>
      <c r="F736" s="317">
        <v>49.692943223</v>
      </c>
      <c r="G736" s="313">
        <v>1364.34</v>
      </c>
      <c r="H736" s="312" t="s">
        <v>178</v>
      </c>
      <c r="I736" s="313">
        <v>0</v>
      </c>
      <c r="J736" s="307">
        <f t="shared" si="22"/>
        <v>7999.57</v>
      </c>
      <c r="K736" s="307">
        <f t="shared" si="23"/>
        <v>-6635.23</v>
      </c>
      <c r="L736" s="312" t="s">
        <v>186</v>
      </c>
    </row>
    <row r="737" spans="1:12" ht="12.75">
      <c r="A737" s="306" t="s">
        <v>376</v>
      </c>
      <c r="B737" s="306" t="s">
        <v>367</v>
      </c>
      <c r="C737" s="304"/>
      <c r="D737" s="304"/>
      <c r="E737" s="304"/>
      <c r="F737" s="321"/>
      <c r="G737" s="304"/>
      <c r="H737" s="279"/>
      <c r="J737" s="307">
        <f t="shared" si="22"/>
        <v>0</v>
      </c>
      <c r="K737" s="307">
        <f t="shared" si="23"/>
        <v>0</v>
      </c>
      <c r="L737" s="306" t="s">
        <v>367</v>
      </c>
    </row>
    <row r="738" spans="1:12" ht="13.5">
      <c r="A738" s="306" t="s">
        <v>160</v>
      </c>
      <c r="B738" s="306" t="s">
        <v>161</v>
      </c>
      <c r="C738" s="304">
        <v>11307579</v>
      </c>
      <c r="D738" s="304">
        <v>5916786</v>
      </c>
      <c r="E738" s="304">
        <v>5928472</v>
      </c>
      <c r="F738" s="321">
        <v>52.429189307</v>
      </c>
      <c r="G738" s="304">
        <v>881080</v>
      </c>
      <c r="H738" s="327" t="s">
        <v>161</v>
      </c>
      <c r="I738" s="328">
        <v>27546422.32</v>
      </c>
      <c r="J738" s="307">
        <f t="shared" si="22"/>
        <v>-21617950.32</v>
      </c>
      <c r="K738" s="307">
        <f t="shared" si="23"/>
        <v>22499030.32</v>
      </c>
      <c r="L738" s="306" t="s">
        <v>161</v>
      </c>
    </row>
    <row r="739" spans="1:12" ht="26.25" customHeight="1">
      <c r="A739" s="320" t="s">
        <v>162</v>
      </c>
      <c r="B739" s="312" t="s">
        <v>1141</v>
      </c>
      <c r="C739" s="313">
        <v>4024</v>
      </c>
      <c r="D739" s="313">
        <v>1824</v>
      </c>
      <c r="E739" s="313">
        <v>13510</v>
      </c>
      <c r="F739" s="317">
        <v>335.735586481</v>
      </c>
      <c r="G739" s="313">
        <v>0</v>
      </c>
      <c r="H739" s="329" t="s">
        <v>302</v>
      </c>
      <c r="I739" s="330">
        <v>2035368.83</v>
      </c>
      <c r="J739" s="307">
        <f t="shared" si="22"/>
        <v>-2021858.83</v>
      </c>
      <c r="K739" s="307">
        <f t="shared" si="23"/>
        <v>2021858.83</v>
      </c>
      <c r="L739" s="312" t="s">
        <v>1141</v>
      </c>
    </row>
    <row r="740" spans="1:12" ht="12.75" customHeight="1">
      <c r="A740" s="320" t="s">
        <v>177</v>
      </c>
      <c r="B740" s="312" t="s">
        <v>170</v>
      </c>
      <c r="C740" s="313">
        <v>11303555</v>
      </c>
      <c r="D740" s="313">
        <v>5914962</v>
      </c>
      <c r="E740" s="313">
        <v>5914962</v>
      </c>
      <c r="F740" s="317">
        <v>52.328333874</v>
      </c>
      <c r="G740" s="313">
        <v>881080</v>
      </c>
      <c r="H740" s="331" t="s">
        <v>304</v>
      </c>
      <c r="I740" s="330">
        <v>130039</v>
      </c>
      <c r="J740" s="307">
        <f t="shared" si="22"/>
        <v>5784923</v>
      </c>
      <c r="K740" s="307">
        <f t="shared" si="23"/>
        <v>-4903843</v>
      </c>
      <c r="L740" s="312" t="s">
        <v>170</v>
      </c>
    </row>
    <row r="741" spans="1:12" ht="27.75" customHeight="1">
      <c r="A741" s="318" t="s">
        <v>179</v>
      </c>
      <c r="B741" s="312" t="s">
        <v>173</v>
      </c>
      <c r="C741" s="313">
        <v>11303555</v>
      </c>
      <c r="D741" s="313">
        <v>5914962</v>
      </c>
      <c r="E741" s="313">
        <v>5914962</v>
      </c>
      <c r="F741" s="317">
        <v>52.328333874</v>
      </c>
      <c r="G741" s="313">
        <v>881080</v>
      </c>
      <c r="H741" s="331" t="s">
        <v>377</v>
      </c>
      <c r="I741" s="330">
        <v>1905329.83</v>
      </c>
      <c r="J741" s="307">
        <f t="shared" si="22"/>
        <v>4009632.17</v>
      </c>
      <c r="K741" s="307">
        <f t="shared" si="23"/>
        <v>-3128552.17</v>
      </c>
      <c r="L741" s="312" t="s">
        <v>173</v>
      </c>
    </row>
    <row r="742" spans="1:12" ht="12.75" customHeight="1">
      <c r="A742" s="306" t="s">
        <v>293</v>
      </c>
      <c r="B742" s="306" t="s">
        <v>247</v>
      </c>
      <c r="C742" s="304">
        <v>11307579</v>
      </c>
      <c r="D742" s="304">
        <v>5916786</v>
      </c>
      <c r="E742" s="304">
        <v>5900809.38</v>
      </c>
      <c r="F742" s="321">
        <v>52.184551441</v>
      </c>
      <c r="G742" s="304">
        <v>884912.37</v>
      </c>
      <c r="H742" s="332" t="s">
        <v>313</v>
      </c>
      <c r="I742" s="330">
        <v>2691543.49</v>
      </c>
      <c r="J742" s="307">
        <f t="shared" si="22"/>
        <v>3209265.8899999997</v>
      </c>
      <c r="K742" s="307">
        <f t="shared" si="23"/>
        <v>-2324353.5199999996</v>
      </c>
      <c r="L742" s="306" t="s">
        <v>247</v>
      </c>
    </row>
    <row r="743" spans="1:12" ht="12.75" customHeight="1">
      <c r="A743" s="320" t="s">
        <v>182</v>
      </c>
      <c r="B743" s="312" t="s">
        <v>178</v>
      </c>
      <c r="C743" s="313">
        <v>11305601</v>
      </c>
      <c r="D743" s="313">
        <v>5914786</v>
      </c>
      <c r="E743" s="313">
        <v>5899222.68</v>
      </c>
      <c r="F743" s="317">
        <v>52.179646885</v>
      </c>
      <c r="G743" s="313">
        <v>883935.36</v>
      </c>
      <c r="H743" s="332" t="s">
        <v>311</v>
      </c>
      <c r="I743" s="330">
        <v>22819510</v>
      </c>
      <c r="J743" s="307">
        <f t="shared" si="22"/>
        <v>-16920287.32</v>
      </c>
      <c r="K743" s="307">
        <f t="shared" si="23"/>
        <v>17804222.68</v>
      </c>
      <c r="L743" s="312" t="s">
        <v>178</v>
      </c>
    </row>
    <row r="744" spans="1:12" ht="13.5">
      <c r="A744" s="318" t="s">
        <v>183</v>
      </c>
      <c r="B744" s="312" t="s">
        <v>180</v>
      </c>
      <c r="C744" s="313">
        <v>277485</v>
      </c>
      <c r="D744" s="313">
        <v>121324</v>
      </c>
      <c r="E744" s="313">
        <v>113486.68</v>
      </c>
      <c r="F744" s="317">
        <v>40.89831162</v>
      </c>
      <c r="G744" s="313">
        <v>26049.36</v>
      </c>
      <c r="H744" s="327" t="s">
        <v>378</v>
      </c>
      <c r="I744" s="328">
        <v>27063607.92</v>
      </c>
      <c r="J744" s="307">
        <f t="shared" si="22"/>
        <v>-26950121.240000002</v>
      </c>
      <c r="K744" s="307">
        <f t="shared" si="23"/>
        <v>26976170.6</v>
      </c>
      <c r="L744" s="312" t="s">
        <v>180</v>
      </c>
    </row>
    <row r="745" spans="1:12" ht="12.75">
      <c r="A745" s="316" t="s">
        <v>185</v>
      </c>
      <c r="B745" s="312" t="s">
        <v>181</v>
      </c>
      <c r="C745" s="313">
        <v>179557</v>
      </c>
      <c r="D745" s="313">
        <v>80323</v>
      </c>
      <c r="E745" s="313">
        <v>78696.22</v>
      </c>
      <c r="F745" s="317">
        <v>43.82798777</v>
      </c>
      <c r="G745" s="313">
        <v>12803.38</v>
      </c>
      <c r="H745" s="333" t="s">
        <v>231</v>
      </c>
      <c r="I745" s="330">
        <v>25413928.99</v>
      </c>
      <c r="J745" s="307">
        <f t="shared" si="22"/>
        <v>-25335232.77</v>
      </c>
      <c r="K745" s="307">
        <f t="shared" si="23"/>
        <v>25348036.15</v>
      </c>
      <c r="L745" s="312" t="s">
        <v>181</v>
      </c>
    </row>
    <row r="746" spans="1:12" ht="12.75" customHeight="1">
      <c r="A746" s="319" t="s">
        <v>187</v>
      </c>
      <c r="B746" s="312" t="s">
        <v>188</v>
      </c>
      <c r="C746" s="313">
        <v>144109</v>
      </c>
      <c r="D746" s="313">
        <v>64386</v>
      </c>
      <c r="E746" s="313">
        <v>63156.91</v>
      </c>
      <c r="F746" s="317">
        <v>43.825791588</v>
      </c>
      <c r="G746" s="313">
        <v>10296.91</v>
      </c>
      <c r="H746" s="334" t="s">
        <v>315</v>
      </c>
      <c r="I746" s="330">
        <v>1867701.82</v>
      </c>
      <c r="J746" s="307">
        <f t="shared" si="22"/>
        <v>-1804544.9100000001</v>
      </c>
      <c r="K746" s="307">
        <f t="shared" si="23"/>
        <v>1814841.82</v>
      </c>
      <c r="L746" s="312" t="s">
        <v>188</v>
      </c>
    </row>
    <row r="747" spans="1:12" ht="12.75" customHeight="1">
      <c r="A747" s="316" t="s">
        <v>192</v>
      </c>
      <c r="B747" s="312" t="s">
        <v>186</v>
      </c>
      <c r="C747" s="313">
        <v>97928</v>
      </c>
      <c r="D747" s="313">
        <v>41001</v>
      </c>
      <c r="E747" s="313">
        <v>34790.46</v>
      </c>
      <c r="F747" s="317">
        <v>35.526570542</v>
      </c>
      <c r="G747" s="313">
        <v>13245.98</v>
      </c>
      <c r="H747" s="335" t="s">
        <v>317</v>
      </c>
      <c r="I747" s="330">
        <v>130039</v>
      </c>
      <c r="J747" s="307">
        <f t="shared" si="22"/>
        <v>-95248.54000000001</v>
      </c>
      <c r="K747" s="307">
        <f t="shared" si="23"/>
        <v>108494.52</v>
      </c>
      <c r="L747" s="312" t="s">
        <v>186</v>
      </c>
    </row>
    <row r="748" spans="1:12" ht="12.75" customHeight="1">
      <c r="A748" s="318" t="s">
        <v>215</v>
      </c>
      <c r="B748" s="312" t="s">
        <v>206</v>
      </c>
      <c r="C748" s="313">
        <v>11026851</v>
      </c>
      <c r="D748" s="313">
        <v>5792197</v>
      </c>
      <c r="E748" s="313">
        <v>5784471</v>
      </c>
      <c r="F748" s="317">
        <v>52.4580499</v>
      </c>
      <c r="G748" s="313">
        <v>857886</v>
      </c>
      <c r="H748" s="335" t="s">
        <v>325</v>
      </c>
      <c r="I748" s="330">
        <v>1737662.82</v>
      </c>
      <c r="J748" s="307">
        <f t="shared" si="22"/>
        <v>4046808.1799999997</v>
      </c>
      <c r="K748" s="307">
        <f t="shared" si="23"/>
        <v>-3188922.1799999997</v>
      </c>
      <c r="L748" s="312" t="s">
        <v>206</v>
      </c>
    </row>
    <row r="749" spans="1:12" ht="12.75">
      <c r="A749" s="316" t="s">
        <v>217</v>
      </c>
      <c r="B749" s="312" t="s">
        <v>208</v>
      </c>
      <c r="C749" s="313">
        <v>11026851</v>
      </c>
      <c r="D749" s="313">
        <v>5792197</v>
      </c>
      <c r="E749" s="313">
        <v>5784471</v>
      </c>
      <c r="F749" s="317">
        <v>52.4580499</v>
      </c>
      <c r="G749" s="313">
        <v>857886</v>
      </c>
      <c r="H749" s="334" t="s">
        <v>318</v>
      </c>
      <c r="I749" s="330">
        <v>23546227.17</v>
      </c>
      <c r="J749" s="307">
        <f t="shared" si="22"/>
        <v>-17761756.17</v>
      </c>
      <c r="K749" s="307">
        <f t="shared" si="23"/>
        <v>18619642.17</v>
      </c>
      <c r="L749" s="312" t="s">
        <v>208</v>
      </c>
    </row>
    <row r="750" spans="1:12" ht="25.5" customHeight="1">
      <c r="A750" s="318" t="s">
        <v>236</v>
      </c>
      <c r="B750" s="312" t="s">
        <v>224</v>
      </c>
      <c r="C750" s="313">
        <v>1265</v>
      </c>
      <c r="D750" s="313">
        <v>1265</v>
      </c>
      <c r="E750" s="313">
        <v>1265</v>
      </c>
      <c r="F750" s="317">
        <v>100</v>
      </c>
      <c r="G750" s="313">
        <v>0</v>
      </c>
      <c r="H750" s="335" t="s">
        <v>320</v>
      </c>
      <c r="I750" s="330">
        <v>20036215.84</v>
      </c>
      <c r="J750" s="307">
        <f t="shared" si="22"/>
        <v>-20034950.84</v>
      </c>
      <c r="K750" s="307">
        <f t="shared" si="23"/>
        <v>20034950.84</v>
      </c>
      <c r="L750" s="312" t="s">
        <v>224</v>
      </c>
    </row>
    <row r="751" spans="1:12" ht="12.75" customHeight="1">
      <c r="A751" s="316" t="s">
        <v>239</v>
      </c>
      <c r="B751" s="312" t="s">
        <v>228</v>
      </c>
      <c r="C751" s="313">
        <v>1265</v>
      </c>
      <c r="D751" s="313">
        <v>1265</v>
      </c>
      <c r="E751" s="313">
        <v>1265</v>
      </c>
      <c r="F751" s="317">
        <v>100</v>
      </c>
      <c r="G751" s="313">
        <v>0</v>
      </c>
      <c r="H751" s="335" t="s">
        <v>353</v>
      </c>
      <c r="I751" s="330">
        <v>3510011.33</v>
      </c>
      <c r="J751" s="307">
        <f t="shared" si="22"/>
        <v>-3508746.33</v>
      </c>
      <c r="K751" s="307">
        <f t="shared" si="23"/>
        <v>3508746.33</v>
      </c>
      <c r="L751" s="312" t="s">
        <v>228</v>
      </c>
    </row>
    <row r="752" spans="1:12" ht="12.75">
      <c r="A752" s="320" t="s">
        <v>250</v>
      </c>
      <c r="B752" s="312" t="s">
        <v>251</v>
      </c>
      <c r="C752" s="313">
        <v>1978</v>
      </c>
      <c r="D752" s="313">
        <v>2000</v>
      </c>
      <c r="E752" s="313">
        <v>1586.7</v>
      </c>
      <c r="F752" s="317">
        <v>80.217391304</v>
      </c>
      <c r="G752" s="313">
        <v>977.01</v>
      </c>
      <c r="H752" s="332" t="s">
        <v>379</v>
      </c>
      <c r="I752" s="330">
        <v>1649678.93</v>
      </c>
      <c r="J752" s="307">
        <f t="shared" si="22"/>
        <v>-1648092.23</v>
      </c>
      <c r="K752" s="307">
        <f t="shared" si="23"/>
        <v>1649069.24</v>
      </c>
      <c r="L752" s="312" t="s">
        <v>251</v>
      </c>
    </row>
    <row r="753" spans="1:12" ht="12.75" customHeight="1">
      <c r="A753" s="318" t="s">
        <v>252</v>
      </c>
      <c r="B753" s="312" t="s">
        <v>253</v>
      </c>
      <c r="C753" s="313">
        <v>1978</v>
      </c>
      <c r="D753" s="313">
        <v>2000</v>
      </c>
      <c r="E753" s="313">
        <v>1586.7</v>
      </c>
      <c r="F753" s="317">
        <v>80.217391304</v>
      </c>
      <c r="G753" s="313">
        <v>977.01</v>
      </c>
      <c r="H753" s="336" t="s">
        <v>380</v>
      </c>
      <c r="I753" s="330">
        <v>1649678.93</v>
      </c>
      <c r="J753" s="307">
        <f t="shared" si="22"/>
        <v>-1648092.23</v>
      </c>
      <c r="K753" s="307">
        <f t="shared" si="23"/>
        <v>1649069.24</v>
      </c>
      <c r="L753" s="312" t="s">
        <v>253</v>
      </c>
    </row>
    <row r="754" spans="1:12" ht="12.75">
      <c r="A754" s="306" t="s">
        <v>381</v>
      </c>
      <c r="B754" s="306" t="s">
        <v>369</v>
      </c>
      <c r="C754" s="304"/>
      <c r="D754" s="304"/>
      <c r="E754" s="304"/>
      <c r="F754" s="321"/>
      <c r="G754" s="304"/>
      <c r="H754" s="337"/>
      <c r="I754" s="338"/>
      <c r="L754" s="306" t="s">
        <v>369</v>
      </c>
    </row>
    <row r="755" spans="1:12" s="339" customFormat="1" ht="12.75">
      <c r="A755" s="306" t="s">
        <v>160</v>
      </c>
      <c r="B755" s="306" t="s">
        <v>161</v>
      </c>
      <c r="C755" s="304">
        <v>82358344</v>
      </c>
      <c r="D755" s="304">
        <v>14705866</v>
      </c>
      <c r="E755" s="304">
        <v>14556151.65</v>
      </c>
      <c r="F755" s="321">
        <v>17.674167477</v>
      </c>
      <c r="G755" s="304">
        <v>1763090.53</v>
      </c>
      <c r="H755" s="337"/>
      <c r="I755" s="337"/>
      <c r="J755" s="279"/>
      <c r="K755" s="279"/>
      <c r="L755" s="306" t="s">
        <v>161</v>
      </c>
    </row>
    <row r="756" spans="1:12" s="339" customFormat="1" ht="25.5">
      <c r="A756" s="320" t="s">
        <v>162</v>
      </c>
      <c r="B756" s="312" t="s">
        <v>1141</v>
      </c>
      <c r="C756" s="313">
        <v>0</v>
      </c>
      <c r="D756" s="313">
        <v>0</v>
      </c>
      <c r="E756" s="313">
        <v>84906.93</v>
      </c>
      <c r="F756" s="317">
        <v>0</v>
      </c>
      <c r="G756" s="313">
        <v>490.4</v>
      </c>
      <c r="H756" s="308"/>
      <c r="I756" s="308"/>
      <c r="L756" s="312" t="s">
        <v>1141</v>
      </c>
    </row>
    <row r="757" spans="1:12" s="337" customFormat="1" ht="12.75">
      <c r="A757" s="320" t="s">
        <v>163</v>
      </c>
      <c r="B757" s="312" t="s">
        <v>164</v>
      </c>
      <c r="C757" s="313">
        <v>7284692</v>
      </c>
      <c r="D757" s="313">
        <v>1014059</v>
      </c>
      <c r="E757" s="313">
        <v>779439.9</v>
      </c>
      <c r="F757" s="317">
        <v>10.69969602</v>
      </c>
      <c r="G757" s="313">
        <v>17570.13</v>
      </c>
      <c r="H757" s="308"/>
      <c r="I757" s="308"/>
      <c r="J757" s="339"/>
      <c r="K757" s="339"/>
      <c r="L757" s="312" t="s">
        <v>164</v>
      </c>
    </row>
    <row r="758" spans="1:12" s="337" customFormat="1" ht="12.75" customHeight="1">
      <c r="A758" s="318" t="s">
        <v>323</v>
      </c>
      <c r="B758" s="312" t="s">
        <v>311</v>
      </c>
      <c r="C758" s="313">
        <v>30930</v>
      </c>
      <c r="D758" s="313">
        <v>5985</v>
      </c>
      <c r="E758" s="313">
        <v>5984.49</v>
      </c>
      <c r="F758" s="317">
        <v>19.348496605</v>
      </c>
      <c r="G758" s="313">
        <v>0</v>
      </c>
      <c r="H758" s="340"/>
      <c r="I758" s="341"/>
      <c r="L758" s="312" t="s">
        <v>311</v>
      </c>
    </row>
    <row r="759" spans="1:12" ht="12.75">
      <c r="A759" s="320" t="s">
        <v>165</v>
      </c>
      <c r="B759" s="312" t="s">
        <v>1143</v>
      </c>
      <c r="C759" s="313">
        <v>2004189</v>
      </c>
      <c r="D759" s="313">
        <v>775396</v>
      </c>
      <c r="E759" s="313">
        <v>775393.82</v>
      </c>
      <c r="F759" s="317">
        <v>38.688657607</v>
      </c>
      <c r="G759" s="313">
        <v>0</v>
      </c>
      <c r="J759" s="337"/>
      <c r="K759" s="337"/>
      <c r="L759" s="312" t="s">
        <v>1143</v>
      </c>
    </row>
    <row r="760" spans="1:12" ht="12.75">
      <c r="A760" s="318" t="s">
        <v>21</v>
      </c>
      <c r="B760" s="312" t="s">
        <v>166</v>
      </c>
      <c r="C760" s="313">
        <v>1049880</v>
      </c>
      <c r="D760" s="313">
        <v>775396</v>
      </c>
      <c r="E760" s="313">
        <v>775393.82</v>
      </c>
      <c r="F760" s="317">
        <v>73.855471101</v>
      </c>
      <c r="G760" s="313">
        <v>0</v>
      </c>
      <c r="L760" s="312" t="s">
        <v>166</v>
      </c>
    </row>
    <row r="761" spans="1:12" ht="15.75">
      <c r="A761" s="316" t="s">
        <v>299</v>
      </c>
      <c r="B761" s="312" t="s">
        <v>300</v>
      </c>
      <c r="C761" s="313">
        <v>1049880</v>
      </c>
      <c r="D761" s="313">
        <v>775396</v>
      </c>
      <c r="E761" s="313">
        <v>775393.82</v>
      </c>
      <c r="F761" s="317">
        <v>73.855471101</v>
      </c>
      <c r="G761" s="313">
        <v>0</v>
      </c>
      <c r="H761" s="343"/>
      <c r="I761" s="344"/>
      <c r="L761" s="312" t="s">
        <v>300</v>
      </c>
    </row>
    <row r="762" spans="1:12" ht="38.25">
      <c r="A762" s="319" t="s">
        <v>301</v>
      </c>
      <c r="B762" s="312" t="s">
        <v>302</v>
      </c>
      <c r="C762" s="313">
        <v>1049880</v>
      </c>
      <c r="D762" s="313">
        <v>775396</v>
      </c>
      <c r="E762" s="313">
        <v>775393.82</v>
      </c>
      <c r="F762" s="317">
        <v>73.855471101</v>
      </c>
      <c r="G762" s="313">
        <v>0</v>
      </c>
      <c r="L762" s="312" t="s">
        <v>302</v>
      </c>
    </row>
    <row r="763" spans="1:12" ht="38.25">
      <c r="A763" s="326" t="s">
        <v>303</v>
      </c>
      <c r="B763" s="312" t="s">
        <v>304</v>
      </c>
      <c r="C763" s="313">
        <v>3923</v>
      </c>
      <c r="D763" s="313">
        <v>0</v>
      </c>
      <c r="E763" s="313">
        <v>0</v>
      </c>
      <c r="F763" s="317">
        <v>0</v>
      </c>
      <c r="G763" s="313">
        <v>0</v>
      </c>
      <c r="L763" s="312"/>
    </row>
    <row r="764" spans="1:12" ht="38.25">
      <c r="A764" s="326" t="s">
        <v>324</v>
      </c>
      <c r="B764" s="312" t="s">
        <v>312</v>
      </c>
      <c r="C764" s="313">
        <v>1045957</v>
      </c>
      <c r="D764" s="313">
        <v>775396</v>
      </c>
      <c r="E764" s="313">
        <v>775393.82</v>
      </c>
      <c r="F764" s="317">
        <v>74.132475809</v>
      </c>
      <c r="G764" s="313">
        <v>0</v>
      </c>
      <c r="H764" s="342" t="s">
        <v>382</v>
      </c>
      <c r="L764" s="312" t="s">
        <v>312</v>
      </c>
    </row>
    <row r="765" spans="1:12" ht="12.75">
      <c r="A765" s="318" t="s">
        <v>23</v>
      </c>
      <c r="B765" s="312" t="s">
        <v>169</v>
      </c>
      <c r="C765" s="313">
        <v>954309</v>
      </c>
      <c r="D765" s="313">
        <v>0</v>
      </c>
      <c r="E765" s="313">
        <v>0</v>
      </c>
      <c r="F765" s="317">
        <v>0</v>
      </c>
      <c r="G765" s="313">
        <v>0</v>
      </c>
      <c r="L765" s="312"/>
    </row>
    <row r="766" spans="1:12" ht="12.75">
      <c r="A766" s="316" t="s">
        <v>171</v>
      </c>
      <c r="B766" s="312" t="s">
        <v>172</v>
      </c>
      <c r="C766" s="313">
        <v>954309</v>
      </c>
      <c r="D766" s="313">
        <v>0</v>
      </c>
      <c r="E766" s="313">
        <v>0</v>
      </c>
      <c r="F766" s="317">
        <v>0</v>
      </c>
      <c r="G766" s="313">
        <v>0</v>
      </c>
      <c r="L766" s="312"/>
    </row>
    <row r="767" spans="1:12" ht="25.5">
      <c r="A767" s="319" t="s">
        <v>174</v>
      </c>
      <c r="B767" s="312" t="s">
        <v>175</v>
      </c>
      <c r="C767" s="313">
        <v>954309</v>
      </c>
      <c r="D767" s="313">
        <v>0</v>
      </c>
      <c r="E767" s="313">
        <v>0</v>
      </c>
      <c r="F767" s="317">
        <v>0</v>
      </c>
      <c r="G767" s="313">
        <v>0</v>
      </c>
      <c r="L767" s="312"/>
    </row>
    <row r="768" spans="1:12" ht="12.75">
      <c r="A768" s="320" t="s">
        <v>177</v>
      </c>
      <c r="B768" s="312" t="s">
        <v>170</v>
      </c>
      <c r="C768" s="313">
        <v>73069463</v>
      </c>
      <c r="D768" s="313">
        <v>12916411</v>
      </c>
      <c r="E768" s="313">
        <v>12916411</v>
      </c>
      <c r="F768" s="317">
        <v>17.676893287</v>
      </c>
      <c r="G768" s="313">
        <v>1745030</v>
      </c>
      <c r="L768" s="312" t="s">
        <v>170</v>
      </c>
    </row>
    <row r="769" spans="1:12" ht="25.5">
      <c r="A769" s="318" t="s">
        <v>179</v>
      </c>
      <c r="B769" s="312" t="s">
        <v>173</v>
      </c>
      <c r="C769" s="313">
        <v>73069463</v>
      </c>
      <c r="D769" s="313">
        <v>12916411</v>
      </c>
      <c r="E769" s="313">
        <v>12916411</v>
      </c>
      <c r="F769" s="317">
        <v>17.676893287</v>
      </c>
      <c r="G769" s="313">
        <v>1745030</v>
      </c>
      <c r="L769" s="312" t="s">
        <v>173</v>
      </c>
    </row>
    <row r="770" spans="1:12" ht="12.75">
      <c r="A770" s="306" t="s">
        <v>293</v>
      </c>
      <c r="B770" s="306" t="s">
        <v>247</v>
      </c>
      <c r="C770" s="304">
        <v>86986146</v>
      </c>
      <c r="D770" s="304">
        <v>17466440</v>
      </c>
      <c r="E770" s="304">
        <v>14645903.91</v>
      </c>
      <c r="F770" s="321">
        <v>16.837053466</v>
      </c>
      <c r="G770" s="304">
        <v>2900247.22</v>
      </c>
      <c r="L770" s="306" t="s">
        <v>247</v>
      </c>
    </row>
    <row r="771" spans="1:12" ht="12.75">
      <c r="A771" s="320" t="s">
        <v>182</v>
      </c>
      <c r="B771" s="312" t="s">
        <v>178</v>
      </c>
      <c r="C771" s="313">
        <v>30069912</v>
      </c>
      <c r="D771" s="313">
        <v>10496175</v>
      </c>
      <c r="E771" s="313">
        <v>8584992.31</v>
      </c>
      <c r="F771" s="317">
        <v>28.550107862</v>
      </c>
      <c r="G771" s="313">
        <v>2320445.06</v>
      </c>
      <c r="L771" s="312" t="s">
        <v>178</v>
      </c>
    </row>
    <row r="772" spans="1:12" ht="12.75">
      <c r="A772" s="318" t="s">
        <v>183</v>
      </c>
      <c r="B772" s="312" t="s">
        <v>180</v>
      </c>
      <c r="C772" s="313">
        <v>10539997</v>
      </c>
      <c r="D772" s="313">
        <v>2454354</v>
      </c>
      <c r="E772" s="313">
        <v>2365780.32</v>
      </c>
      <c r="F772" s="317">
        <v>22.445739975</v>
      </c>
      <c r="G772" s="313">
        <v>387538.81</v>
      </c>
      <c r="L772" s="312" t="s">
        <v>180</v>
      </c>
    </row>
    <row r="773" spans="1:12" ht="12.75">
      <c r="A773" s="316" t="s">
        <v>185</v>
      </c>
      <c r="B773" s="312" t="s">
        <v>181</v>
      </c>
      <c r="C773" s="313">
        <v>5020578</v>
      </c>
      <c r="D773" s="313">
        <v>1698052</v>
      </c>
      <c r="E773" s="313">
        <v>1655328.63</v>
      </c>
      <c r="F773" s="317">
        <v>32.970877656</v>
      </c>
      <c r="G773" s="313">
        <v>249229.5</v>
      </c>
      <c r="L773" s="312" t="s">
        <v>181</v>
      </c>
    </row>
    <row r="774" spans="1:12" ht="12.75">
      <c r="A774" s="319" t="s">
        <v>187</v>
      </c>
      <c r="B774" s="312" t="s">
        <v>188</v>
      </c>
      <c r="C774" s="313">
        <v>3878669</v>
      </c>
      <c r="D774" s="313">
        <v>1332106</v>
      </c>
      <c r="E774" s="313">
        <v>1307004.1</v>
      </c>
      <c r="F774" s="317">
        <v>33.697232221</v>
      </c>
      <c r="G774" s="313">
        <v>200508.62</v>
      </c>
      <c r="L774" s="312" t="s">
        <v>188</v>
      </c>
    </row>
    <row r="775" spans="1:12" ht="12.75">
      <c r="A775" s="316" t="s">
        <v>192</v>
      </c>
      <c r="B775" s="312" t="s">
        <v>186</v>
      </c>
      <c r="C775" s="313">
        <v>5519419</v>
      </c>
      <c r="D775" s="313">
        <v>756302</v>
      </c>
      <c r="E775" s="313">
        <v>710451.69</v>
      </c>
      <c r="F775" s="317">
        <v>12.87185644</v>
      </c>
      <c r="G775" s="313">
        <v>138309.31</v>
      </c>
      <c r="L775" s="312" t="s">
        <v>186</v>
      </c>
    </row>
    <row r="776" spans="1:12" ht="12.75">
      <c r="A776" s="318" t="s">
        <v>215</v>
      </c>
      <c r="B776" s="312" t="s">
        <v>206</v>
      </c>
      <c r="C776" s="313">
        <v>2096407</v>
      </c>
      <c r="D776" s="313">
        <v>1023614</v>
      </c>
      <c r="E776" s="313">
        <v>835666.48</v>
      </c>
      <c r="F776" s="317">
        <v>39.861843621</v>
      </c>
      <c r="G776" s="313">
        <v>676064.87</v>
      </c>
      <c r="L776" s="312" t="s">
        <v>206</v>
      </c>
    </row>
    <row r="777" spans="1:12" ht="12.75">
      <c r="A777" s="316" t="s">
        <v>217</v>
      </c>
      <c r="B777" s="312" t="s">
        <v>208</v>
      </c>
      <c r="C777" s="313">
        <v>2096407</v>
      </c>
      <c r="D777" s="313">
        <v>1023614</v>
      </c>
      <c r="E777" s="313">
        <v>835666.48</v>
      </c>
      <c r="F777" s="317">
        <v>39.861843621</v>
      </c>
      <c r="G777" s="313">
        <v>676064.87</v>
      </c>
      <c r="L777" s="312" t="s">
        <v>208</v>
      </c>
    </row>
    <row r="778" spans="1:12" ht="25.5">
      <c r="A778" s="318" t="s">
        <v>236</v>
      </c>
      <c r="B778" s="312" t="s">
        <v>224</v>
      </c>
      <c r="C778" s="313">
        <v>5878507</v>
      </c>
      <c r="D778" s="313">
        <v>1640738</v>
      </c>
      <c r="E778" s="313">
        <v>719058.46</v>
      </c>
      <c r="F778" s="317">
        <v>12.231991218</v>
      </c>
      <c r="G778" s="313">
        <v>24981.17</v>
      </c>
      <c r="L778" s="312" t="s">
        <v>224</v>
      </c>
    </row>
    <row r="779" spans="1:12" ht="12.75">
      <c r="A779" s="316" t="s">
        <v>239</v>
      </c>
      <c r="B779" s="312" t="s">
        <v>228</v>
      </c>
      <c r="C779" s="313">
        <v>5878507</v>
      </c>
      <c r="D779" s="313">
        <v>1640738</v>
      </c>
      <c r="E779" s="313">
        <v>719058.46</v>
      </c>
      <c r="F779" s="317">
        <v>12.231991218</v>
      </c>
      <c r="G779" s="313">
        <v>24981.17</v>
      </c>
      <c r="L779" s="312" t="s">
        <v>228</v>
      </c>
    </row>
    <row r="780" spans="1:12" ht="12.75">
      <c r="A780" s="318" t="s">
        <v>241</v>
      </c>
      <c r="B780" s="312" t="s">
        <v>231</v>
      </c>
      <c r="C780" s="313">
        <v>11555001</v>
      </c>
      <c r="D780" s="313">
        <v>5377469</v>
      </c>
      <c r="E780" s="313">
        <v>4664487.05</v>
      </c>
      <c r="F780" s="317">
        <v>40.367690578</v>
      </c>
      <c r="G780" s="313">
        <v>1231860.21</v>
      </c>
      <c r="L780" s="312" t="s">
        <v>231</v>
      </c>
    </row>
    <row r="781" spans="1:12" ht="25.5">
      <c r="A781" s="316" t="s">
        <v>245</v>
      </c>
      <c r="B781" s="312" t="s">
        <v>246</v>
      </c>
      <c r="C781" s="313">
        <v>399728</v>
      </c>
      <c r="D781" s="313">
        <v>337174</v>
      </c>
      <c r="E781" s="313">
        <v>337172.26</v>
      </c>
      <c r="F781" s="317">
        <v>84.350423288</v>
      </c>
      <c r="G781" s="313">
        <v>4446.23</v>
      </c>
      <c r="L781" s="312" t="s">
        <v>246</v>
      </c>
    </row>
    <row r="782" spans="1:12" ht="38.25">
      <c r="A782" s="316" t="s">
        <v>248</v>
      </c>
      <c r="B782" s="312" t="s">
        <v>249</v>
      </c>
      <c r="C782" s="313">
        <v>11124343</v>
      </c>
      <c r="D782" s="313">
        <v>5034310</v>
      </c>
      <c r="E782" s="313">
        <v>4321330.3</v>
      </c>
      <c r="F782" s="317">
        <v>38.845712506</v>
      </c>
      <c r="G782" s="313">
        <v>1227413.98</v>
      </c>
      <c r="L782" s="312" t="s">
        <v>249</v>
      </c>
    </row>
    <row r="783" spans="1:12" ht="12.75">
      <c r="A783" s="316" t="s">
        <v>330</v>
      </c>
      <c r="B783" s="312" t="s">
        <v>318</v>
      </c>
      <c r="C783" s="313">
        <v>30930</v>
      </c>
      <c r="D783" s="313">
        <v>5985</v>
      </c>
      <c r="E783" s="313">
        <v>5984.49</v>
      </c>
      <c r="F783" s="317">
        <v>19.348496605</v>
      </c>
      <c r="G783" s="313">
        <v>0</v>
      </c>
      <c r="L783" s="312" t="s">
        <v>318</v>
      </c>
    </row>
    <row r="784" spans="1:12" ht="38.25">
      <c r="A784" s="319" t="s">
        <v>331</v>
      </c>
      <c r="B784" s="312" t="s">
        <v>320</v>
      </c>
      <c r="C784" s="313">
        <v>30930</v>
      </c>
      <c r="D784" s="313">
        <v>5985</v>
      </c>
      <c r="E784" s="313">
        <v>5984.49</v>
      </c>
      <c r="F784" s="317">
        <v>19.348496605</v>
      </c>
      <c r="G784" s="313">
        <v>0</v>
      </c>
      <c r="L784" s="312" t="s">
        <v>320</v>
      </c>
    </row>
    <row r="785" spans="1:12" ht="12.75">
      <c r="A785" s="320" t="s">
        <v>250</v>
      </c>
      <c r="B785" s="312" t="s">
        <v>251</v>
      </c>
      <c r="C785" s="313">
        <v>56916234</v>
      </c>
      <c r="D785" s="313">
        <v>6970265</v>
      </c>
      <c r="E785" s="313">
        <v>6060911.6</v>
      </c>
      <c r="F785" s="317">
        <v>10.648827538</v>
      </c>
      <c r="G785" s="313">
        <v>579802.16</v>
      </c>
      <c r="L785" s="312" t="s">
        <v>251</v>
      </c>
    </row>
    <row r="786" spans="1:12" ht="12.75">
      <c r="A786" s="318" t="s">
        <v>252</v>
      </c>
      <c r="B786" s="312" t="s">
        <v>253</v>
      </c>
      <c r="C786" s="313">
        <v>6591842</v>
      </c>
      <c r="D786" s="313">
        <v>870951</v>
      </c>
      <c r="E786" s="313">
        <v>869423.14</v>
      </c>
      <c r="F786" s="317">
        <v>13.189380753</v>
      </c>
      <c r="G786" s="313">
        <v>78583.34</v>
      </c>
      <c r="L786" s="312" t="s">
        <v>253</v>
      </c>
    </row>
    <row r="787" spans="1:12" ht="25.5">
      <c r="A787" s="318" t="s">
        <v>258</v>
      </c>
      <c r="B787" s="312" t="s">
        <v>259</v>
      </c>
      <c r="C787" s="313">
        <v>50324392</v>
      </c>
      <c r="D787" s="313">
        <v>6099314</v>
      </c>
      <c r="E787" s="313">
        <v>5191488.46</v>
      </c>
      <c r="F787" s="317">
        <v>10.316048051</v>
      </c>
      <c r="G787" s="313">
        <v>501218.82</v>
      </c>
      <c r="L787" s="312" t="s">
        <v>259</v>
      </c>
    </row>
    <row r="788" spans="1:12" ht="12.75">
      <c r="A788" s="316" t="s">
        <v>260</v>
      </c>
      <c r="B788" s="312" t="s">
        <v>261</v>
      </c>
      <c r="C788" s="313">
        <v>50324392</v>
      </c>
      <c r="D788" s="313">
        <v>6099314</v>
      </c>
      <c r="E788" s="313">
        <v>5191488.46</v>
      </c>
      <c r="F788" s="317">
        <v>10.316048051</v>
      </c>
      <c r="G788" s="313">
        <v>501218.82</v>
      </c>
      <c r="L788" s="312" t="s">
        <v>261</v>
      </c>
    </row>
    <row r="789" spans="1:12" ht="25.5">
      <c r="A789" s="319" t="s">
        <v>262</v>
      </c>
      <c r="B789" s="312" t="s">
        <v>263</v>
      </c>
      <c r="C789" s="313">
        <v>50324392</v>
      </c>
      <c r="D789" s="313">
        <v>6099314</v>
      </c>
      <c r="E789" s="313">
        <v>5191488.46</v>
      </c>
      <c r="F789" s="317">
        <v>10.316048051</v>
      </c>
      <c r="G789" s="313">
        <v>501218.82</v>
      </c>
      <c r="L789" s="312" t="s">
        <v>263</v>
      </c>
    </row>
    <row r="790" spans="1:12" ht="12.75">
      <c r="A790" s="306"/>
      <c r="B790" s="306" t="s">
        <v>1097</v>
      </c>
      <c r="C790" s="304">
        <v>-4627802</v>
      </c>
      <c r="D790" s="304">
        <v>-2760574</v>
      </c>
      <c r="E790" s="304">
        <v>-89752.260000002</v>
      </c>
      <c r="F790" s="321">
        <v>1.939414435</v>
      </c>
      <c r="G790" s="304">
        <v>-1137156.69</v>
      </c>
      <c r="L790" s="306" t="s">
        <v>1097</v>
      </c>
    </row>
    <row r="791" spans="1:12" ht="12.75">
      <c r="A791" s="306" t="s">
        <v>296</v>
      </c>
      <c r="B791" s="306" t="s">
        <v>1098</v>
      </c>
      <c r="C791" s="304">
        <v>4627802</v>
      </c>
      <c r="D791" s="304">
        <v>2760574</v>
      </c>
      <c r="E791" s="304">
        <v>89752.260000002</v>
      </c>
      <c r="F791" s="321">
        <v>1.939414435</v>
      </c>
      <c r="G791" s="304">
        <v>1137156.69</v>
      </c>
      <c r="L791" s="306" t="s">
        <v>1098</v>
      </c>
    </row>
    <row r="792" spans="1:12" ht="12.75">
      <c r="A792" s="320" t="s">
        <v>267</v>
      </c>
      <c r="B792" s="312" t="s">
        <v>1161</v>
      </c>
      <c r="C792" s="313">
        <v>4627802</v>
      </c>
      <c r="D792" s="313">
        <v>2760574</v>
      </c>
      <c r="E792" s="313">
        <v>89752.260000002</v>
      </c>
      <c r="F792" s="317">
        <v>1.939414435</v>
      </c>
      <c r="G792" s="313">
        <v>1137156.69</v>
      </c>
      <c r="L792" s="312" t="s">
        <v>1161</v>
      </c>
    </row>
    <row r="793" spans="1:12" ht="25.5">
      <c r="A793" s="318" t="s">
        <v>269</v>
      </c>
      <c r="B793" s="312" t="s">
        <v>1163</v>
      </c>
      <c r="C793" s="313">
        <v>4627802</v>
      </c>
      <c r="D793" s="313">
        <v>2760574</v>
      </c>
      <c r="E793" s="313">
        <v>-4627801.35</v>
      </c>
      <c r="F793" s="317">
        <v>-99.999985954</v>
      </c>
      <c r="G793" s="313">
        <v>0</v>
      </c>
      <c r="L793" s="312" t="s">
        <v>1163</v>
      </c>
    </row>
    <row r="794" spans="1:12" ht="12.75" customHeight="1">
      <c r="A794" s="306" t="s">
        <v>383</v>
      </c>
      <c r="B794" s="306" t="s">
        <v>372</v>
      </c>
      <c r="C794" s="304"/>
      <c r="D794" s="304"/>
      <c r="E794" s="304"/>
      <c r="F794" s="321"/>
      <c r="G794" s="304"/>
      <c r="L794" s="306" t="s">
        <v>372</v>
      </c>
    </row>
    <row r="795" spans="1:12" ht="12.75">
      <c r="A795" s="306" t="s">
        <v>160</v>
      </c>
      <c r="B795" s="306" t="s">
        <v>161</v>
      </c>
      <c r="C795" s="304">
        <v>216604622</v>
      </c>
      <c r="D795" s="304">
        <v>132656598</v>
      </c>
      <c r="E795" s="304">
        <v>132656598</v>
      </c>
      <c r="F795" s="321">
        <v>61.243659888</v>
      </c>
      <c r="G795" s="304">
        <v>42323908</v>
      </c>
      <c r="L795" s="306" t="s">
        <v>161</v>
      </c>
    </row>
    <row r="796" spans="1:12" ht="12.75">
      <c r="A796" s="320" t="s">
        <v>177</v>
      </c>
      <c r="B796" s="312" t="s">
        <v>170</v>
      </c>
      <c r="C796" s="313">
        <v>216604622</v>
      </c>
      <c r="D796" s="313">
        <v>132656598</v>
      </c>
      <c r="E796" s="313">
        <v>132656598</v>
      </c>
      <c r="F796" s="317">
        <v>61.243659888</v>
      </c>
      <c r="G796" s="313">
        <v>42323908</v>
      </c>
      <c r="L796" s="312" t="s">
        <v>170</v>
      </c>
    </row>
    <row r="797" spans="1:12" ht="25.5">
      <c r="A797" s="318" t="s">
        <v>179</v>
      </c>
      <c r="B797" s="312" t="s">
        <v>173</v>
      </c>
      <c r="C797" s="313">
        <v>216604622</v>
      </c>
      <c r="D797" s="313">
        <v>132656598</v>
      </c>
      <c r="E797" s="313">
        <v>132656598</v>
      </c>
      <c r="F797" s="317">
        <v>61.243659888</v>
      </c>
      <c r="G797" s="313">
        <v>42323908</v>
      </c>
      <c r="L797" s="312" t="s">
        <v>173</v>
      </c>
    </row>
    <row r="798" spans="1:12" ht="12.75">
      <c r="A798" s="306" t="s">
        <v>293</v>
      </c>
      <c r="B798" s="306" t="s">
        <v>247</v>
      </c>
      <c r="C798" s="304">
        <v>216604622</v>
      </c>
      <c r="D798" s="304">
        <v>132656598</v>
      </c>
      <c r="E798" s="304">
        <v>132656598</v>
      </c>
      <c r="F798" s="321">
        <v>61.243659888</v>
      </c>
      <c r="G798" s="304">
        <v>42323908</v>
      </c>
      <c r="L798" s="306" t="s">
        <v>247</v>
      </c>
    </row>
    <row r="799" spans="1:12" ht="12.75">
      <c r="A799" s="320" t="s">
        <v>182</v>
      </c>
      <c r="B799" s="312" t="s">
        <v>178</v>
      </c>
      <c r="C799" s="313">
        <v>216604622</v>
      </c>
      <c r="D799" s="313">
        <v>132656598</v>
      </c>
      <c r="E799" s="313">
        <v>132656598</v>
      </c>
      <c r="F799" s="317">
        <v>61.243659888</v>
      </c>
      <c r="G799" s="313">
        <v>42323908</v>
      </c>
      <c r="L799" s="312" t="s">
        <v>178</v>
      </c>
    </row>
    <row r="800" spans="1:12" ht="12.75">
      <c r="A800" s="318" t="s">
        <v>241</v>
      </c>
      <c r="B800" s="312" t="s">
        <v>231</v>
      </c>
      <c r="C800" s="313">
        <v>216604622</v>
      </c>
      <c r="D800" s="313">
        <v>132656598</v>
      </c>
      <c r="E800" s="313">
        <v>132656598</v>
      </c>
      <c r="F800" s="317">
        <v>61.243659888</v>
      </c>
      <c r="G800" s="313">
        <v>42323908</v>
      </c>
      <c r="L800" s="312" t="s">
        <v>231</v>
      </c>
    </row>
    <row r="801" spans="1:12" ht="25.5">
      <c r="A801" s="316" t="s">
        <v>245</v>
      </c>
      <c r="B801" s="312" t="s">
        <v>246</v>
      </c>
      <c r="C801" s="313">
        <v>216604622</v>
      </c>
      <c r="D801" s="313">
        <v>132656598</v>
      </c>
      <c r="E801" s="313">
        <v>132656598</v>
      </c>
      <c r="F801" s="317">
        <v>61.243659888</v>
      </c>
      <c r="G801" s="313">
        <v>42323908</v>
      </c>
      <c r="L801" s="312" t="s">
        <v>246</v>
      </c>
    </row>
    <row r="802" spans="1:12" ht="12.75">
      <c r="A802" s="306" t="s">
        <v>384</v>
      </c>
      <c r="B802" s="306" t="s">
        <v>373</v>
      </c>
      <c r="C802" s="304"/>
      <c r="D802" s="304"/>
      <c r="E802" s="304"/>
      <c r="F802" s="321"/>
      <c r="G802" s="304"/>
      <c r="L802" s="306" t="s">
        <v>373</v>
      </c>
    </row>
    <row r="803" spans="1:12" ht="12.75">
      <c r="A803" s="306" t="s">
        <v>160</v>
      </c>
      <c r="B803" s="306" t="s">
        <v>161</v>
      </c>
      <c r="C803" s="304">
        <v>9852897</v>
      </c>
      <c r="D803" s="304">
        <v>4926450</v>
      </c>
      <c r="E803" s="304">
        <v>4926450</v>
      </c>
      <c r="F803" s="321">
        <v>50.000015224</v>
      </c>
      <c r="G803" s="304">
        <v>821075</v>
      </c>
      <c r="L803" s="306" t="s">
        <v>161</v>
      </c>
    </row>
    <row r="804" spans="1:12" ht="12.75">
      <c r="A804" s="320" t="s">
        <v>177</v>
      </c>
      <c r="B804" s="312" t="s">
        <v>170</v>
      </c>
      <c r="C804" s="313">
        <v>9852897</v>
      </c>
      <c r="D804" s="313">
        <v>4926450</v>
      </c>
      <c r="E804" s="313">
        <v>4926450</v>
      </c>
      <c r="F804" s="317">
        <v>50.000015224</v>
      </c>
      <c r="G804" s="313">
        <v>821075</v>
      </c>
      <c r="L804" s="312" t="s">
        <v>170</v>
      </c>
    </row>
    <row r="805" spans="1:12" ht="25.5">
      <c r="A805" s="318" t="s">
        <v>179</v>
      </c>
      <c r="B805" s="312" t="s">
        <v>173</v>
      </c>
      <c r="C805" s="313">
        <v>9852897</v>
      </c>
      <c r="D805" s="313">
        <v>4926450</v>
      </c>
      <c r="E805" s="313">
        <v>4926450</v>
      </c>
      <c r="F805" s="317">
        <v>50.000015224</v>
      </c>
      <c r="G805" s="313">
        <v>821075</v>
      </c>
      <c r="L805" s="312" t="s">
        <v>173</v>
      </c>
    </row>
    <row r="806" spans="1:12" ht="12.75">
      <c r="A806" s="306" t="s">
        <v>293</v>
      </c>
      <c r="B806" s="306" t="s">
        <v>247</v>
      </c>
      <c r="C806" s="304">
        <v>9852897</v>
      </c>
      <c r="D806" s="304">
        <v>4926450</v>
      </c>
      <c r="E806" s="304">
        <v>4926450</v>
      </c>
      <c r="F806" s="321">
        <v>50.000015224</v>
      </c>
      <c r="G806" s="304">
        <v>821075</v>
      </c>
      <c r="L806" s="306" t="s">
        <v>247</v>
      </c>
    </row>
    <row r="807" spans="1:12" ht="12.75">
      <c r="A807" s="320" t="s">
        <v>182</v>
      </c>
      <c r="B807" s="312" t="s">
        <v>178</v>
      </c>
      <c r="C807" s="313">
        <v>9852897</v>
      </c>
      <c r="D807" s="313">
        <v>4926450</v>
      </c>
      <c r="E807" s="313">
        <v>4926450</v>
      </c>
      <c r="F807" s="317">
        <v>50.000015224</v>
      </c>
      <c r="G807" s="313">
        <v>821075</v>
      </c>
      <c r="L807" s="312" t="s">
        <v>178</v>
      </c>
    </row>
    <row r="808" spans="1:12" ht="12.75">
      <c r="A808" s="318" t="s">
        <v>241</v>
      </c>
      <c r="B808" s="312" t="s">
        <v>231</v>
      </c>
      <c r="C808" s="313">
        <v>9852897</v>
      </c>
      <c r="D808" s="313">
        <v>4926450</v>
      </c>
      <c r="E808" s="313">
        <v>4926450</v>
      </c>
      <c r="F808" s="317">
        <v>50.000015224</v>
      </c>
      <c r="G808" s="313">
        <v>821075</v>
      </c>
      <c r="L808" s="312" t="s">
        <v>231</v>
      </c>
    </row>
    <row r="809" spans="1:12" ht="38.25">
      <c r="A809" s="316" t="s">
        <v>248</v>
      </c>
      <c r="B809" s="312" t="s">
        <v>249</v>
      </c>
      <c r="C809" s="313">
        <v>9852897</v>
      </c>
      <c r="D809" s="313">
        <v>4926450</v>
      </c>
      <c r="E809" s="313">
        <v>4926450</v>
      </c>
      <c r="F809" s="317">
        <v>50.000015224</v>
      </c>
      <c r="G809" s="313">
        <v>821075</v>
      </c>
      <c r="L809" s="312" t="s">
        <v>249</v>
      </c>
    </row>
    <row r="810" spans="1:12" ht="25.5">
      <c r="A810" s="306" t="s">
        <v>385</v>
      </c>
      <c r="B810" s="306" t="s">
        <v>375</v>
      </c>
      <c r="C810" s="304"/>
      <c r="D810" s="304"/>
      <c r="E810" s="304"/>
      <c r="F810" s="321"/>
      <c r="G810" s="304"/>
      <c r="L810" s="306" t="s">
        <v>375</v>
      </c>
    </row>
    <row r="811" spans="1:12" ht="12.75">
      <c r="A811" s="306" t="s">
        <v>160</v>
      </c>
      <c r="B811" s="306" t="s">
        <v>161</v>
      </c>
      <c r="C811" s="304">
        <v>93134338</v>
      </c>
      <c r="D811" s="304">
        <v>500000</v>
      </c>
      <c r="E811" s="304">
        <v>500000</v>
      </c>
      <c r="F811" s="321">
        <v>0.536858919</v>
      </c>
      <c r="G811" s="304">
        <v>0</v>
      </c>
      <c r="L811" s="306" t="s">
        <v>161</v>
      </c>
    </row>
    <row r="812" spans="1:12" ht="12.75">
      <c r="A812" s="320" t="s">
        <v>177</v>
      </c>
      <c r="B812" s="312" t="s">
        <v>170</v>
      </c>
      <c r="C812" s="313">
        <v>93134338</v>
      </c>
      <c r="D812" s="313">
        <v>500000</v>
      </c>
      <c r="E812" s="313">
        <v>500000</v>
      </c>
      <c r="F812" s="317">
        <v>0.536858919</v>
      </c>
      <c r="G812" s="313">
        <v>0</v>
      </c>
      <c r="L812" s="312" t="s">
        <v>170</v>
      </c>
    </row>
    <row r="813" spans="1:12" ht="25.5">
      <c r="A813" s="318" t="s">
        <v>179</v>
      </c>
      <c r="B813" s="312" t="s">
        <v>173</v>
      </c>
      <c r="C813" s="313">
        <v>93134338</v>
      </c>
      <c r="D813" s="313">
        <v>500000</v>
      </c>
      <c r="E813" s="313">
        <v>500000</v>
      </c>
      <c r="F813" s="317">
        <v>0.536858919</v>
      </c>
      <c r="G813" s="313">
        <v>0</v>
      </c>
      <c r="L813" s="312" t="s">
        <v>173</v>
      </c>
    </row>
    <row r="814" spans="1:12" ht="12.75">
      <c r="A814" s="306" t="s">
        <v>293</v>
      </c>
      <c r="B814" s="306" t="s">
        <v>247</v>
      </c>
      <c r="C814" s="304">
        <v>93134338</v>
      </c>
      <c r="D814" s="304">
        <v>500000</v>
      </c>
      <c r="E814" s="304">
        <v>0</v>
      </c>
      <c r="F814" s="321">
        <v>0</v>
      </c>
      <c r="G814" s="304">
        <v>0</v>
      </c>
      <c r="L814" s="306" t="s">
        <v>247</v>
      </c>
    </row>
    <row r="815" spans="1:12" ht="12.75">
      <c r="A815" s="320" t="s">
        <v>182</v>
      </c>
      <c r="B815" s="312" t="s">
        <v>178</v>
      </c>
      <c r="C815" s="313">
        <v>93134338</v>
      </c>
      <c r="D815" s="313">
        <v>500000</v>
      </c>
      <c r="E815" s="313">
        <v>0</v>
      </c>
      <c r="F815" s="317">
        <v>0</v>
      </c>
      <c r="G815" s="313">
        <v>0</v>
      </c>
      <c r="L815" s="312" t="s">
        <v>178</v>
      </c>
    </row>
    <row r="816" spans="1:12" ht="12.75">
      <c r="A816" s="318" t="s">
        <v>215</v>
      </c>
      <c r="B816" s="312" t="s">
        <v>206</v>
      </c>
      <c r="C816" s="313">
        <v>93134338</v>
      </c>
      <c r="D816" s="313">
        <v>500000</v>
      </c>
      <c r="E816" s="313">
        <v>0</v>
      </c>
      <c r="F816" s="317">
        <v>0</v>
      </c>
      <c r="G816" s="313">
        <v>0</v>
      </c>
      <c r="L816" s="312" t="s">
        <v>206</v>
      </c>
    </row>
    <row r="817" spans="1:12" ht="12.75">
      <c r="A817" s="316" t="s">
        <v>217</v>
      </c>
      <c r="B817" s="312" t="s">
        <v>208</v>
      </c>
      <c r="C817" s="313">
        <v>93134338</v>
      </c>
      <c r="D817" s="313">
        <v>500000</v>
      </c>
      <c r="E817" s="313">
        <v>0</v>
      </c>
      <c r="F817" s="317">
        <v>0</v>
      </c>
      <c r="G817" s="313">
        <v>0</v>
      </c>
      <c r="L817" s="312" t="s">
        <v>208</v>
      </c>
    </row>
    <row r="818" spans="1:7" ht="12.75">
      <c r="A818" s="345"/>
      <c r="B818" s="346"/>
      <c r="C818" s="347"/>
      <c r="D818" s="347"/>
      <c r="E818" s="347"/>
      <c r="F818" s="348"/>
      <c r="G818" s="347"/>
    </row>
    <row r="819" spans="1:12" ht="12.75">
      <c r="A819" s="956" t="s">
        <v>386</v>
      </c>
      <c r="B819" s="956"/>
      <c r="F819" s="350"/>
      <c r="L819" s="349"/>
    </row>
    <row r="820" spans="1:12" ht="13.5">
      <c r="A820" s="351"/>
      <c r="B820" s="352" t="s">
        <v>161</v>
      </c>
      <c r="C820" s="353">
        <v>171913264</v>
      </c>
      <c r="D820" s="353">
        <v>44375183</v>
      </c>
      <c r="E820" s="353">
        <v>44622202.91</v>
      </c>
      <c r="F820" s="354">
        <v>25.95623041</v>
      </c>
      <c r="G820" s="353">
        <v>8919048.48</v>
      </c>
      <c r="L820" s="352" t="s">
        <v>161</v>
      </c>
    </row>
    <row r="821" spans="1:12" ht="38.25">
      <c r="A821" s="355" t="s">
        <v>301</v>
      </c>
      <c r="B821" s="356" t="s">
        <v>302</v>
      </c>
      <c r="C821" s="357">
        <v>4850955</v>
      </c>
      <c r="D821" s="357">
        <v>3021052</v>
      </c>
      <c r="E821" s="357">
        <v>3502867.77</v>
      </c>
      <c r="F821" s="358">
        <v>72.20985909</v>
      </c>
      <c r="G821" s="357">
        <v>944469.78</v>
      </c>
      <c r="L821" s="356" t="s">
        <v>302</v>
      </c>
    </row>
    <row r="822" spans="1:12" ht="38.25">
      <c r="A822" s="359" t="s">
        <v>303</v>
      </c>
      <c r="B822" s="360" t="s">
        <v>304</v>
      </c>
      <c r="C822" s="357">
        <v>678235</v>
      </c>
      <c r="D822" s="357">
        <v>268376</v>
      </c>
      <c r="E822" s="357">
        <v>339629</v>
      </c>
      <c r="F822" s="358">
        <v>50.075416338</v>
      </c>
      <c r="G822" s="357">
        <v>154620</v>
      </c>
      <c r="L822" s="360" t="s">
        <v>304</v>
      </c>
    </row>
    <row r="823" spans="1:12" ht="51">
      <c r="A823" s="359" t="s">
        <v>324</v>
      </c>
      <c r="B823" s="360" t="s">
        <v>377</v>
      </c>
      <c r="C823" s="357">
        <v>4172720</v>
      </c>
      <c r="D823" s="357">
        <v>2752676</v>
      </c>
      <c r="E823" s="357">
        <v>3163238.77</v>
      </c>
      <c r="F823" s="358">
        <v>75.807597203</v>
      </c>
      <c r="G823" s="357">
        <v>789849.78</v>
      </c>
      <c r="L823" s="360" t="s">
        <v>377</v>
      </c>
    </row>
    <row r="824" spans="1:12" ht="25.5">
      <c r="A824" s="355" t="s">
        <v>323</v>
      </c>
      <c r="B824" s="361" t="s">
        <v>311</v>
      </c>
      <c r="C824" s="357">
        <v>56052884</v>
      </c>
      <c r="D824" s="357">
        <v>3690896</v>
      </c>
      <c r="E824" s="357">
        <v>3456100.14</v>
      </c>
      <c r="F824" s="358">
        <v>6.16578469</v>
      </c>
      <c r="G824" s="357">
        <v>503024.7</v>
      </c>
      <c r="L824" s="361" t="s">
        <v>311</v>
      </c>
    </row>
    <row r="825" spans="1:12" ht="25.5">
      <c r="A825" s="355" t="s">
        <v>326</v>
      </c>
      <c r="B825" s="361" t="s">
        <v>313</v>
      </c>
      <c r="C825" s="357">
        <v>111009425</v>
      </c>
      <c r="D825" s="357">
        <v>37663235</v>
      </c>
      <c r="E825" s="357">
        <v>37663235</v>
      </c>
      <c r="F825" s="358">
        <v>33.927961522</v>
      </c>
      <c r="G825" s="357">
        <v>7471554</v>
      </c>
      <c r="L825" s="361" t="s">
        <v>313</v>
      </c>
    </row>
    <row r="826" spans="1:12" ht="13.5">
      <c r="A826" s="362"/>
      <c r="B826" s="352" t="s">
        <v>378</v>
      </c>
      <c r="C826" s="353">
        <v>171913264</v>
      </c>
      <c r="D826" s="353">
        <v>44747995</v>
      </c>
      <c r="E826" s="353">
        <v>44800415.69</v>
      </c>
      <c r="F826" s="354">
        <v>26.060197946</v>
      </c>
      <c r="G826" s="353">
        <v>10273727.91</v>
      </c>
      <c r="L826" s="352" t="s">
        <v>378</v>
      </c>
    </row>
    <row r="827" spans="1:12" ht="12.75">
      <c r="A827" s="355"/>
      <c r="B827" s="363" t="s">
        <v>231</v>
      </c>
      <c r="C827" s="357">
        <v>147207389</v>
      </c>
      <c r="D827" s="357">
        <v>41786775</v>
      </c>
      <c r="E827" s="357">
        <v>42138161.91</v>
      </c>
      <c r="F827" s="358">
        <v>28.625031798</v>
      </c>
      <c r="G827" s="357">
        <v>9933894.26</v>
      </c>
      <c r="L827" s="364" t="s">
        <v>231</v>
      </c>
    </row>
    <row r="828" spans="1:12" ht="25.5">
      <c r="A828" s="359" t="s">
        <v>314</v>
      </c>
      <c r="B828" s="365" t="s">
        <v>315</v>
      </c>
      <c r="C828" s="357">
        <v>4848955</v>
      </c>
      <c r="D828" s="357">
        <v>3391864</v>
      </c>
      <c r="E828" s="357">
        <v>3335200.76</v>
      </c>
      <c r="F828" s="358">
        <v>68.781845985</v>
      </c>
      <c r="G828" s="357">
        <v>944469.78</v>
      </c>
      <c r="L828" s="365" t="s">
        <v>315</v>
      </c>
    </row>
    <row r="829" spans="1:12" ht="38.25">
      <c r="A829" s="366" t="s">
        <v>316</v>
      </c>
      <c r="B829" s="367" t="s">
        <v>317</v>
      </c>
      <c r="C829" s="357">
        <v>676235</v>
      </c>
      <c r="D829" s="357">
        <v>339629</v>
      </c>
      <c r="E829" s="357">
        <v>339629</v>
      </c>
      <c r="F829" s="358">
        <v>50.223516973</v>
      </c>
      <c r="G829" s="357">
        <v>154620</v>
      </c>
      <c r="L829" s="367" t="s">
        <v>317</v>
      </c>
    </row>
    <row r="830" spans="1:12" ht="38.25">
      <c r="A830" s="366" t="s">
        <v>334</v>
      </c>
      <c r="B830" s="367" t="s">
        <v>325</v>
      </c>
      <c r="C830" s="357">
        <v>4172720</v>
      </c>
      <c r="D830" s="357">
        <v>3052235</v>
      </c>
      <c r="E830" s="357">
        <v>2995571.76</v>
      </c>
      <c r="F830" s="358">
        <v>71.789426561</v>
      </c>
      <c r="G830" s="357">
        <v>789849.78</v>
      </c>
      <c r="L830" s="367" t="s">
        <v>325</v>
      </c>
    </row>
    <row r="831" spans="1:12" ht="12.75">
      <c r="A831" s="359" t="s">
        <v>330</v>
      </c>
      <c r="B831" s="365" t="s">
        <v>318</v>
      </c>
      <c r="C831" s="357">
        <v>142358434</v>
      </c>
      <c r="D831" s="357">
        <v>38394911</v>
      </c>
      <c r="E831" s="357">
        <v>38802961.15</v>
      </c>
      <c r="F831" s="358">
        <v>27.257226748</v>
      </c>
      <c r="G831" s="357">
        <v>8989424.48</v>
      </c>
      <c r="L831" s="365" t="s">
        <v>318</v>
      </c>
    </row>
    <row r="832" spans="1:12" ht="38.25">
      <c r="A832" s="366" t="s">
        <v>331</v>
      </c>
      <c r="B832" s="367" t="s">
        <v>320</v>
      </c>
      <c r="C832" s="357">
        <v>113212696</v>
      </c>
      <c r="D832" s="357">
        <v>36186173</v>
      </c>
      <c r="E832" s="357">
        <v>35292949.82</v>
      </c>
      <c r="F832" s="358">
        <v>31.174021172</v>
      </c>
      <c r="G832" s="357">
        <v>8989424.48</v>
      </c>
      <c r="L832" s="367" t="s">
        <v>320</v>
      </c>
    </row>
    <row r="833" spans="1:12" ht="63.75">
      <c r="A833" s="366" t="s">
        <v>358</v>
      </c>
      <c r="B833" s="367" t="s">
        <v>353</v>
      </c>
      <c r="C833" s="357">
        <v>29145738</v>
      </c>
      <c r="D833" s="357">
        <v>2208738</v>
      </c>
      <c r="E833" s="357">
        <v>3510011.33</v>
      </c>
      <c r="F833" s="358">
        <v>12.042966042</v>
      </c>
      <c r="G833" s="357">
        <v>0</v>
      </c>
      <c r="L833" s="367" t="s">
        <v>353</v>
      </c>
    </row>
    <row r="834" spans="1:12" ht="12.75">
      <c r="A834" s="355"/>
      <c r="B834" s="368" t="s">
        <v>379</v>
      </c>
      <c r="C834" s="357">
        <v>24705875</v>
      </c>
      <c r="D834" s="357">
        <v>2961220</v>
      </c>
      <c r="E834" s="357">
        <v>2662253.78</v>
      </c>
      <c r="F834" s="358">
        <v>10.776664714</v>
      </c>
      <c r="G834" s="357">
        <v>339833.65</v>
      </c>
      <c r="L834" s="361" t="s">
        <v>379</v>
      </c>
    </row>
    <row r="835" spans="1:12" ht="25.5">
      <c r="A835" s="369">
        <v>9140</v>
      </c>
      <c r="B835" s="370" t="s">
        <v>387</v>
      </c>
      <c r="C835" s="371">
        <v>2000</v>
      </c>
      <c r="D835" s="357">
        <v>2000</v>
      </c>
      <c r="E835" s="357">
        <v>0</v>
      </c>
      <c r="F835" s="358">
        <v>0</v>
      </c>
      <c r="G835" s="357">
        <v>0</v>
      </c>
      <c r="L835" s="361"/>
    </row>
    <row r="836" spans="1:12" ht="25.5">
      <c r="A836" s="359" t="s">
        <v>335</v>
      </c>
      <c r="B836" s="372" t="s">
        <v>380</v>
      </c>
      <c r="C836" s="357">
        <v>24703875</v>
      </c>
      <c r="D836" s="357">
        <v>2959220</v>
      </c>
      <c r="E836" s="357">
        <v>2662253.78</v>
      </c>
      <c r="F836" s="358">
        <v>10.776664714</v>
      </c>
      <c r="G836" s="357">
        <v>339833.65</v>
      </c>
      <c r="L836" s="373" t="s">
        <v>380</v>
      </c>
    </row>
    <row r="838" spans="1:9" ht="19.5" customHeight="1">
      <c r="A838" s="958" t="s">
        <v>388</v>
      </c>
      <c r="B838" s="958"/>
      <c r="C838" s="958"/>
      <c r="D838" s="958"/>
      <c r="E838" s="958"/>
      <c r="F838" s="958"/>
      <c r="G838" s="958"/>
      <c r="H838" s="279"/>
      <c r="I838" s="279"/>
    </row>
    <row r="839" spans="1:9" ht="12.75">
      <c r="A839" s="958" t="s">
        <v>389</v>
      </c>
      <c r="B839" s="958"/>
      <c r="C839" s="958"/>
      <c r="D839" s="958"/>
      <c r="E839" s="958"/>
      <c r="F839" s="958"/>
      <c r="G839" s="958"/>
      <c r="H839" s="337"/>
      <c r="I839" s="338"/>
    </row>
    <row r="840" spans="1:12" s="339" customFormat="1" ht="13.5">
      <c r="A840" s="374" t="s">
        <v>403</v>
      </c>
      <c r="B840" s="337"/>
      <c r="C840" s="338"/>
      <c r="D840" s="338"/>
      <c r="E840" s="338"/>
      <c r="F840" s="338"/>
      <c r="G840" s="337"/>
      <c r="H840" s="337"/>
      <c r="I840" s="337"/>
      <c r="J840" s="279"/>
      <c r="K840" s="279"/>
      <c r="L840" s="279"/>
    </row>
    <row r="841" spans="1:9" s="339" customFormat="1" ht="13.5" customHeight="1">
      <c r="A841" s="374" t="s">
        <v>404</v>
      </c>
      <c r="B841" s="337"/>
      <c r="C841" s="341"/>
      <c r="D841" s="341"/>
      <c r="E841" s="337"/>
      <c r="F841" s="338"/>
      <c r="G841" s="337"/>
      <c r="H841" s="308"/>
      <c r="I841" s="308"/>
    </row>
    <row r="842" spans="1:12" s="337" customFormat="1" ht="12.75">
      <c r="A842" s="959" t="s">
        <v>405</v>
      </c>
      <c r="B842" s="960"/>
      <c r="C842" s="960"/>
      <c r="D842" s="960"/>
      <c r="E842" s="960"/>
      <c r="F842" s="960"/>
      <c r="G842" s="960"/>
      <c r="H842" s="308"/>
      <c r="I842" s="308"/>
      <c r="J842" s="339"/>
      <c r="K842" s="339"/>
      <c r="L842" s="339"/>
    </row>
    <row r="843" spans="1:9" s="337" customFormat="1" ht="13.5" customHeight="1">
      <c r="A843" s="959" t="s">
        <v>406</v>
      </c>
      <c r="B843" s="959"/>
      <c r="C843" s="959"/>
      <c r="D843" s="959"/>
      <c r="E843" s="959"/>
      <c r="F843" s="959"/>
      <c r="G843" s="959"/>
      <c r="H843" s="340"/>
      <c r="I843" s="341"/>
    </row>
    <row r="844" spans="1:12" ht="12.75">
      <c r="A844" s="340"/>
      <c r="B844" s="340"/>
      <c r="C844" s="341"/>
      <c r="D844" s="341"/>
      <c r="E844" s="341"/>
      <c r="F844" s="375"/>
      <c r="G844" s="341"/>
      <c r="J844" s="337"/>
      <c r="K844" s="337"/>
      <c r="L844" s="337"/>
    </row>
    <row r="846" spans="8:9" ht="15.75">
      <c r="H846" s="343"/>
      <c r="I846" s="344"/>
    </row>
    <row r="847" spans="1:7" ht="31.5" customHeight="1">
      <c r="A847" s="957" t="s">
        <v>390</v>
      </c>
      <c r="B847" s="957"/>
      <c r="C847" s="344"/>
      <c r="D847" s="344"/>
      <c r="E847" s="344"/>
      <c r="F847" s="376"/>
      <c r="G847" s="377" t="s">
        <v>152</v>
      </c>
    </row>
    <row r="849" ht="12.75">
      <c r="H849" s="342" t="s">
        <v>382</v>
      </c>
    </row>
    <row r="850" spans="1:2" ht="12.75">
      <c r="A850" s="342" t="s">
        <v>391</v>
      </c>
      <c r="B850" s="342" t="s">
        <v>382</v>
      </c>
    </row>
  </sheetData>
  <sheetProtection formatCells="0"/>
  <mergeCells count="13">
    <mergeCell ref="A9:B9"/>
    <mergeCell ref="A8:G8"/>
    <mergeCell ref="A819:B819"/>
    <mergeCell ref="A847:B847"/>
    <mergeCell ref="A838:G838"/>
    <mergeCell ref="A839:G839"/>
    <mergeCell ref="A842:G842"/>
    <mergeCell ref="A843:G843"/>
    <mergeCell ref="A2:G2"/>
    <mergeCell ref="A3:G3"/>
    <mergeCell ref="A6:G6"/>
    <mergeCell ref="A7:G7"/>
    <mergeCell ref="A5:B5"/>
  </mergeCells>
  <printOptions/>
  <pageMargins left="0.984251968503937" right="0.3937007874015748" top="0.3937007874015748" bottom="0.6692913385826772" header="0.15748031496062992" footer="0.1968503937007874"/>
  <pageSetup firstPageNumber="9" useFirstPageNumber="1" fitToHeight="0" fitToWidth="1" horizontalDpi="600" verticalDpi="600" orientation="portrait" paperSize="9" scale="63" r:id="rId2"/>
  <headerFooter alignWithMargins="0">
    <oddFooter>&amp;C&amp;"Times New Roman,Regular"&amp;P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411"/>
  <sheetViews>
    <sheetView zoomScaleSheetLayoutView="100" workbookViewId="0" topLeftCell="A1">
      <selection activeCell="A3" sqref="A3:G3"/>
    </sheetView>
  </sheetViews>
  <sheetFormatPr defaultColWidth="9.140625" defaultRowHeight="12.75"/>
  <cols>
    <col min="1" max="1" width="15.7109375" style="418" customWidth="1"/>
    <col min="2" max="2" width="44.57421875" style="418" customWidth="1"/>
    <col min="3" max="3" width="12.8515625" style="419" customWidth="1"/>
    <col min="4" max="4" width="12.140625" style="419" customWidth="1"/>
    <col min="5" max="5" width="12.7109375" style="419" customWidth="1"/>
    <col min="6" max="6" width="8.57421875" style="420" customWidth="1"/>
    <col min="7" max="7" width="14.421875" style="419" customWidth="1"/>
    <col min="8" max="16384" width="15.421875" style="378" customWidth="1"/>
  </cols>
  <sheetData>
    <row r="1" spans="1:7" ht="77.25" customHeight="1">
      <c r="A1" s="966"/>
      <c r="B1" s="966"/>
      <c r="C1" s="966"/>
      <c r="D1" s="966"/>
      <c r="E1" s="966"/>
      <c r="F1" s="966"/>
      <c r="G1" s="967"/>
    </row>
    <row r="2" spans="1:7" ht="12.75" customHeight="1">
      <c r="A2" s="965" t="s">
        <v>1077</v>
      </c>
      <c r="B2" s="965"/>
      <c r="C2" s="965"/>
      <c r="D2" s="965"/>
      <c r="E2" s="965"/>
      <c r="F2" s="965"/>
      <c r="G2" s="962"/>
    </row>
    <row r="3" spans="1:7" ht="28.5" customHeight="1">
      <c r="A3" s="971" t="s">
        <v>1078</v>
      </c>
      <c r="B3" s="971"/>
      <c r="C3" s="971"/>
      <c r="D3" s="971"/>
      <c r="E3" s="971"/>
      <c r="F3" s="971"/>
      <c r="G3" s="962"/>
    </row>
    <row r="4" spans="1:7" ht="12.75">
      <c r="A4" s="968" t="s">
        <v>1079</v>
      </c>
      <c r="B4" s="962"/>
      <c r="C4" s="962"/>
      <c r="D4" s="962"/>
      <c r="E4" s="962"/>
      <c r="F4" s="962"/>
      <c r="G4" s="962"/>
    </row>
    <row r="5" spans="1:7" ht="12.75">
      <c r="A5" s="379" t="s">
        <v>1080</v>
      </c>
      <c r="B5" s="380"/>
      <c r="C5" s="380"/>
      <c r="D5" s="380"/>
      <c r="E5" s="380"/>
      <c r="F5" s="378"/>
      <c r="G5" s="381" t="s">
        <v>407</v>
      </c>
    </row>
    <row r="6" spans="1:7" ht="12.75">
      <c r="A6" s="970" t="s">
        <v>1082</v>
      </c>
      <c r="B6" s="970"/>
      <c r="C6" s="970"/>
      <c r="D6" s="970"/>
      <c r="E6" s="970"/>
      <c r="F6" s="970"/>
      <c r="G6" s="962"/>
    </row>
    <row r="7" spans="1:7" ht="15.75">
      <c r="A7" s="969" t="s">
        <v>408</v>
      </c>
      <c r="B7" s="969"/>
      <c r="C7" s="969"/>
      <c r="D7" s="969"/>
      <c r="E7" s="969"/>
      <c r="F7" s="969"/>
      <c r="G7" s="962"/>
    </row>
    <row r="8" spans="1:7" ht="12.75">
      <c r="A8" s="961" t="s">
        <v>409</v>
      </c>
      <c r="B8" s="961"/>
      <c r="C8" s="961"/>
      <c r="D8" s="961"/>
      <c r="E8" s="961"/>
      <c r="F8" s="961"/>
      <c r="G8" s="962"/>
    </row>
    <row r="9" spans="1:7" ht="12.75">
      <c r="A9" s="382" t="s">
        <v>410</v>
      </c>
      <c r="B9" s="382"/>
      <c r="C9" s="382"/>
      <c r="D9" s="382"/>
      <c r="E9" s="382"/>
      <c r="F9" s="382"/>
      <c r="G9" s="381" t="s">
        <v>411</v>
      </c>
    </row>
    <row r="10" spans="1:7" ht="12.75" hidden="1">
      <c r="A10" s="963"/>
      <c r="B10" s="964"/>
      <c r="C10" s="383"/>
      <c r="D10" s="141"/>
      <c r="E10" s="384"/>
      <c r="F10" s="385"/>
      <c r="G10" s="378"/>
    </row>
    <row r="11" spans="1:7" ht="12.75" hidden="1">
      <c r="A11" s="386"/>
      <c r="B11" s="387"/>
      <c r="C11" s="383"/>
      <c r="D11" s="141"/>
      <c r="E11" s="384"/>
      <c r="F11" s="388"/>
      <c r="G11" s="378"/>
    </row>
    <row r="12" spans="1:7" ht="12.75">
      <c r="A12" s="389"/>
      <c r="B12" s="390"/>
      <c r="C12" s="391"/>
      <c r="D12" s="392"/>
      <c r="E12" s="393"/>
      <c r="F12" s="378"/>
      <c r="G12" s="394" t="s">
        <v>1114</v>
      </c>
    </row>
    <row r="13" spans="1:7" ht="60" customHeight="1">
      <c r="A13" s="395" t="s">
        <v>1198</v>
      </c>
      <c r="B13" s="396" t="s">
        <v>1115</v>
      </c>
      <c r="C13" s="397" t="s">
        <v>1116</v>
      </c>
      <c r="D13" s="397" t="s">
        <v>157</v>
      </c>
      <c r="E13" s="398" t="s">
        <v>1117</v>
      </c>
      <c r="F13" s="399" t="s">
        <v>158</v>
      </c>
      <c r="G13" s="397" t="s">
        <v>1119</v>
      </c>
    </row>
    <row r="14" spans="1:7" ht="12.75">
      <c r="A14" s="400">
        <v>1</v>
      </c>
      <c r="B14" s="401">
        <v>2</v>
      </c>
      <c r="C14" s="402">
        <v>3</v>
      </c>
      <c r="D14" s="402">
        <v>4</v>
      </c>
      <c r="E14" s="403">
        <v>5</v>
      </c>
      <c r="F14" s="404">
        <v>6</v>
      </c>
      <c r="G14" s="402">
        <v>7</v>
      </c>
    </row>
    <row r="15" spans="1:7" s="408" customFormat="1" ht="12.75">
      <c r="A15" s="405"/>
      <c r="B15" s="405" t="s">
        <v>159</v>
      </c>
      <c r="C15" s="406">
        <v>1188633939</v>
      </c>
      <c r="D15" s="406">
        <v>595014502</v>
      </c>
      <c r="E15" s="406">
        <v>585916391.72</v>
      </c>
      <c r="F15" s="407">
        <v>49.293257789</v>
      </c>
      <c r="G15" s="406">
        <v>121228864.03</v>
      </c>
    </row>
    <row r="16" spans="1:7" ht="12.75" customHeight="1">
      <c r="A16" s="409" t="s">
        <v>182</v>
      </c>
      <c r="B16" s="410" t="s">
        <v>1123</v>
      </c>
      <c r="C16" s="411">
        <v>1103467751</v>
      </c>
      <c r="D16" s="411">
        <v>535391877</v>
      </c>
      <c r="E16" s="411">
        <v>526585930</v>
      </c>
      <c r="F16" s="412">
        <v>47.721007619</v>
      </c>
      <c r="G16" s="411">
        <v>92413329.03</v>
      </c>
    </row>
    <row r="17" spans="1:7" ht="12.75" customHeight="1">
      <c r="A17" s="413" t="s">
        <v>215</v>
      </c>
      <c r="B17" s="410" t="s">
        <v>1150</v>
      </c>
      <c r="C17" s="411">
        <v>1103467751</v>
      </c>
      <c r="D17" s="411">
        <v>535391877</v>
      </c>
      <c r="E17" s="411">
        <v>526585930</v>
      </c>
      <c r="F17" s="412">
        <v>47.721007619</v>
      </c>
      <c r="G17" s="411">
        <v>92413329.03</v>
      </c>
    </row>
    <row r="18" spans="1:7" ht="12.75">
      <c r="A18" s="409" t="s">
        <v>250</v>
      </c>
      <c r="B18" s="410" t="s">
        <v>1140</v>
      </c>
      <c r="C18" s="411">
        <v>67617973</v>
      </c>
      <c r="D18" s="411">
        <v>50871083</v>
      </c>
      <c r="E18" s="411">
        <v>50589109</v>
      </c>
      <c r="F18" s="412">
        <v>74.816069272</v>
      </c>
      <c r="G18" s="411">
        <v>27359313.28</v>
      </c>
    </row>
    <row r="19" spans="1:7" ht="25.5">
      <c r="A19" s="409" t="s">
        <v>162</v>
      </c>
      <c r="B19" s="410" t="s">
        <v>1141</v>
      </c>
      <c r="C19" s="411">
        <v>129110</v>
      </c>
      <c r="D19" s="411">
        <v>42000</v>
      </c>
      <c r="E19" s="411">
        <v>32960</v>
      </c>
      <c r="F19" s="412">
        <v>25.52844861</v>
      </c>
      <c r="G19" s="411">
        <v>4817.72</v>
      </c>
    </row>
    <row r="20" spans="1:7" ht="12.75">
      <c r="A20" s="409" t="s">
        <v>165</v>
      </c>
      <c r="B20" s="410" t="s">
        <v>1143</v>
      </c>
      <c r="C20" s="411">
        <v>17419105</v>
      </c>
      <c r="D20" s="411">
        <v>8709542</v>
      </c>
      <c r="E20" s="411">
        <v>8708393</v>
      </c>
      <c r="F20" s="412">
        <v>49.993342884</v>
      </c>
      <c r="G20" s="411">
        <v>1451404</v>
      </c>
    </row>
    <row r="21" spans="1:7" s="408" customFormat="1" ht="12.75">
      <c r="A21" s="405"/>
      <c r="B21" s="405" t="s">
        <v>176</v>
      </c>
      <c r="C21" s="406">
        <v>1543280207</v>
      </c>
      <c r="D21" s="406">
        <v>806808178</v>
      </c>
      <c r="E21" s="406">
        <v>802553903</v>
      </c>
      <c r="F21" s="407">
        <v>52.003122935</v>
      </c>
      <c r="G21" s="406">
        <v>121807970</v>
      </c>
    </row>
    <row r="22" spans="1:7" ht="12.75">
      <c r="A22" s="409" t="s">
        <v>182</v>
      </c>
      <c r="B22" s="410" t="s">
        <v>178</v>
      </c>
      <c r="C22" s="411">
        <v>1543268694</v>
      </c>
      <c r="D22" s="411">
        <v>806804563</v>
      </c>
      <c r="E22" s="411">
        <v>802550316.839999</v>
      </c>
      <c r="F22" s="412">
        <v>52.003278493</v>
      </c>
      <c r="G22" s="411">
        <v>121804655.25</v>
      </c>
    </row>
    <row r="23" spans="1:7" ht="12.75" customHeight="1">
      <c r="A23" s="413" t="s">
        <v>183</v>
      </c>
      <c r="B23" s="410" t="s">
        <v>180</v>
      </c>
      <c r="C23" s="411">
        <v>8560120</v>
      </c>
      <c r="D23" s="411">
        <v>4023932</v>
      </c>
      <c r="E23" s="411">
        <v>4023638</v>
      </c>
      <c r="F23" s="412">
        <v>47.004461737</v>
      </c>
      <c r="G23" s="411">
        <v>719273.88</v>
      </c>
    </row>
    <row r="24" spans="1:7" ht="12.75">
      <c r="A24" s="414" t="s">
        <v>185</v>
      </c>
      <c r="B24" s="410" t="s">
        <v>181</v>
      </c>
      <c r="C24" s="411">
        <v>6178564</v>
      </c>
      <c r="D24" s="411">
        <v>2912450</v>
      </c>
      <c r="E24" s="411">
        <v>2912436</v>
      </c>
      <c r="F24" s="412">
        <v>47.137755148</v>
      </c>
      <c r="G24" s="411">
        <v>553641.68</v>
      </c>
    </row>
    <row r="25" spans="1:7" ht="12.75">
      <c r="A25" s="415" t="s">
        <v>187</v>
      </c>
      <c r="B25" s="410" t="s">
        <v>188</v>
      </c>
      <c r="C25" s="411">
        <v>4919099</v>
      </c>
      <c r="D25" s="411">
        <v>2237642</v>
      </c>
      <c r="E25" s="411">
        <v>2237628</v>
      </c>
      <c r="F25" s="412">
        <v>45.48858175</v>
      </c>
      <c r="G25" s="411">
        <v>443698.68</v>
      </c>
    </row>
    <row r="26" spans="1:7" ht="25.5">
      <c r="A26" s="415" t="s">
        <v>190</v>
      </c>
      <c r="B26" s="410" t="s">
        <v>184</v>
      </c>
      <c r="C26" s="411">
        <v>1199465</v>
      </c>
      <c r="D26" s="411">
        <v>0</v>
      </c>
      <c r="E26" s="411">
        <v>674808</v>
      </c>
      <c r="F26" s="412">
        <v>56.259082174</v>
      </c>
      <c r="G26" s="411">
        <v>109943</v>
      </c>
    </row>
    <row r="27" spans="1:7" ht="12.75">
      <c r="A27" s="414" t="s">
        <v>192</v>
      </c>
      <c r="B27" s="410" t="s">
        <v>186</v>
      </c>
      <c r="C27" s="411">
        <v>2381556</v>
      </c>
      <c r="D27" s="411">
        <v>1111482</v>
      </c>
      <c r="E27" s="411">
        <v>1111202</v>
      </c>
      <c r="F27" s="412">
        <v>46.658653418</v>
      </c>
      <c r="G27" s="411">
        <v>165632.2</v>
      </c>
    </row>
    <row r="28" spans="1:7" ht="12.75">
      <c r="A28" s="415" t="s">
        <v>194</v>
      </c>
      <c r="B28" s="410" t="s">
        <v>195</v>
      </c>
      <c r="C28" s="411">
        <v>3000</v>
      </c>
      <c r="D28" s="411">
        <v>0</v>
      </c>
      <c r="E28" s="411">
        <v>2671</v>
      </c>
      <c r="F28" s="412">
        <v>89.021666667</v>
      </c>
      <c r="G28" s="411">
        <v>-30.34</v>
      </c>
    </row>
    <row r="29" spans="1:7" ht="12.75">
      <c r="A29" s="415" t="s">
        <v>197</v>
      </c>
      <c r="B29" s="410" t="s">
        <v>189</v>
      </c>
      <c r="C29" s="411">
        <v>2219130</v>
      </c>
      <c r="D29" s="411">
        <v>0</v>
      </c>
      <c r="E29" s="411">
        <v>1048007</v>
      </c>
      <c r="F29" s="412">
        <v>47.226031823</v>
      </c>
      <c r="G29" s="411">
        <v>153691.87</v>
      </c>
    </row>
    <row r="30" spans="1:7" ht="25.5">
      <c r="A30" s="415" t="s">
        <v>199</v>
      </c>
      <c r="B30" s="410" t="s">
        <v>191</v>
      </c>
      <c r="C30" s="411">
        <v>154615</v>
      </c>
      <c r="D30" s="411">
        <v>0</v>
      </c>
      <c r="E30" s="411">
        <v>58649</v>
      </c>
      <c r="F30" s="412">
        <v>37.932373961</v>
      </c>
      <c r="G30" s="411">
        <v>11923.1</v>
      </c>
    </row>
    <row r="31" spans="1:7" ht="12.75">
      <c r="A31" s="415" t="s">
        <v>203</v>
      </c>
      <c r="B31" s="410" t="s">
        <v>204</v>
      </c>
      <c r="C31" s="411">
        <v>4111</v>
      </c>
      <c r="D31" s="411">
        <v>0</v>
      </c>
      <c r="E31" s="411">
        <v>1875</v>
      </c>
      <c r="F31" s="412">
        <v>45.612503041</v>
      </c>
      <c r="G31" s="411">
        <v>47</v>
      </c>
    </row>
    <row r="32" spans="1:7" ht="12.75" customHeight="1">
      <c r="A32" s="413" t="s">
        <v>207</v>
      </c>
      <c r="B32" s="410" t="s">
        <v>198</v>
      </c>
      <c r="C32" s="411">
        <v>7096</v>
      </c>
      <c r="D32" s="411">
        <v>4978</v>
      </c>
      <c r="E32" s="411">
        <v>4978</v>
      </c>
      <c r="F32" s="412">
        <v>70.146843292</v>
      </c>
      <c r="G32" s="411">
        <v>0</v>
      </c>
    </row>
    <row r="33" spans="1:7" ht="12.75" customHeight="1">
      <c r="A33" s="413" t="s">
        <v>215</v>
      </c>
      <c r="B33" s="410" t="s">
        <v>206</v>
      </c>
      <c r="C33" s="411">
        <v>1527194513</v>
      </c>
      <c r="D33" s="411">
        <v>798928874</v>
      </c>
      <c r="E33" s="411">
        <v>794850449</v>
      </c>
      <c r="F33" s="412">
        <v>52.04644478</v>
      </c>
      <c r="G33" s="411">
        <v>117425329.37</v>
      </c>
    </row>
    <row r="34" spans="1:7" ht="12.75">
      <c r="A34" s="414" t="s">
        <v>217</v>
      </c>
      <c r="B34" s="410" t="s">
        <v>208</v>
      </c>
      <c r="C34" s="411">
        <v>5332433</v>
      </c>
      <c r="D34" s="411">
        <v>1417973</v>
      </c>
      <c r="E34" s="411">
        <v>1417288</v>
      </c>
      <c r="F34" s="412">
        <v>26.578637744</v>
      </c>
      <c r="G34" s="411">
        <v>140986.35</v>
      </c>
    </row>
    <row r="35" spans="1:7" ht="25.5">
      <c r="A35" s="415" t="s">
        <v>221</v>
      </c>
      <c r="B35" s="410" t="s">
        <v>212</v>
      </c>
      <c r="C35" s="411">
        <v>6320000</v>
      </c>
      <c r="D35" s="411">
        <v>0</v>
      </c>
      <c r="E35" s="411">
        <v>1416369</v>
      </c>
      <c r="F35" s="412">
        <v>22.410909335</v>
      </c>
      <c r="G35" s="411">
        <v>234301.26</v>
      </c>
    </row>
    <row r="36" spans="1:7" ht="12.75">
      <c r="A36" s="414" t="s">
        <v>229</v>
      </c>
      <c r="B36" s="410" t="s">
        <v>230</v>
      </c>
      <c r="C36" s="411">
        <v>1521862080</v>
      </c>
      <c r="D36" s="411">
        <v>797510901</v>
      </c>
      <c r="E36" s="411">
        <v>793433161</v>
      </c>
      <c r="F36" s="412">
        <v>52.135681102</v>
      </c>
      <c r="G36" s="411">
        <v>117284343.02</v>
      </c>
    </row>
    <row r="37" spans="1:7" ht="12.75">
      <c r="A37" s="415" t="s">
        <v>232</v>
      </c>
      <c r="B37" s="410" t="s">
        <v>220</v>
      </c>
      <c r="C37" s="411">
        <v>1343790278</v>
      </c>
      <c r="D37" s="411">
        <v>0</v>
      </c>
      <c r="E37" s="411">
        <v>793433161</v>
      </c>
      <c r="F37" s="412">
        <v>59.044418897</v>
      </c>
      <c r="G37" s="411">
        <v>117284343.02</v>
      </c>
    </row>
    <row r="38" spans="1:7" ht="12.75">
      <c r="A38" s="416" t="s">
        <v>412</v>
      </c>
      <c r="B38" s="410" t="s">
        <v>413</v>
      </c>
      <c r="C38" s="411">
        <v>1034205279</v>
      </c>
      <c r="D38" s="411">
        <v>0</v>
      </c>
      <c r="E38" s="411">
        <v>634363340</v>
      </c>
      <c r="F38" s="412">
        <v>61.338242304</v>
      </c>
      <c r="G38" s="411">
        <v>96969207.22</v>
      </c>
    </row>
    <row r="39" spans="1:7" ht="12.75">
      <c r="A39" s="416" t="s">
        <v>414</v>
      </c>
      <c r="B39" s="410" t="s">
        <v>415</v>
      </c>
      <c r="C39" s="411">
        <v>177524268</v>
      </c>
      <c r="D39" s="411">
        <v>0</v>
      </c>
      <c r="E39" s="411">
        <v>98656637</v>
      </c>
      <c r="F39" s="412">
        <v>55.573605829</v>
      </c>
      <c r="G39" s="411">
        <v>13152622.93</v>
      </c>
    </row>
    <row r="40" spans="1:7" ht="12.75">
      <c r="A40" s="416" t="s">
        <v>416</v>
      </c>
      <c r="B40" s="410" t="s">
        <v>417</v>
      </c>
      <c r="C40" s="411">
        <v>130060731</v>
      </c>
      <c r="D40" s="411">
        <v>0</v>
      </c>
      <c r="E40" s="411">
        <v>60305498</v>
      </c>
      <c r="F40" s="412">
        <v>46.367183697</v>
      </c>
      <c r="G40" s="411">
        <v>7159423.29</v>
      </c>
    </row>
    <row r="41" spans="1:7" ht="12.75">
      <c r="A41" s="416" t="s">
        <v>418</v>
      </c>
      <c r="B41" s="410" t="s">
        <v>419</v>
      </c>
      <c r="C41" s="411">
        <v>2000000</v>
      </c>
      <c r="D41" s="411">
        <v>0</v>
      </c>
      <c r="E41" s="411">
        <v>107686</v>
      </c>
      <c r="F41" s="412">
        <v>5.384294</v>
      </c>
      <c r="G41" s="411">
        <v>3089.58</v>
      </c>
    </row>
    <row r="42" spans="1:7" ht="12.75" customHeight="1">
      <c r="A42" s="413" t="s">
        <v>236</v>
      </c>
      <c r="B42" s="410" t="s">
        <v>224</v>
      </c>
      <c r="C42" s="411">
        <v>11200</v>
      </c>
      <c r="D42" s="411">
        <v>11200</v>
      </c>
      <c r="E42" s="411">
        <v>11200</v>
      </c>
      <c r="F42" s="412">
        <v>100</v>
      </c>
      <c r="G42" s="411">
        <v>0</v>
      </c>
    </row>
    <row r="43" spans="1:7" ht="12.75">
      <c r="A43" s="414" t="s">
        <v>239</v>
      </c>
      <c r="B43" s="410" t="s">
        <v>228</v>
      </c>
      <c r="C43" s="411">
        <v>11200</v>
      </c>
      <c r="D43" s="411">
        <v>11200</v>
      </c>
      <c r="E43" s="411">
        <v>11200</v>
      </c>
      <c r="F43" s="412">
        <v>100</v>
      </c>
      <c r="G43" s="411">
        <v>0</v>
      </c>
    </row>
    <row r="44" spans="1:7" ht="12.75" customHeight="1">
      <c r="A44" s="413" t="s">
        <v>241</v>
      </c>
      <c r="B44" s="410" t="s">
        <v>231</v>
      </c>
      <c r="C44" s="411">
        <v>7495765</v>
      </c>
      <c r="D44" s="411">
        <v>3835579</v>
      </c>
      <c r="E44" s="411">
        <v>3660052</v>
      </c>
      <c r="F44" s="412">
        <v>48.828265027</v>
      </c>
      <c r="G44" s="411">
        <v>3660052</v>
      </c>
    </row>
    <row r="45" spans="1:7" ht="12.75">
      <c r="A45" s="414" t="s">
        <v>242</v>
      </c>
      <c r="B45" s="410" t="s">
        <v>243</v>
      </c>
      <c r="C45" s="411">
        <v>6508198</v>
      </c>
      <c r="D45" s="411">
        <v>3556661</v>
      </c>
      <c r="E45" s="411">
        <v>3415052</v>
      </c>
      <c r="F45" s="412">
        <v>52.473080874</v>
      </c>
      <c r="G45" s="411">
        <v>3415052</v>
      </c>
    </row>
    <row r="46" spans="1:7" ht="25.5">
      <c r="A46" s="415" t="s">
        <v>420</v>
      </c>
      <c r="B46" s="410" t="s">
        <v>421</v>
      </c>
      <c r="C46" s="411">
        <v>6508198</v>
      </c>
      <c r="D46" s="411">
        <v>3556661</v>
      </c>
      <c r="E46" s="411">
        <v>3415052</v>
      </c>
      <c r="F46" s="412">
        <v>52.473080874</v>
      </c>
      <c r="G46" s="411">
        <v>3415052</v>
      </c>
    </row>
    <row r="47" spans="1:7" ht="25.5">
      <c r="A47" s="414" t="s">
        <v>245</v>
      </c>
      <c r="B47" s="410" t="s">
        <v>246</v>
      </c>
      <c r="C47" s="411">
        <v>924750</v>
      </c>
      <c r="D47" s="411">
        <v>245000</v>
      </c>
      <c r="E47" s="411">
        <v>245000</v>
      </c>
      <c r="F47" s="412">
        <v>26.493646932</v>
      </c>
      <c r="G47" s="411">
        <v>245000</v>
      </c>
    </row>
    <row r="48" spans="1:7" ht="38.25">
      <c r="A48" s="414" t="s">
        <v>248</v>
      </c>
      <c r="B48" s="410" t="s">
        <v>249</v>
      </c>
      <c r="C48" s="411">
        <v>62817</v>
      </c>
      <c r="D48" s="411">
        <v>33918</v>
      </c>
      <c r="E48" s="411">
        <v>0</v>
      </c>
      <c r="F48" s="412">
        <v>0</v>
      </c>
      <c r="G48" s="411">
        <v>0</v>
      </c>
    </row>
    <row r="49" spans="1:7" ht="12.75">
      <c r="A49" s="409" t="s">
        <v>250</v>
      </c>
      <c r="B49" s="410" t="s">
        <v>251</v>
      </c>
      <c r="C49" s="411">
        <v>11513</v>
      </c>
      <c r="D49" s="411">
        <v>3615</v>
      </c>
      <c r="E49" s="411">
        <v>3586</v>
      </c>
      <c r="F49" s="412">
        <v>31.15122036</v>
      </c>
      <c r="G49" s="411">
        <v>3315.4</v>
      </c>
    </row>
    <row r="50" spans="1:7" ht="12.75" customHeight="1">
      <c r="A50" s="413" t="s">
        <v>252</v>
      </c>
      <c r="B50" s="410" t="s">
        <v>253</v>
      </c>
      <c r="C50" s="411">
        <v>11513</v>
      </c>
      <c r="D50" s="411">
        <v>3615</v>
      </c>
      <c r="E50" s="411">
        <v>3586</v>
      </c>
      <c r="F50" s="412">
        <v>31.15122036</v>
      </c>
      <c r="G50" s="411">
        <v>3315.4</v>
      </c>
    </row>
    <row r="51" spans="1:7" s="408" customFormat="1" ht="12.75">
      <c r="A51" s="405"/>
      <c r="B51" s="405" t="s">
        <v>1097</v>
      </c>
      <c r="C51" s="406">
        <v>-354646268</v>
      </c>
      <c r="D51" s="406">
        <v>-211793676</v>
      </c>
      <c r="E51" s="406">
        <v>-216637511</v>
      </c>
      <c r="F51" s="407">
        <v>61.085518475</v>
      </c>
      <c r="G51" s="406">
        <v>-579106.619999975</v>
      </c>
    </row>
    <row r="52" spans="1:7" s="408" customFormat="1" ht="12.75">
      <c r="A52" s="405"/>
      <c r="B52" s="405" t="s">
        <v>1098</v>
      </c>
      <c r="C52" s="406">
        <v>354646268</v>
      </c>
      <c r="D52" s="406">
        <v>211793676</v>
      </c>
      <c r="E52" s="406">
        <v>216637511</v>
      </c>
      <c r="F52" s="407">
        <v>61.085518475</v>
      </c>
      <c r="G52" s="406">
        <v>579106.619999975</v>
      </c>
    </row>
    <row r="53" spans="1:7" ht="12.75">
      <c r="A53" s="409" t="s">
        <v>272</v>
      </c>
      <c r="B53" s="410" t="s">
        <v>1102</v>
      </c>
      <c r="C53" s="411">
        <v>-209996</v>
      </c>
      <c r="D53" s="411">
        <v>-120327</v>
      </c>
      <c r="E53" s="411">
        <v>-120326</v>
      </c>
      <c r="F53" s="412">
        <v>57.299300939</v>
      </c>
      <c r="G53" s="411">
        <v>0</v>
      </c>
    </row>
    <row r="54" spans="1:7" ht="12.75">
      <c r="A54" s="413" t="s">
        <v>344</v>
      </c>
      <c r="B54" s="410" t="s">
        <v>345</v>
      </c>
      <c r="C54" s="411">
        <v>-209996</v>
      </c>
      <c r="D54" s="411">
        <v>-120327</v>
      </c>
      <c r="E54" s="411">
        <v>-120326</v>
      </c>
      <c r="F54" s="412">
        <v>57.299300939</v>
      </c>
      <c r="G54" s="411">
        <v>0</v>
      </c>
    </row>
    <row r="55" spans="1:7" ht="12.75">
      <c r="A55" s="409" t="s">
        <v>422</v>
      </c>
      <c r="B55" s="410" t="s">
        <v>1104</v>
      </c>
      <c r="C55" s="411">
        <v>0</v>
      </c>
      <c r="D55" s="411">
        <v>0</v>
      </c>
      <c r="E55" s="411">
        <v>100016.06</v>
      </c>
      <c r="F55" s="412">
        <v>0</v>
      </c>
      <c r="G55" s="411">
        <v>9730</v>
      </c>
    </row>
    <row r="56" spans="1:7" ht="12.75">
      <c r="A56" s="409" t="s">
        <v>267</v>
      </c>
      <c r="B56" s="410" t="s">
        <v>1161</v>
      </c>
      <c r="C56" s="411">
        <v>354856264</v>
      </c>
      <c r="D56" s="411">
        <v>211914003</v>
      </c>
      <c r="E56" s="411">
        <v>216657821</v>
      </c>
      <c r="F56" s="412">
        <v>61.055092926</v>
      </c>
      <c r="G56" s="411">
        <v>569376.619999975</v>
      </c>
    </row>
    <row r="57" spans="1:7" ht="25.5">
      <c r="A57" s="413" t="s">
        <v>423</v>
      </c>
      <c r="B57" s="410" t="s">
        <v>1164</v>
      </c>
      <c r="C57" s="411">
        <v>354856264</v>
      </c>
      <c r="D57" s="411">
        <v>211914003</v>
      </c>
      <c r="E57" s="411">
        <v>216757837</v>
      </c>
      <c r="F57" s="412">
        <v>61.083277876</v>
      </c>
      <c r="G57" s="411">
        <v>579106.619999975</v>
      </c>
    </row>
    <row r="58" spans="1:7" ht="38.25">
      <c r="A58" s="413" t="s">
        <v>424</v>
      </c>
      <c r="B58" s="410" t="s">
        <v>1165</v>
      </c>
      <c r="C58" s="411">
        <v>0</v>
      </c>
      <c r="D58" s="411">
        <v>0</v>
      </c>
      <c r="E58" s="411">
        <v>-100016</v>
      </c>
      <c r="F58" s="412">
        <v>0</v>
      </c>
      <c r="G58" s="411">
        <v>-9730</v>
      </c>
    </row>
    <row r="59" spans="1:7" s="408" customFormat="1" ht="12.75">
      <c r="A59" s="405"/>
      <c r="B59" s="417" t="s">
        <v>425</v>
      </c>
      <c r="C59" s="406"/>
      <c r="D59" s="406"/>
      <c r="E59" s="406"/>
      <c r="F59" s="407"/>
      <c r="G59" s="406"/>
    </row>
    <row r="60" spans="1:7" s="408" customFormat="1" ht="12.75">
      <c r="A60" s="405"/>
      <c r="B60" s="405" t="s">
        <v>159</v>
      </c>
      <c r="C60" s="406">
        <v>1188633939</v>
      </c>
      <c r="D60" s="406">
        <v>595014502</v>
      </c>
      <c r="E60" s="406">
        <v>585916392</v>
      </c>
      <c r="F60" s="407">
        <v>49.293257789</v>
      </c>
      <c r="G60" s="406">
        <v>121228864.03</v>
      </c>
    </row>
    <row r="61" spans="1:7" ht="12.75">
      <c r="A61" s="409" t="s">
        <v>182</v>
      </c>
      <c r="B61" s="410" t="s">
        <v>1123</v>
      </c>
      <c r="C61" s="411">
        <v>1103467751</v>
      </c>
      <c r="D61" s="411">
        <v>535391877</v>
      </c>
      <c r="E61" s="411">
        <v>526585930</v>
      </c>
      <c r="F61" s="412">
        <v>47.721007619</v>
      </c>
      <c r="G61" s="411">
        <v>92413329.03</v>
      </c>
    </row>
    <row r="62" spans="1:7" ht="12.75" customHeight="1">
      <c r="A62" s="413" t="s">
        <v>215</v>
      </c>
      <c r="B62" s="410" t="s">
        <v>1150</v>
      </c>
      <c r="C62" s="411">
        <v>1103467751</v>
      </c>
      <c r="D62" s="411">
        <v>535391877</v>
      </c>
      <c r="E62" s="411">
        <v>526585930</v>
      </c>
      <c r="F62" s="412">
        <v>47.721007619</v>
      </c>
      <c r="G62" s="411">
        <v>92413329.03</v>
      </c>
    </row>
    <row r="63" spans="1:7" ht="12.75">
      <c r="A63" s="409" t="s">
        <v>250</v>
      </c>
      <c r="B63" s="410" t="s">
        <v>1140</v>
      </c>
      <c r="C63" s="411">
        <v>67617973</v>
      </c>
      <c r="D63" s="411">
        <v>50871083</v>
      </c>
      <c r="E63" s="411">
        <v>50589109</v>
      </c>
      <c r="F63" s="412">
        <v>74.816069272</v>
      </c>
      <c r="G63" s="411">
        <v>27359313.28</v>
      </c>
    </row>
    <row r="64" spans="1:7" ht="25.5">
      <c r="A64" s="409" t="s">
        <v>162</v>
      </c>
      <c r="B64" s="410" t="s">
        <v>1141</v>
      </c>
      <c r="C64" s="411">
        <v>129110</v>
      </c>
      <c r="D64" s="411">
        <v>42000</v>
      </c>
      <c r="E64" s="411">
        <v>32960</v>
      </c>
      <c r="F64" s="412">
        <v>25.52844861</v>
      </c>
      <c r="G64" s="411">
        <v>4817.72</v>
      </c>
    </row>
    <row r="65" spans="1:7" ht="12.75">
      <c r="A65" s="409" t="s">
        <v>165</v>
      </c>
      <c r="B65" s="410" t="s">
        <v>1143</v>
      </c>
      <c r="C65" s="411">
        <v>17419105</v>
      </c>
      <c r="D65" s="411">
        <v>8709542</v>
      </c>
      <c r="E65" s="411">
        <v>8708393</v>
      </c>
      <c r="F65" s="412">
        <v>49.993342884</v>
      </c>
      <c r="G65" s="411">
        <v>1451404</v>
      </c>
    </row>
    <row r="66" spans="1:7" s="408" customFormat="1" ht="12.75">
      <c r="A66" s="405"/>
      <c r="B66" s="405" t="s">
        <v>176</v>
      </c>
      <c r="C66" s="406">
        <v>1543280207</v>
      </c>
      <c r="D66" s="406">
        <v>806808178</v>
      </c>
      <c r="E66" s="406">
        <v>802553903</v>
      </c>
      <c r="F66" s="407">
        <v>52.003122935</v>
      </c>
      <c r="G66" s="406">
        <v>121807970</v>
      </c>
    </row>
    <row r="67" spans="1:7" ht="12.75">
      <c r="A67" s="409" t="s">
        <v>182</v>
      </c>
      <c r="B67" s="410" t="s">
        <v>178</v>
      </c>
      <c r="C67" s="411">
        <v>1543268694</v>
      </c>
      <c r="D67" s="411">
        <v>806804563</v>
      </c>
      <c r="E67" s="411">
        <v>802550317</v>
      </c>
      <c r="F67" s="412">
        <v>52.003278493</v>
      </c>
      <c r="G67" s="411">
        <v>121804655.25</v>
      </c>
    </row>
    <row r="68" spans="1:7" ht="12.75" customHeight="1">
      <c r="A68" s="413" t="s">
        <v>183</v>
      </c>
      <c r="B68" s="410" t="s">
        <v>180</v>
      </c>
      <c r="C68" s="411">
        <v>8560120</v>
      </c>
      <c r="D68" s="411">
        <v>4023932</v>
      </c>
      <c r="E68" s="411">
        <v>4023638</v>
      </c>
      <c r="F68" s="412">
        <v>47.004461737</v>
      </c>
      <c r="G68" s="411">
        <v>719273.88</v>
      </c>
    </row>
    <row r="69" spans="1:7" ht="12.75">
      <c r="A69" s="414" t="s">
        <v>185</v>
      </c>
      <c r="B69" s="410" t="s">
        <v>181</v>
      </c>
      <c r="C69" s="411">
        <v>6178564</v>
      </c>
      <c r="D69" s="411">
        <v>2912450</v>
      </c>
      <c r="E69" s="411">
        <v>2912436</v>
      </c>
      <c r="F69" s="412">
        <v>47.137755148</v>
      </c>
      <c r="G69" s="411">
        <v>553641.68</v>
      </c>
    </row>
    <row r="70" spans="1:7" ht="12.75">
      <c r="A70" s="415" t="s">
        <v>187</v>
      </c>
      <c r="B70" s="410" t="s">
        <v>188</v>
      </c>
      <c r="C70" s="411">
        <v>4919099</v>
      </c>
      <c r="D70" s="411">
        <v>2237642</v>
      </c>
      <c r="E70" s="411">
        <v>2237628</v>
      </c>
      <c r="F70" s="412">
        <v>45.48858175</v>
      </c>
      <c r="G70" s="411">
        <v>443698.68</v>
      </c>
    </row>
    <row r="71" spans="1:7" ht="25.5">
      <c r="A71" s="415" t="s">
        <v>190</v>
      </c>
      <c r="B71" s="410" t="s">
        <v>184</v>
      </c>
      <c r="C71" s="411">
        <v>1199465</v>
      </c>
      <c r="D71" s="411">
        <v>0</v>
      </c>
      <c r="E71" s="411">
        <v>674808</v>
      </c>
      <c r="F71" s="412">
        <v>56.259082174</v>
      </c>
      <c r="G71" s="411">
        <v>109943</v>
      </c>
    </row>
    <row r="72" spans="1:7" ht="12.75">
      <c r="A72" s="414" t="s">
        <v>192</v>
      </c>
      <c r="B72" s="410" t="s">
        <v>186</v>
      </c>
      <c r="C72" s="411">
        <v>2381556</v>
      </c>
      <c r="D72" s="411">
        <v>1111482</v>
      </c>
      <c r="E72" s="411">
        <v>1111202</v>
      </c>
      <c r="F72" s="412">
        <v>46.658653418</v>
      </c>
      <c r="G72" s="411">
        <v>165632.2</v>
      </c>
    </row>
    <row r="73" spans="1:7" ht="12.75">
      <c r="A73" s="415" t="s">
        <v>194</v>
      </c>
      <c r="B73" s="410" t="s">
        <v>195</v>
      </c>
      <c r="C73" s="411">
        <v>3000</v>
      </c>
      <c r="D73" s="411">
        <v>0</v>
      </c>
      <c r="E73" s="411">
        <v>2671</v>
      </c>
      <c r="F73" s="412">
        <v>89.021666667</v>
      </c>
      <c r="G73" s="411">
        <v>-30.34</v>
      </c>
    </row>
    <row r="74" spans="1:7" ht="12.75">
      <c r="A74" s="415" t="s">
        <v>197</v>
      </c>
      <c r="B74" s="410" t="s">
        <v>189</v>
      </c>
      <c r="C74" s="411">
        <v>2219130</v>
      </c>
      <c r="D74" s="411">
        <v>0</v>
      </c>
      <c r="E74" s="411">
        <v>1048007</v>
      </c>
      <c r="F74" s="412">
        <v>47.226031823</v>
      </c>
      <c r="G74" s="411">
        <v>153691.87</v>
      </c>
    </row>
    <row r="75" spans="1:7" ht="25.5">
      <c r="A75" s="415" t="s">
        <v>199</v>
      </c>
      <c r="B75" s="410" t="s">
        <v>191</v>
      </c>
      <c r="C75" s="411">
        <v>154615</v>
      </c>
      <c r="D75" s="411">
        <v>0</v>
      </c>
      <c r="E75" s="411">
        <v>58649</v>
      </c>
      <c r="F75" s="412">
        <v>37.932373961</v>
      </c>
      <c r="G75" s="411">
        <v>11923.1</v>
      </c>
    </row>
    <row r="76" spans="1:7" ht="12.75">
      <c r="A76" s="415" t="s">
        <v>203</v>
      </c>
      <c r="B76" s="410" t="s">
        <v>204</v>
      </c>
      <c r="C76" s="411">
        <v>4111</v>
      </c>
      <c r="D76" s="411">
        <v>0</v>
      </c>
      <c r="E76" s="411">
        <v>1875</v>
      </c>
      <c r="F76" s="412">
        <v>45.612503041</v>
      </c>
      <c r="G76" s="411">
        <v>47</v>
      </c>
    </row>
    <row r="77" spans="1:7" ht="12.75" customHeight="1">
      <c r="A77" s="413" t="s">
        <v>207</v>
      </c>
      <c r="B77" s="410" t="s">
        <v>198</v>
      </c>
      <c r="C77" s="411">
        <v>7096</v>
      </c>
      <c r="D77" s="411">
        <v>4978</v>
      </c>
      <c r="E77" s="411">
        <v>4978</v>
      </c>
      <c r="F77" s="412">
        <v>70.146843292</v>
      </c>
      <c r="G77" s="411">
        <v>0</v>
      </c>
    </row>
    <row r="78" spans="1:7" ht="12.75" customHeight="1">
      <c r="A78" s="413" t="s">
        <v>215</v>
      </c>
      <c r="B78" s="410" t="s">
        <v>206</v>
      </c>
      <c r="C78" s="411">
        <v>1527194513</v>
      </c>
      <c r="D78" s="411">
        <v>798928874</v>
      </c>
      <c r="E78" s="411">
        <v>794850449</v>
      </c>
      <c r="F78" s="412">
        <v>52.04644478</v>
      </c>
      <c r="G78" s="411">
        <v>117425329.37</v>
      </c>
    </row>
    <row r="79" spans="1:7" ht="12.75">
      <c r="A79" s="414" t="s">
        <v>217</v>
      </c>
      <c r="B79" s="410" t="s">
        <v>208</v>
      </c>
      <c r="C79" s="411">
        <v>5332433</v>
      </c>
      <c r="D79" s="411">
        <v>1417973</v>
      </c>
      <c r="E79" s="411">
        <v>1417288</v>
      </c>
      <c r="F79" s="412">
        <v>26.578637744</v>
      </c>
      <c r="G79" s="411">
        <v>140986.35</v>
      </c>
    </row>
    <row r="80" spans="1:7" ht="25.5">
      <c r="A80" s="415" t="s">
        <v>221</v>
      </c>
      <c r="B80" s="410" t="s">
        <v>212</v>
      </c>
      <c r="C80" s="411">
        <v>6320000</v>
      </c>
      <c r="D80" s="411">
        <v>0</v>
      </c>
      <c r="E80" s="411">
        <v>1416369</v>
      </c>
      <c r="F80" s="412">
        <v>22.410909335</v>
      </c>
      <c r="G80" s="411">
        <v>234301.26</v>
      </c>
    </row>
    <row r="81" spans="1:7" ht="12.75">
      <c r="A81" s="414" t="s">
        <v>229</v>
      </c>
      <c r="B81" s="410" t="s">
        <v>230</v>
      </c>
      <c r="C81" s="411">
        <v>1521862080</v>
      </c>
      <c r="D81" s="411">
        <v>797510901</v>
      </c>
      <c r="E81" s="411">
        <v>793433161</v>
      </c>
      <c r="F81" s="412">
        <v>52.135681102</v>
      </c>
      <c r="G81" s="411">
        <v>117284343.02</v>
      </c>
    </row>
    <row r="82" spans="1:7" ht="12.75">
      <c r="A82" s="415" t="s">
        <v>232</v>
      </c>
      <c r="B82" s="410" t="s">
        <v>220</v>
      </c>
      <c r="C82" s="411">
        <v>1343790278</v>
      </c>
      <c r="D82" s="411">
        <v>0</v>
      </c>
      <c r="E82" s="411">
        <v>793433161</v>
      </c>
      <c r="F82" s="412">
        <v>59.044418897</v>
      </c>
      <c r="G82" s="411">
        <v>117284343.02</v>
      </c>
    </row>
    <row r="83" spans="1:7" ht="12.75">
      <c r="A83" s="416" t="s">
        <v>412</v>
      </c>
      <c r="B83" s="410" t="s">
        <v>413</v>
      </c>
      <c r="C83" s="411">
        <v>1034205279</v>
      </c>
      <c r="D83" s="411">
        <v>0</v>
      </c>
      <c r="E83" s="411">
        <v>634363340</v>
      </c>
      <c r="F83" s="412">
        <v>61.338242304</v>
      </c>
      <c r="G83" s="411">
        <v>96969207.22</v>
      </c>
    </row>
    <row r="84" spans="1:7" ht="12.75">
      <c r="A84" s="416" t="s">
        <v>414</v>
      </c>
      <c r="B84" s="410" t="s">
        <v>415</v>
      </c>
      <c r="C84" s="411">
        <v>177524268</v>
      </c>
      <c r="D84" s="411">
        <v>0</v>
      </c>
      <c r="E84" s="411">
        <v>98656637</v>
      </c>
      <c r="F84" s="412">
        <v>55.573605829</v>
      </c>
      <c r="G84" s="411">
        <v>13152622.93</v>
      </c>
    </row>
    <row r="85" spans="1:7" ht="12.75">
      <c r="A85" s="416" t="s">
        <v>416</v>
      </c>
      <c r="B85" s="410" t="s">
        <v>417</v>
      </c>
      <c r="C85" s="411">
        <v>130060731</v>
      </c>
      <c r="D85" s="411">
        <v>0</v>
      </c>
      <c r="E85" s="411">
        <v>60305498</v>
      </c>
      <c r="F85" s="412">
        <v>46.367183697</v>
      </c>
      <c r="G85" s="411">
        <v>7159423.29</v>
      </c>
    </row>
    <row r="86" spans="1:7" ht="12.75">
      <c r="A86" s="416" t="s">
        <v>418</v>
      </c>
      <c r="B86" s="410" t="s">
        <v>419</v>
      </c>
      <c r="C86" s="411">
        <v>2000000</v>
      </c>
      <c r="D86" s="411">
        <v>0</v>
      </c>
      <c r="E86" s="411">
        <v>107686</v>
      </c>
      <c r="F86" s="412">
        <v>5.384294</v>
      </c>
      <c r="G86" s="411">
        <v>3089.58</v>
      </c>
    </row>
    <row r="87" spans="1:7" ht="25.5">
      <c r="A87" s="413" t="s">
        <v>236</v>
      </c>
      <c r="B87" s="410" t="s">
        <v>224</v>
      </c>
      <c r="C87" s="411">
        <v>11200</v>
      </c>
      <c r="D87" s="411">
        <v>11200</v>
      </c>
      <c r="E87" s="411">
        <v>11200</v>
      </c>
      <c r="F87" s="412">
        <v>100</v>
      </c>
      <c r="G87" s="411">
        <v>0</v>
      </c>
    </row>
    <row r="88" spans="1:7" ht="12.75">
      <c r="A88" s="414" t="s">
        <v>239</v>
      </c>
      <c r="B88" s="410" t="s">
        <v>228</v>
      </c>
      <c r="C88" s="411">
        <v>11200</v>
      </c>
      <c r="D88" s="411">
        <v>11200</v>
      </c>
      <c r="E88" s="411">
        <v>11200</v>
      </c>
      <c r="F88" s="412">
        <v>100</v>
      </c>
      <c r="G88" s="411">
        <v>0</v>
      </c>
    </row>
    <row r="89" spans="1:7" ht="12.75" customHeight="1">
      <c r="A89" s="413" t="s">
        <v>241</v>
      </c>
      <c r="B89" s="410" t="s">
        <v>231</v>
      </c>
      <c r="C89" s="411">
        <v>7495765</v>
      </c>
      <c r="D89" s="411">
        <v>3835579</v>
      </c>
      <c r="E89" s="411">
        <v>3660052</v>
      </c>
      <c r="F89" s="412">
        <v>48.828265027</v>
      </c>
      <c r="G89" s="411">
        <v>3660052</v>
      </c>
    </row>
    <row r="90" spans="1:7" ht="12.75">
      <c r="A90" s="414" t="s">
        <v>242</v>
      </c>
      <c r="B90" s="410" t="s">
        <v>243</v>
      </c>
      <c r="C90" s="411">
        <v>6508198</v>
      </c>
      <c r="D90" s="411">
        <v>3556661</v>
      </c>
      <c r="E90" s="411">
        <v>3415052</v>
      </c>
      <c r="F90" s="412">
        <v>52.473080874</v>
      </c>
      <c r="G90" s="411">
        <v>3415052</v>
      </c>
    </row>
    <row r="91" spans="1:7" s="408" customFormat="1" ht="25.5">
      <c r="A91" s="415" t="s">
        <v>420</v>
      </c>
      <c r="B91" s="410" t="s">
        <v>421</v>
      </c>
      <c r="C91" s="411">
        <v>6508198</v>
      </c>
      <c r="D91" s="411">
        <v>3556661</v>
      </c>
      <c r="E91" s="411">
        <v>3415052</v>
      </c>
      <c r="F91" s="412">
        <v>52.473080874</v>
      </c>
      <c r="G91" s="411">
        <v>3415052</v>
      </c>
    </row>
    <row r="92" spans="1:7" s="408" customFormat="1" ht="25.5">
      <c r="A92" s="414" t="s">
        <v>245</v>
      </c>
      <c r="B92" s="410" t="s">
        <v>246</v>
      </c>
      <c r="C92" s="411">
        <v>924750</v>
      </c>
      <c r="D92" s="411">
        <v>245000</v>
      </c>
      <c r="E92" s="411">
        <v>245000</v>
      </c>
      <c r="F92" s="412">
        <v>26.493646932</v>
      </c>
      <c r="G92" s="411">
        <v>245000</v>
      </c>
    </row>
    <row r="93" spans="1:7" ht="38.25">
      <c r="A93" s="414" t="s">
        <v>248</v>
      </c>
      <c r="B93" s="410" t="s">
        <v>249</v>
      </c>
      <c r="C93" s="411">
        <v>62817</v>
      </c>
      <c r="D93" s="411">
        <v>33918</v>
      </c>
      <c r="E93" s="411">
        <v>0</v>
      </c>
      <c r="F93" s="412">
        <v>0</v>
      </c>
      <c r="G93" s="411">
        <v>0</v>
      </c>
    </row>
    <row r="94" spans="1:7" ht="12.75">
      <c r="A94" s="409" t="s">
        <v>250</v>
      </c>
      <c r="B94" s="410" t="s">
        <v>251</v>
      </c>
      <c r="C94" s="411">
        <v>11513</v>
      </c>
      <c r="D94" s="411">
        <v>3615</v>
      </c>
      <c r="E94" s="411">
        <v>3586</v>
      </c>
      <c r="F94" s="412">
        <v>31.15122036</v>
      </c>
      <c r="G94" s="411">
        <v>3315.4</v>
      </c>
    </row>
    <row r="95" spans="1:7" ht="12.75" customHeight="1">
      <c r="A95" s="413" t="s">
        <v>252</v>
      </c>
      <c r="B95" s="410" t="s">
        <v>253</v>
      </c>
      <c r="C95" s="411">
        <v>11513</v>
      </c>
      <c r="D95" s="411">
        <v>3615</v>
      </c>
      <c r="E95" s="411">
        <v>3586</v>
      </c>
      <c r="F95" s="412">
        <v>31.15122036</v>
      </c>
      <c r="G95" s="411">
        <v>3315.4</v>
      </c>
    </row>
    <row r="96" spans="1:7" ht="12.75">
      <c r="A96" s="405"/>
      <c r="B96" s="405" t="s">
        <v>1097</v>
      </c>
      <c r="C96" s="406">
        <v>-354646268</v>
      </c>
      <c r="D96" s="406">
        <v>-211793676</v>
      </c>
      <c r="E96" s="406">
        <v>-216637511</v>
      </c>
      <c r="F96" s="407">
        <v>61.085518475</v>
      </c>
      <c r="G96" s="406">
        <v>-579106.619999975</v>
      </c>
    </row>
    <row r="97" spans="1:7" ht="12.75">
      <c r="A97" s="405"/>
      <c r="B97" s="405" t="s">
        <v>1098</v>
      </c>
      <c r="C97" s="406">
        <v>354646268</v>
      </c>
      <c r="D97" s="406">
        <v>211793676</v>
      </c>
      <c r="E97" s="406">
        <v>216637511</v>
      </c>
      <c r="F97" s="407">
        <v>61.085518475</v>
      </c>
      <c r="G97" s="406">
        <v>579106.619999975</v>
      </c>
    </row>
    <row r="98" spans="1:7" ht="12.75">
      <c r="A98" s="409" t="s">
        <v>272</v>
      </c>
      <c r="B98" s="410" t="s">
        <v>1102</v>
      </c>
      <c r="C98" s="411">
        <v>-209996</v>
      </c>
      <c r="D98" s="411">
        <v>-120327</v>
      </c>
      <c r="E98" s="411">
        <v>-120326</v>
      </c>
      <c r="F98" s="412">
        <v>57.299300939</v>
      </c>
      <c r="G98" s="411">
        <v>0</v>
      </c>
    </row>
    <row r="99" spans="1:7" s="408" customFormat="1" ht="12.75">
      <c r="A99" s="413" t="s">
        <v>344</v>
      </c>
      <c r="B99" s="410" t="s">
        <v>345</v>
      </c>
      <c r="C99" s="411">
        <v>-209996</v>
      </c>
      <c r="D99" s="411">
        <v>-120327</v>
      </c>
      <c r="E99" s="411">
        <v>-120326</v>
      </c>
      <c r="F99" s="412">
        <v>57.299300939</v>
      </c>
      <c r="G99" s="411">
        <v>0</v>
      </c>
    </row>
    <row r="100" spans="1:7" s="408" customFormat="1" ht="12.75">
      <c r="A100" s="409" t="s">
        <v>422</v>
      </c>
      <c r="B100" s="410" t="s">
        <v>1104</v>
      </c>
      <c r="C100" s="411">
        <v>0</v>
      </c>
      <c r="D100" s="411">
        <v>0</v>
      </c>
      <c r="E100" s="411">
        <v>100016</v>
      </c>
      <c r="F100" s="412">
        <v>0</v>
      </c>
      <c r="G100" s="411">
        <v>9730</v>
      </c>
    </row>
    <row r="101" spans="1:7" ht="12.75">
      <c r="A101" s="409" t="s">
        <v>267</v>
      </c>
      <c r="B101" s="410" t="s">
        <v>1161</v>
      </c>
      <c r="C101" s="411">
        <v>354856264</v>
      </c>
      <c r="D101" s="411">
        <v>211914003</v>
      </c>
      <c r="E101" s="411">
        <v>216657821</v>
      </c>
      <c r="F101" s="412">
        <v>61.055092926</v>
      </c>
      <c r="G101" s="411">
        <v>569376.619999975</v>
      </c>
    </row>
    <row r="102" spans="1:7" ht="25.5">
      <c r="A102" s="413" t="s">
        <v>423</v>
      </c>
      <c r="B102" s="410" t="s">
        <v>1164</v>
      </c>
      <c r="C102" s="411">
        <v>354856264</v>
      </c>
      <c r="D102" s="411">
        <v>211914003</v>
      </c>
      <c r="E102" s="411">
        <v>216757837</v>
      </c>
      <c r="F102" s="412">
        <v>61.083277876</v>
      </c>
      <c r="G102" s="411">
        <v>579106.619999975</v>
      </c>
    </row>
    <row r="103" spans="1:7" ht="38.25">
      <c r="A103" s="413" t="s">
        <v>424</v>
      </c>
      <c r="B103" s="410" t="s">
        <v>1165</v>
      </c>
      <c r="C103" s="411">
        <v>0</v>
      </c>
      <c r="D103" s="411">
        <v>0</v>
      </c>
      <c r="E103" s="411">
        <v>-100016.06</v>
      </c>
      <c r="F103" s="412">
        <v>0</v>
      </c>
      <c r="G103" s="411">
        <v>-9730</v>
      </c>
    </row>
    <row r="104" spans="1:7" ht="12.75">
      <c r="A104" s="405"/>
      <c r="B104" s="405" t="s">
        <v>426</v>
      </c>
      <c r="C104" s="406"/>
      <c r="D104" s="406"/>
      <c r="E104" s="406"/>
      <c r="F104" s="407"/>
      <c r="G104" s="406"/>
    </row>
    <row r="105" spans="1:7" ht="12.75">
      <c r="A105" s="405"/>
      <c r="B105" s="405" t="s">
        <v>159</v>
      </c>
      <c r="C105" s="406">
        <v>1188633939</v>
      </c>
      <c r="D105" s="406">
        <v>595014502</v>
      </c>
      <c r="E105" s="406">
        <v>585916392</v>
      </c>
      <c r="F105" s="407">
        <v>49.293257789</v>
      </c>
      <c r="G105" s="406">
        <v>121228864.03</v>
      </c>
    </row>
    <row r="106" spans="1:7" ht="12.75">
      <c r="A106" s="409" t="s">
        <v>182</v>
      </c>
      <c r="B106" s="410" t="s">
        <v>1123</v>
      </c>
      <c r="C106" s="411">
        <v>1103467751</v>
      </c>
      <c r="D106" s="411">
        <v>535391877</v>
      </c>
      <c r="E106" s="411">
        <v>526585930</v>
      </c>
      <c r="F106" s="412">
        <v>47.721007619</v>
      </c>
      <c r="G106" s="411">
        <v>92413329.03</v>
      </c>
    </row>
    <row r="107" spans="1:7" ht="12.75" customHeight="1">
      <c r="A107" s="413" t="s">
        <v>215</v>
      </c>
      <c r="B107" s="410" t="s">
        <v>1150</v>
      </c>
      <c r="C107" s="411">
        <v>1103467751</v>
      </c>
      <c r="D107" s="411">
        <v>535391877</v>
      </c>
      <c r="E107" s="411">
        <v>526585930</v>
      </c>
      <c r="F107" s="412">
        <v>47.721007619</v>
      </c>
      <c r="G107" s="411">
        <v>92413329.03</v>
      </c>
    </row>
    <row r="108" spans="1:7" ht="12.75">
      <c r="A108" s="414" t="s">
        <v>427</v>
      </c>
      <c r="B108" s="410" t="s">
        <v>428</v>
      </c>
      <c r="C108" s="411">
        <v>1103467751</v>
      </c>
      <c r="D108" s="411">
        <v>535391877</v>
      </c>
      <c r="E108" s="411">
        <v>558128422</v>
      </c>
      <c r="F108" s="412">
        <v>50.579495565</v>
      </c>
      <c r="G108" s="411">
        <v>97397865.45</v>
      </c>
    </row>
    <row r="109" spans="1:7" ht="12.75">
      <c r="A109" s="415" t="s">
        <v>429</v>
      </c>
      <c r="B109" s="410" t="s">
        <v>430</v>
      </c>
      <c r="C109" s="411">
        <v>30000</v>
      </c>
      <c r="D109" s="411">
        <v>16500</v>
      </c>
      <c r="E109" s="411">
        <v>18285</v>
      </c>
      <c r="F109" s="412">
        <v>60.949466667</v>
      </c>
      <c r="G109" s="411">
        <v>3201.77</v>
      </c>
    </row>
    <row r="110" spans="1:7" ht="25.5">
      <c r="A110" s="416" t="s">
        <v>431</v>
      </c>
      <c r="B110" s="410" t="s">
        <v>432</v>
      </c>
      <c r="C110" s="411">
        <v>30000</v>
      </c>
      <c r="D110" s="411">
        <v>16500</v>
      </c>
      <c r="E110" s="411">
        <v>18285</v>
      </c>
      <c r="F110" s="412">
        <v>60.949466667</v>
      </c>
      <c r="G110" s="411">
        <v>3201.77</v>
      </c>
    </row>
    <row r="111" spans="1:7" ht="25.5">
      <c r="A111" s="415" t="s">
        <v>433</v>
      </c>
      <c r="B111" s="410" t="s">
        <v>434</v>
      </c>
      <c r="C111" s="411">
        <v>1103437751</v>
      </c>
      <c r="D111" s="411">
        <v>535375377</v>
      </c>
      <c r="E111" s="411">
        <v>558110137</v>
      </c>
      <c r="F111" s="412">
        <v>50.579213629</v>
      </c>
      <c r="G111" s="411">
        <v>97394663.68</v>
      </c>
    </row>
    <row r="112" spans="1:7" ht="25.5">
      <c r="A112" s="416" t="s">
        <v>435</v>
      </c>
      <c r="B112" s="410" t="s">
        <v>436</v>
      </c>
      <c r="C112" s="411">
        <v>707562172</v>
      </c>
      <c r="D112" s="411">
        <v>342689328</v>
      </c>
      <c r="E112" s="411">
        <v>369636381</v>
      </c>
      <c r="F112" s="412">
        <v>52.240834199</v>
      </c>
      <c r="G112" s="411">
        <v>64504485.73</v>
      </c>
    </row>
    <row r="113" spans="1:7" ht="25.5">
      <c r="A113" s="416" t="s">
        <v>437</v>
      </c>
      <c r="B113" s="410" t="s">
        <v>438</v>
      </c>
      <c r="C113" s="411">
        <v>130239197</v>
      </c>
      <c r="D113" s="411">
        <v>63391827</v>
      </c>
      <c r="E113" s="411">
        <v>62006022</v>
      </c>
      <c r="F113" s="412">
        <v>47.609339737</v>
      </c>
      <c r="G113" s="411">
        <v>10820547.14</v>
      </c>
    </row>
    <row r="114" spans="1:7" ht="38.25">
      <c r="A114" s="416" t="s">
        <v>439</v>
      </c>
      <c r="B114" s="410" t="s">
        <v>440</v>
      </c>
      <c r="C114" s="411">
        <v>10433203</v>
      </c>
      <c r="D114" s="411">
        <v>5078193</v>
      </c>
      <c r="E114" s="411">
        <v>4967178</v>
      </c>
      <c r="F114" s="412">
        <v>47.609331478</v>
      </c>
      <c r="G114" s="411">
        <v>866812.52</v>
      </c>
    </row>
    <row r="115" spans="1:7" ht="25.5">
      <c r="A115" s="416" t="s">
        <v>441</v>
      </c>
      <c r="B115" s="410" t="s">
        <v>442</v>
      </c>
      <c r="C115" s="411">
        <v>255203179</v>
      </c>
      <c r="D115" s="411">
        <v>124216029</v>
      </c>
      <c r="E115" s="411">
        <v>121500556</v>
      </c>
      <c r="F115" s="412">
        <v>47.609342766</v>
      </c>
      <c r="G115" s="411">
        <v>21202818.29</v>
      </c>
    </row>
    <row r="116" spans="1:7" ht="12.75">
      <c r="A116" s="414" t="s">
        <v>443</v>
      </c>
      <c r="B116" s="410" t="s">
        <v>444</v>
      </c>
      <c r="C116" s="411">
        <v>0</v>
      </c>
      <c r="D116" s="411">
        <v>0</v>
      </c>
      <c r="E116" s="411">
        <v>-31542493</v>
      </c>
      <c r="F116" s="412">
        <v>0</v>
      </c>
      <c r="G116" s="411">
        <v>-4984536.42</v>
      </c>
    </row>
    <row r="117" spans="1:7" ht="25.5">
      <c r="A117" s="415" t="s">
        <v>445</v>
      </c>
      <c r="B117" s="410" t="s">
        <v>446</v>
      </c>
      <c r="C117" s="411">
        <v>0</v>
      </c>
      <c r="D117" s="411">
        <v>0</v>
      </c>
      <c r="E117" s="411">
        <v>909166</v>
      </c>
      <c r="F117" s="412">
        <v>0</v>
      </c>
      <c r="G117" s="411">
        <v>153968</v>
      </c>
    </row>
    <row r="118" spans="1:7" ht="25.5">
      <c r="A118" s="415" t="s">
        <v>447</v>
      </c>
      <c r="B118" s="410" t="s">
        <v>448</v>
      </c>
      <c r="C118" s="411">
        <v>0</v>
      </c>
      <c r="D118" s="411">
        <v>0</v>
      </c>
      <c r="E118" s="411">
        <v>-32478266</v>
      </c>
      <c r="F118" s="412">
        <v>0</v>
      </c>
      <c r="G118" s="411">
        <v>-5139535.14</v>
      </c>
    </row>
    <row r="119" spans="1:7" ht="12.75">
      <c r="A119" s="415" t="s">
        <v>449</v>
      </c>
      <c r="B119" s="410" t="s">
        <v>444</v>
      </c>
      <c r="C119" s="411">
        <v>0</v>
      </c>
      <c r="D119" s="411">
        <v>0</v>
      </c>
      <c r="E119" s="411">
        <v>26607</v>
      </c>
      <c r="F119" s="412">
        <v>0</v>
      </c>
      <c r="G119" s="411">
        <v>1030.72</v>
      </c>
    </row>
    <row r="120" spans="1:7" ht="12.75">
      <c r="A120" s="409" t="s">
        <v>250</v>
      </c>
      <c r="B120" s="410" t="s">
        <v>1140</v>
      </c>
      <c r="C120" s="411">
        <v>67617973</v>
      </c>
      <c r="D120" s="411">
        <v>50871083</v>
      </c>
      <c r="E120" s="411">
        <v>50589109</v>
      </c>
      <c r="F120" s="412">
        <v>74.816069272</v>
      </c>
      <c r="G120" s="411">
        <v>27359313.28</v>
      </c>
    </row>
    <row r="121" spans="1:7" ht="25.5">
      <c r="A121" s="413" t="s">
        <v>450</v>
      </c>
      <c r="B121" s="410" t="s">
        <v>451</v>
      </c>
      <c r="C121" s="411">
        <v>541239</v>
      </c>
      <c r="D121" s="411">
        <v>259247</v>
      </c>
      <c r="E121" s="411">
        <v>737753</v>
      </c>
      <c r="F121" s="412">
        <v>136.308144831</v>
      </c>
      <c r="G121" s="411">
        <v>132008.48</v>
      </c>
    </row>
    <row r="122" spans="1:7" ht="12.75">
      <c r="A122" s="414" t="s">
        <v>452</v>
      </c>
      <c r="B122" s="410" t="s">
        <v>453</v>
      </c>
      <c r="C122" s="411">
        <v>78000</v>
      </c>
      <c r="D122" s="411">
        <v>78000</v>
      </c>
      <c r="E122" s="411">
        <v>458838</v>
      </c>
      <c r="F122" s="412">
        <v>588.254282051</v>
      </c>
      <c r="G122" s="411">
        <v>91547.84</v>
      </c>
    </row>
    <row r="123" spans="1:7" ht="25.5">
      <c r="A123" s="414" t="s">
        <v>454</v>
      </c>
      <c r="B123" s="410" t="s">
        <v>455</v>
      </c>
      <c r="C123" s="411">
        <v>20000</v>
      </c>
      <c r="D123" s="411">
        <v>0</v>
      </c>
      <c r="E123" s="411">
        <v>20894</v>
      </c>
      <c r="F123" s="412">
        <v>104.4722</v>
      </c>
      <c r="G123" s="411">
        <v>1689.76</v>
      </c>
    </row>
    <row r="124" spans="1:7" ht="12.75">
      <c r="A124" s="415" t="s">
        <v>456</v>
      </c>
      <c r="B124" s="410" t="s">
        <v>457</v>
      </c>
      <c r="C124" s="411">
        <v>10000</v>
      </c>
      <c r="D124" s="411">
        <v>0</v>
      </c>
      <c r="E124" s="411">
        <v>5763</v>
      </c>
      <c r="F124" s="412">
        <v>57.63</v>
      </c>
      <c r="G124" s="411">
        <v>0</v>
      </c>
    </row>
    <row r="125" spans="1:7" ht="12.75">
      <c r="A125" s="415" t="s">
        <v>458</v>
      </c>
      <c r="B125" s="410" t="s">
        <v>459</v>
      </c>
      <c r="C125" s="411">
        <v>10000</v>
      </c>
      <c r="D125" s="411">
        <v>0</v>
      </c>
      <c r="E125" s="411">
        <v>15131</v>
      </c>
      <c r="F125" s="412">
        <v>151.3144</v>
      </c>
      <c r="G125" s="411">
        <v>1689.76</v>
      </c>
    </row>
    <row r="126" spans="1:7" ht="25.5">
      <c r="A126" s="414" t="s">
        <v>460</v>
      </c>
      <c r="B126" s="410" t="s">
        <v>461</v>
      </c>
      <c r="C126" s="411">
        <v>425000</v>
      </c>
      <c r="D126" s="411">
        <v>176000</v>
      </c>
      <c r="E126" s="411">
        <v>204890</v>
      </c>
      <c r="F126" s="412">
        <v>48.209458824</v>
      </c>
      <c r="G126" s="411">
        <v>32385.39</v>
      </c>
    </row>
    <row r="127" spans="1:7" ht="25.5">
      <c r="A127" s="414" t="s">
        <v>462</v>
      </c>
      <c r="B127" s="410" t="s">
        <v>463</v>
      </c>
      <c r="C127" s="411">
        <v>5000</v>
      </c>
      <c r="D127" s="411">
        <v>0</v>
      </c>
      <c r="E127" s="411">
        <v>0</v>
      </c>
      <c r="F127" s="412">
        <v>0</v>
      </c>
      <c r="G127" s="411">
        <v>0</v>
      </c>
    </row>
    <row r="128" spans="1:7" ht="12.75">
      <c r="A128" s="414" t="s">
        <v>464</v>
      </c>
      <c r="B128" s="410" t="s">
        <v>465</v>
      </c>
      <c r="C128" s="411">
        <v>13239</v>
      </c>
      <c r="D128" s="411">
        <v>5247</v>
      </c>
      <c r="E128" s="411">
        <v>39075</v>
      </c>
      <c r="F128" s="412">
        <v>295.14691442</v>
      </c>
      <c r="G128" s="411">
        <v>0</v>
      </c>
    </row>
    <row r="129" spans="1:7" ht="51">
      <c r="A129" s="414" t="s">
        <v>466</v>
      </c>
      <c r="B129" s="410" t="s">
        <v>467</v>
      </c>
      <c r="C129" s="411">
        <v>0</v>
      </c>
      <c r="D129" s="411">
        <v>0</v>
      </c>
      <c r="E129" s="411">
        <v>2284</v>
      </c>
      <c r="F129" s="412">
        <v>0</v>
      </c>
      <c r="G129" s="411">
        <v>0</v>
      </c>
    </row>
    <row r="130" spans="1:7" ht="12.75">
      <c r="A130" s="414" t="s">
        <v>468</v>
      </c>
      <c r="B130" s="410" t="s">
        <v>469</v>
      </c>
      <c r="C130" s="411">
        <v>0</v>
      </c>
      <c r="D130" s="411">
        <v>0</v>
      </c>
      <c r="E130" s="411">
        <v>11771</v>
      </c>
      <c r="F130" s="412">
        <v>0</v>
      </c>
      <c r="G130" s="411">
        <v>6385.49</v>
      </c>
    </row>
    <row r="131" spans="1:7" ht="25.5">
      <c r="A131" s="413" t="s">
        <v>470</v>
      </c>
      <c r="B131" s="410" t="s">
        <v>471</v>
      </c>
      <c r="C131" s="411">
        <v>67076734</v>
      </c>
      <c r="D131" s="411">
        <v>50611836</v>
      </c>
      <c r="E131" s="411">
        <v>49851357</v>
      </c>
      <c r="F131" s="412">
        <v>74.319892617</v>
      </c>
      <c r="G131" s="411">
        <v>27227304.8</v>
      </c>
    </row>
    <row r="132" spans="1:7" ht="25.5">
      <c r="A132" s="414" t="s">
        <v>472</v>
      </c>
      <c r="B132" s="410" t="s">
        <v>473</v>
      </c>
      <c r="C132" s="411">
        <v>3000000</v>
      </c>
      <c r="D132" s="411">
        <v>1500000</v>
      </c>
      <c r="E132" s="411">
        <v>2607364</v>
      </c>
      <c r="F132" s="412">
        <v>86.912128333</v>
      </c>
      <c r="G132" s="411">
        <v>0</v>
      </c>
    </row>
    <row r="133" spans="1:7" ht="25.5">
      <c r="A133" s="414" t="s">
        <v>474</v>
      </c>
      <c r="B133" s="410" t="s">
        <v>475</v>
      </c>
      <c r="C133" s="411">
        <v>64076734</v>
      </c>
      <c r="D133" s="411">
        <v>49111836</v>
      </c>
      <c r="E133" s="411">
        <v>47226405</v>
      </c>
      <c r="F133" s="412">
        <v>73.702890662</v>
      </c>
      <c r="G133" s="411">
        <v>27231002.43</v>
      </c>
    </row>
    <row r="134" spans="1:7" ht="12.75">
      <c r="A134" s="414" t="s">
        <v>476</v>
      </c>
      <c r="B134" s="410" t="s">
        <v>469</v>
      </c>
      <c r="C134" s="411">
        <v>0</v>
      </c>
      <c r="D134" s="411">
        <v>0</v>
      </c>
      <c r="E134" s="411">
        <v>17588</v>
      </c>
      <c r="F134" s="412">
        <v>0</v>
      </c>
      <c r="G134" s="411">
        <v>-3697.63</v>
      </c>
    </row>
    <row r="135" spans="1:7" ht="25.5">
      <c r="A135" s="409" t="s">
        <v>162</v>
      </c>
      <c r="B135" s="410" t="s">
        <v>1141</v>
      </c>
      <c r="C135" s="411">
        <v>129110</v>
      </c>
      <c r="D135" s="411">
        <v>42000</v>
      </c>
      <c r="E135" s="411">
        <v>32960</v>
      </c>
      <c r="F135" s="412">
        <v>25.52844861</v>
      </c>
      <c r="G135" s="411">
        <v>4817.72</v>
      </c>
    </row>
    <row r="136" spans="1:7" ht="12.75">
      <c r="A136" s="409" t="s">
        <v>165</v>
      </c>
      <c r="B136" s="410" t="s">
        <v>1143</v>
      </c>
      <c r="C136" s="411">
        <v>17419105</v>
      </c>
      <c r="D136" s="411">
        <v>8709542</v>
      </c>
      <c r="E136" s="411">
        <v>8708393</v>
      </c>
      <c r="F136" s="412">
        <v>49.993342884</v>
      </c>
      <c r="G136" s="411">
        <v>1451404</v>
      </c>
    </row>
    <row r="137" spans="1:7" ht="12.75">
      <c r="A137" s="413" t="s">
        <v>21</v>
      </c>
      <c r="B137" s="410" t="s">
        <v>166</v>
      </c>
      <c r="C137" s="411">
        <v>17419105</v>
      </c>
      <c r="D137" s="411">
        <v>8709542</v>
      </c>
      <c r="E137" s="411">
        <v>8708393</v>
      </c>
      <c r="F137" s="412">
        <v>49.993342884</v>
      </c>
      <c r="G137" s="411">
        <v>1451404</v>
      </c>
    </row>
    <row r="138" spans="1:7" ht="25.5">
      <c r="A138" s="414" t="s">
        <v>477</v>
      </c>
      <c r="B138" s="410" t="s">
        <v>478</v>
      </c>
      <c r="C138" s="411">
        <v>17419105</v>
      </c>
      <c r="D138" s="411">
        <v>8709542</v>
      </c>
      <c r="E138" s="411">
        <v>8708393</v>
      </c>
      <c r="F138" s="412">
        <v>49.993342884</v>
      </c>
      <c r="G138" s="411">
        <v>1451404</v>
      </c>
    </row>
    <row r="139" spans="1:7" ht="25.5">
      <c r="A139" s="415" t="s">
        <v>479</v>
      </c>
      <c r="B139" s="410" t="s">
        <v>480</v>
      </c>
      <c r="C139" s="411">
        <v>17419105</v>
      </c>
      <c r="D139" s="411">
        <v>8709542</v>
      </c>
      <c r="E139" s="411">
        <v>8708393</v>
      </c>
      <c r="F139" s="412">
        <v>49.993342884</v>
      </c>
      <c r="G139" s="411">
        <v>1451404</v>
      </c>
    </row>
    <row r="140" spans="1:7" ht="51">
      <c r="A140" s="416" t="s">
        <v>481</v>
      </c>
      <c r="B140" s="410" t="s">
        <v>482</v>
      </c>
      <c r="C140" s="411">
        <v>1026209</v>
      </c>
      <c r="D140" s="411">
        <v>513102</v>
      </c>
      <c r="E140" s="411">
        <v>513102</v>
      </c>
      <c r="F140" s="412">
        <v>49.999756385</v>
      </c>
      <c r="G140" s="411">
        <v>85517</v>
      </c>
    </row>
    <row r="141" spans="1:7" s="408" customFormat="1" ht="25.5">
      <c r="A141" s="416" t="s">
        <v>483</v>
      </c>
      <c r="B141" s="410" t="s">
        <v>484</v>
      </c>
      <c r="C141" s="411">
        <v>1742000</v>
      </c>
      <c r="D141" s="411">
        <v>870998</v>
      </c>
      <c r="E141" s="411">
        <v>869849</v>
      </c>
      <c r="F141" s="412">
        <v>49.933920207</v>
      </c>
      <c r="G141" s="411">
        <v>144980</v>
      </c>
    </row>
    <row r="142" spans="1:7" ht="25.5">
      <c r="A142" s="416" t="s">
        <v>485</v>
      </c>
      <c r="B142" s="410" t="s">
        <v>486</v>
      </c>
      <c r="C142" s="411">
        <v>300960</v>
      </c>
      <c r="D142" s="411">
        <v>150480</v>
      </c>
      <c r="E142" s="411">
        <v>150480</v>
      </c>
      <c r="F142" s="412">
        <v>50</v>
      </c>
      <c r="G142" s="411">
        <v>25080</v>
      </c>
    </row>
    <row r="143" spans="1:7" ht="25.5">
      <c r="A143" s="416" t="s">
        <v>487</v>
      </c>
      <c r="B143" s="410" t="s">
        <v>488</v>
      </c>
      <c r="C143" s="411">
        <v>2250000</v>
      </c>
      <c r="D143" s="411">
        <v>1125000</v>
      </c>
      <c r="E143" s="411">
        <v>1125000</v>
      </c>
      <c r="F143" s="412">
        <v>50</v>
      </c>
      <c r="G143" s="411">
        <v>187500</v>
      </c>
    </row>
    <row r="144" spans="1:7" ht="25.5">
      <c r="A144" s="416" t="s">
        <v>489</v>
      </c>
      <c r="B144" s="410" t="s">
        <v>490</v>
      </c>
      <c r="C144" s="411">
        <v>995069</v>
      </c>
      <c r="D144" s="411">
        <v>497532</v>
      </c>
      <c r="E144" s="411">
        <v>497532</v>
      </c>
      <c r="F144" s="412">
        <v>49.999748761</v>
      </c>
      <c r="G144" s="411">
        <v>82922</v>
      </c>
    </row>
    <row r="145" spans="1:7" ht="25.5">
      <c r="A145" s="416" t="s">
        <v>491</v>
      </c>
      <c r="B145" s="410" t="s">
        <v>492</v>
      </c>
      <c r="C145" s="411">
        <v>10920000</v>
      </c>
      <c r="D145" s="411">
        <v>5460000</v>
      </c>
      <c r="E145" s="411">
        <v>5460000</v>
      </c>
      <c r="F145" s="412">
        <v>50</v>
      </c>
      <c r="G145" s="411">
        <v>910000</v>
      </c>
    </row>
    <row r="146" spans="1:7" ht="12.75">
      <c r="A146" s="416" t="s">
        <v>493</v>
      </c>
      <c r="B146" s="410" t="s">
        <v>494</v>
      </c>
      <c r="C146" s="411">
        <v>184867</v>
      </c>
      <c r="D146" s="411">
        <v>92430</v>
      </c>
      <c r="E146" s="411">
        <v>92430</v>
      </c>
      <c r="F146" s="412">
        <v>49.998106747</v>
      </c>
      <c r="G146" s="411">
        <v>15405</v>
      </c>
    </row>
    <row r="147" spans="1:7" ht="12.75">
      <c r="A147" s="405"/>
      <c r="B147" s="405" t="s">
        <v>176</v>
      </c>
      <c r="C147" s="406">
        <v>1543280207</v>
      </c>
      <c r="D147" s="406">
        <v>806808178</v>
      </c>
      <c r="E147" s="406">
        <v>802553903</v>
      </c>
      <c r="F147" s="407">
        <v>52.003122935</v>
      </c>
      <c r="G147" s="406">
        <v>121807970</v>
      </c>
    </row>
    <row r="148" spans="1:7" ht="12.75">
      <c r="A148" s="409" t="s">
        <v>182</v>
      </c>
      <c r="B148" s="410" t="s">
        <v>178</v>
      </c>
      <c r="C148" s="411">
        <v>1543268694</v>
      </c>
      <c r="D148" s="411">
        <v>806804563</v>
      </c>
      <c r="E148" s="411">
        <v>802550317</v>
      </c>
      <c r="F148" s="412">
        <v>52.003278493</v>
      </c>
      <c r="G148" s="411">
        <v>121804655.25</v>
      </c>
    </row>
    <row r="149" spans="1:7" ht="25.5">
      <c r="A149" s="413" t="s">
        <v>183</v>
      </c>
      <c r="B149" s="410" t="s">
        <v>180</v>
      </c>
      <c r="C149" s="411">
        <v>8560120</v>
      </c>
      <c r="D149" s="411">
        <v>4023932</v>
      </c>
      <c r="E149" s="411">
        <v>4023638</v>
      </c>
      <c r="F149" s="412">
        <v>47.004461737</v>
      </c>
      <c r="G149" s="411">
        <v>719273.88</v>
      </c>
    </row>
    <row r="150" spans="1:7" ht="12.75">
      <c r="A150" s="414" t="s">
        <v>185</v>
      </c>
      <c r="B150" s="410" t="s">
        <v>181</v>
      </c>
      <c r="C150" s="411">
        <v>6178564</v>
      </c>
      <c r="D150" s="411">
        <v>2912450</v>
      </c>
      <c r="E150" s="411">
        <v>2912436</v>
      </c>
      <c r="F150" s="412">
        <v>47.137755148</v>
      </c>
      <c r="G150" s="411">
        <v>553641.68</v>
      </c>
    </row>
    <row r="151" spans="1:7" ht="12.75">
      <c r="A151" s="415" t="s">
        <v>187</v>
      </c>
      <c r="B151" s="410" t="s">
        <v>188</v>
      </c>
      <c r="C151" s="411">
        <v>4919099</v>
      </c>
      <c r="D151" s="411">
        <v>2237642</v>
      </c>
      <c r="E151" s="411">
        <v>2237628</v>
      </c>
      <c r="F151" s="412">
        <v>45.48858175</v>
      </c>
      <c r="G151" s="411">
        <v>443698.68</v>
      </c>
    </row>
    <row r="152" spans="1:7" ht="25.5">
      <c r="A152" s="415" t="s">
        <v>190</v>
      </c>
      <c r="B152" s="410" t="s">
        <v>184</v>
      </c>
      <c r="C152" s="411">
        <v>1199465</v>
      </c>
      <c r="D152" s="411">
        <v>0</v>
      </c>
      <c r="E152" s="411">
        <v>674808</v>
      </c>
      <c r="F152" s="412">
        <v>56.259082174</v>
      </c>
      <c r="G152" s="411">
        <v>109943</v>
      </c>
    </row>
    <row r="153" spans="1:7" ht="12.75">
      <c r="A153" s="414" t="s">
        <v>192</v>
      </c>
      <c r="B153" s="410" t="s">
        <v>186</v>
      </c>
      <c r="C153" s="411">
        <v>2381556</v>
      </c>
      <c r="D153" s="411">
        <v>1111482</v>
      </c>
      <c r="E153" s="411">
        <v>1111202</v>
      </c>
      <c r="F153" s="412">
        <v>46.658653418</v>
      </c>
      <c r="G153" s="411">
        <v>165632.2</v>
      </c>
    </row>
    <row r="154" spans="1:7" ht="12.75">
      <c r="A154" s="415" t="s">
        <v>194</v>
      </c>
      <c r="B154" s="410" t="s">
        <v>195</v>
      </c>
      <c r="C154" s="411">
        <v>3000</v>
      </c>
      <c r="D154" s="411">
        <v>0</v>
      </c>
      <c r="E154" s="411">
        <v>2671</v>
      </c>
      <c r="F154" s="412">
        <v>89.021666667</v>
      </c>
      <c r="G154" s="411">
        <v>-30.34</v>
      </c>
    </row>
    <row r="155" spans="1:7" ht="12.75">
      <c r="A155" s="415" t="s">
        <v>197</v>
      </c>
      <c r="B155" s="410" t="s">
        <v>189</v>
      </c>
      <c r="C155" s="411">
        <v>2219130</v>
      </c>
      <c r="D155" s="411">
        <v>0</v>
      </c>
      <c r="E155" s="411">
        <v>1048007</v>
      </c>
      <c r="F155" s="412">
        <v>47.226031823</v>
      </c>
      <c r="G155" s="411">
        <v>153691.87</v>
      </c>
    </row>
    <row r="156" spans="1:7" ht="25.5">
      <c r="A156" s="415" t="s">
        <v>199</v>
      </c>
      <c r="B156" s="410" t="s">
        <v>191</v>
      </c>
      <c r="C156" s="411">
        <v>154615</v>
      </c>
      <c r="D156" s="411">
        <v>0</v>
      </c>
      <c r="E156" s="411">
        <v>58649</v>
      </c>
      <c r="F156" s="412">
        <v>37.932373961</v>
      </c>
      <c r="G156" s="411">
        <v>11923.1</v>
      </c>
    </row>
    <row r="157" spans="1:7" ht="12.75">
      <c r="A157" s="415" t="s">
        <v>203</v>
      </c>
      <c r="B157" s="410" t="s">
        <v>204</v>
      </c>
      <c r="C157" s="411">
        <v>4111</v>
      </c>
      <c r="D157" s="411">
        <v>0</v>
      </c>
      <c r="E157" s="411">
        <v>1875</v>
      </c>
      <c r="F157" s="412">
        <v>45.612503041</v>
      </c>
      <c r="G157" s="411">
        <v>47</v>
      </c>
    </row>
    <row r="158" spans="1:7" ht="25.5">
      <c r="A158" s="413" t="s">
        <v>207</v>
      </c>
      <c r="B158" s="410" t="s">
        <v>198</v>
      </c>
      <c r="C158" s="411">
        <v>7096</v>
      </c>
      <c r="D158" s="411">
        <v>4978</v>
      </c>
      <c r="E158" s="411">
        <v>4978</v>
      </c>
      <c r="F158" s="412">
        <v>70.146843292</v>
      </c>
      <c r="G158" s="411">
        <v>0</v>
      </c>
    </row>
    <row r="159" spans="1:7" ht="25.5">
      <c r="A159" s="413" t="s">
        <v>215</v>
      </c>
      <c r="B159" s="410" t="s">
        <v>206</v>
      </c>
      <c r="C159" s="411">
        <v>1527194513</v>
      </c>
      <c r="D159" s="411">
        <v>798928874</v>
      </c>
      <c r="E159" s="411">
        <v>794850449</v>
      </c>
      <c r="F159" s="412">
        <v>52.04644478</v>
      </c>
      <c r="G159" s="411">
        <v>117425329.37</v>
      </c>
    </row>
    <row r="160" spans="1:7" ht="12.75">
      <c r="A160" s="414" t="s">
        <v>217</v>
      </c>
      <c r="B160" s="410" t="s">
        <v>208</v>
      </c>
      <c r="C160" s="411">
        <v>5332433</v>
      </c>
      <c r="D160" s="411">
        <v>1417973</v>
      </c>
      <c r="E160" s="411">
        <v>1417288</v>
      </c>
      <c r="F160" s="412">
        <v>26.578637744</v>
      </c>
      <c r="G160" s="411">
        <v>140986.35</v>
      </c>
    </row>
    <row r="161" spans="1:7" ht="25.5">
      <c r="A161" s="415" t="s">
        <v>221</v>
      </c>
      <c r="B161" s="410" t="s">
        <v>212</v>
      </c>
      <c r="C161" s="411">
        <v>6320000</v>
      </c>
      <c r="D161" s="411">
        <v>0</v>
      </c>
      <c r="E161" s="411">
        <v>1416369</v>
      </c>
      <c r="F161" s="412">
        <v>22.410909335</v>
      </c>
      <c r="G161" s="411">
        <v>234301.26</v>
      </c>
    </row>
    <row r="162" spans="1:7" ht="12.75">
      <c r="A162" s="414" t="s">
        <v>229</v>
      </c>
      <c r="B162" s="410" t="s">
        <v>230</v>
      </c>
      <c r="C162" s="411">
        <v>1521862080</v>
      </c>
      <c r="D162" s="411">
        <v>797510901</v>
      </c>
      <c r="E162" s="411">
        <v>793433161</v>
      </c>
      <c r="F162" s="412">
        <v>52.135681102</v>
      </c>
      <c r="G162" s="411">
        <v>117284343.02</v>
      </c>
    </row>
    <row r="163" spans="1:7" ht="12.75">
      <c r="A163" s="415" t="s">
        <v>232</v>
      </c>
      <c r="B163" s="410" t="s">
        <v>220</v>
      </c>
      <c r="C163" s="411">
        <v>1343790278</v>
      </c>
      <c r="D163" s="411">
        <v>0</v>
      </c>
      <c r="E163" s="411">
        <v>793433161</v>
      </c>
      <c r="F163" s="412">
        <v>59.044418897</v>
      </c>
      <c r="G163" s="411">
        <v>117284343.02</v>
      </c>
    </row>
    <row r="164" spans="1:7" ht="12.75">
      <c r="A164" s="416" t="s">
        <v>412</v>
      </c>
      <c r="B164" s="410" t="s">
        <v>413</v>
      </c>
      <c r="C164" s="411">
        <v>1034205279</v>
      </c>
      <c r="D164" s="411">
        <v>0</v>
      </c>
      <c r="E164" s="411">
        <v>634363340</v>
      </c>
      <c r="F164" s="412">
        <v>61.338242304</v>
      </c>
      <c r="G164" s="411">
        <v>96969207.22</v>
      </c>
    </row>
    <row r="165" spans="1:7" ht="12.75">
      <c r="A165" s="416" t="s">
        <v>414</v>
      </c>
      <c r="B165" s="410" t="s">
        <v>415</v>
      </c>
      <c r="C165" s="411">
        <v>177524268</v>
      </c>
      <c r="D165" s="411">
        <v>0</v>
      </c>
      <c r="E165" s="411">
        <v>98656637</v>
      </c>
      <c r="F165" s="412">
        <v>55.573605829</v>
      </c>
      <c r="G165" s="411">
        <v>13152622.93</v>
      </c>
    </row>
    <row r="166" spans="1:7" s="408" customFormat="1" ht="12.75">
      <c r="A166" s="416" t="s">
        <v>416</v>
      </c>
      <c r="B166" s="410" t="s">
        <v>417</v>
      </c>
      <c r="C166" s="411">
        <v>130060731</v>
      </c>
      <c r="D166" s="411">
        <v>0</v>
      </c>
      <c r="E166" s="411">
        <v>60305498</v>
      </c>
      <c r="F166" s="412">
        <v>46.367183697</v>
      </c>
      <c r="G166" s="411">
        <v>7159423.29</v>
      </c>
    </row>
    <row r="167" spans="1:7" s="408" customFormat="1" ht="12.75">
      <c r="A167" s="416" t="s">
        <v>418</v>
      </c>
      <c r="B167" s="410" t="s">
        <v>419</v>
      </c>
      <c r="C167" s="411">
        <v>2000000</v>
      </c>
      <c r="D167" s="411">
        <v>0</v>
      </c>
      <c r="E167" s="411">
        <v>107686</v>
      </c>
      <c r="F167" s="412">
        <v>5.384294</v>
      </c>
      <c r="G167" s="411">
        <v>3089.58</v>
      </c>
    </row>
    <row r="168" spans="1:7" ht="25.5">
      <c r="A168" s="413" t="s">
        <v>236</v>
      </c>
      <c r="B168" s="410" t="s">
        <v>224</v>
      </c>
      <c r="C168" s="411">
        <v>11200</v>
      </c>
      <c r="D168" s="411">
        <v>11200</v>
      </c>
      <c r="E168" s="411">
        <v>11200</v>
      </c>
      <c r="F168" s="412">
        <v>100</v>
      </c>
      <c r="G168" s="411">
        <v>0</v>
      </c>
    </row>
    <row r="169" spans="1:7" ht="12.75">
      <c r="A169" s="414" t="s">
        <v>239</v>
      </c>
      <c r="B169" s="410" t="s">
        <v>228</v>
      </c>
      <c r="C169" s="411">
        <v>11200</v>
      </c>
      <c r="D169" s="411">
        <v>11200</v>
      </c>
      <c r="E169" s="411">
        <v>11200</v>
      </c>
      <c r="F169" s="412">
        <v>100</v>
      </c>
      <c r="G169" s="411">
        <v>0</v>
      </c>
    </row>
    <row r="170" spans="1:7" ht="25.5">
      <c r="A170" s="413" t="s">
        <v>241</v>
      </c>
      <c r="B170" s="410" t="s">
        <v>231</v>
      </c>
      <c r="C170" s="411">
        <v>7495765</v>
      </c>
      <c r="D170" s="411">
        <v>3835579</v>
      </c>
      <c r="E170" s="411">
        <v>3660052</v>
      </c>
      <c r="F170" s="412">
        <v>48.828265027</v>
      </c>
      <c r="G170" s="411">
        <v>3660052</v>
      </c>
    </row>
    <row r="171" spans="1:7" ht="12.75">
      <c r="A171" s="414" t="s">
        <v>242</v>
      </c>
      <c r="B171" s="410" t="s">
        <v>243</v>
      </c>
      <c r="C171" s="411">
        <v>6508198</v>
      </c>
      <c r="D171" s="411">
        <v>3556661</v>
      </c>
      <c r="E171" s="411">
        <v>3415052</v>
      </c>
      <c r="F171" s="412">
        <v>52.473080874</v>
      </c>
      <c r="G171" s="411">
        <v>3415052</v>
      </c>
    </row>
    <row r="172" spans="1:7" ht="25.5">
      <c r="A172" s="415" t="s">
        <v>420</v>
      </c>
      <c r="B172" s="410" t="s">
        <v>421</v>
      </c>
      <c r="C172" s="411">
        <v>6508198</v>
      </c>
      <c r="D172" s="411">
        <v>3556661</v>
      </c>
      <c r="E172" s="411">
        <v>3415052</v>
      </c>
      <c r="F172" s="412">
        <v>52.473080874</v>
      </c>
      <c r="G172" s="411">
        <v>3415052</v>
      </c>
    </row>
    <row r="173" spans="1:7" ht="25.5">
      <c r="A173" s="414" t="s">
        <v>245</v>
      </c>
      <c r="B173" s="410" t="s">
        <v>246</v>
      </c>
      <c r="C173" s="411">
        <v>924750</v>
      </c>
      <c r="D173" s="411">
        <v>245000</v>
      </c>
      <c r="E173" s="411">
        <v>245000</v>
      </c>
      <c r="F173" s="412">
        <v>26.493646932</v>
      </c>
      <c r="G173" s="411">
        <v>245000</v>
      </c>
    </row>
    <row r="174" spans="1:7" s="408" customFormat="1" ht="38.25">
      <c r="A174" s="414" t="s">
        <v>248</v>
      </c>
      <c r="B174" s="410" t="s">
        <v>249</v>
      </c>
      <c r="C174" s="411">
        <v>62817</v>
      </c>
      <c r="D174" s="411">
        <v>33918</v>
      </c>
      <c r="E174" s="411">
        <v>0</v>
      </c>
      <c r="F174" s="412">
        <v>0</v>
      </c>
      <c r="G174" s="411">
        <v>0</v>
      </c>
    </row>
    <row r="175" spans="1:7" s="408" customFormat="1" ht="12.75">
      <c r="A175" s="409" t="s">
        <v>250</v>
      </c>
      <c r="B175" s="410" t="s">
        <v>251</v>
      </c>
      <c r="C175" s="411">
        <v>11513</v>
      </c>
      <c r="D175" s="411">
        <v>3615</v>
      </c>
      <c r="E175" s="411">
        <v>3586</v>
      </c>
      <c r="F175" s="412">
        <v>31.15122036</v>
      </c>
      <c r="G175" s="411">
        <v>3315.4</v>
      </c>
    </row>
    <row r="176" spans="1:7" ht="25.5">
      <c r="A176" s="413" t="s">
        <v>252</v>
      </c>
      <c r="B176" s="410" t="s">
        <v>253</v>
      </c>
      <c r="C176" s="411">
        <v>11513</v>
      </c>
      <c r="D176" s="411">
        <v>3615</v>
      </c>
      <c r="E176" s="411">
        <v>3586</v>
      </c>
      <c r="F176" s="412">
        <v>31.15122036</v>
      </c>
      <c r="G176" s="411">
        <v>3315.4</v>
      </c>
    </row>
    <row r="177" spans="1:7" ht="12.75">
      <c r="A177" s="405"/>
      <c r="B177" s="405" t="s">
        <v>1097</v>
      </c>
      <c r="C177" s="406">
        <v>-354646268</v>
      </c>
      <c r="D177" s="406">
        <v>-211793676</v>
      </c>
      <c r="E177" s="406">
        <v>-216637511</v>
      </c>
      <c r="F177" s="407">
        <v>61.085518475</v>
      </c>
      <c r="G177" s="406">
        <v>-579106.619999975</v>
      </c>
    </row>
    <row r="178" spans="1:7" ht="12.75">
      <c r="A178" s="405"/>
      <c r="B178" s="405" t="s">
        <v>1098</v>
      </c>
      <c r="C178" s="406">
        <v>354646268</v>
      </c>
      <c r="D178" s="406">
        <v>211793676</v>
      </c>
      <c r="E178" s="406">
        <v>216637511</v>
      </c>
      <c r="F178" s="407">
        <v>61.085518475</v>
      </c>
      <c r="G178" s="406">
        <v>579106.619999975</v>
      </c>
    </row>
    <row r="179" spans="1:7" ht="12.75">
      <c r="A179" s="409" t="s">
        <v>272</v>
      </c>
      <c r="B179" s="410" t="s">
        <v>1102</v>
      </c>
      <c r="C179" s="411">
        <v>-209996</v>
      </c>
      <c r="D179" s="411">
        <v>-120327</v>
      </c>
      <c r="E179" s="411">
        <v>-120326</v>
      </c>
      <c r="F179" s="412">
        <v>57.299300939</v>
      </c>
      <c r="G179" s="411">
        <v>0</v>
      </c>
    </row>
    <row r="180" spans="1:7" ht="12.75">
      <c r="A180" s="413" t="s">
        <v>344</v>
      </c>
      <c r="B180" s="410" t="s">
        <v>345</v>
      </c>
      <c r="C180" s="411">
        <v>-209996</v>
      </c>
      <c r="D180" s="411">
        <v>-120327</v>
      </c>
      <c r="E180" s="411">
        <v>-120326</v>
      </c>
      <c r="F180" s="412">
        <v>57.299300939</v>
      </c>
      <c r="G180" s="411">
        <v>0</v>
      </c>
    </row>
    <row r="181" spans="1:7" ht="12.75">
      <c r="A181" s="409" t="s">
        <v>422</v>
      </c>
      <c r="B181" s="410" t="s">
        <v>1104</v>
      </c>
      <c r="C181" s="411">
        <v>0</v>
      </c>
      <c r="D181" s="411">
        <v>0</v>
      </c>
      <c r="E181" s="411">
        <v>100016</v>
      </c>
      <c r="F181" s="412">
        <v>0</v>
      </c>
      <c r="G181" s="411">
        <v>9730</v>
      </c>
    </row>
    <row r="182" spans="1:7" ht="12.75">
      <c r="A182" s="409" t="s">
        <v>267</v>
      </c>
      <c r="B182" s="410" t="s">
        <v>1161</v>
      </c>
      <c r="C182" s="411">
        <v>354856264</v>
      </c>
      <c r="D182" s="411">
        <v>211914003</v>
      </c>
      <c r="E182" s="411">
        <v>216657821</v>
      </c>
      <c r="F182" s="412">
        <v>61.055092926</v>
      </c>
      <c r="G182" s="411">
        <v>569376.619999975</v>
      </c>
    </row>
    <row r="183" spans="1:7" ht="25.5">
      <c r="A183" s="413" t="s">
        <v>423</v>
      </c>
      <c r="B183" s="410" t="s">
        <v>1164</v>
      </c>
      <c r="C183" s="411">
        <v>354856264</v>
      </c>
      <c r="D183" s="411">
        <v>211914003</v>
      </c>
      <c r="E183" s="411">
        <v>216757837</v>
      </c>
      <c r="F183" s="412">
        <v>61.083277876</v>
      </c>
      <c r="G183" s="411">
        <v>579106.619999975</v>
      </c>
    </row>
    <row r="184" spans="1:7" ht="38.25">
      <c r="A184" s="413" t="s">
        <v>424</v>
      </c>
      <c r="B184" s="410" t="s">
        <v>1165</v>
      </c>
      <c r="C184" s="411">
        <v>0</v>
      </c>
      <c r="D184" s="411">
        <v>0</v>
      </c>
      <c r="E184" s="411">
        <v>-100016</v>
      </c>
      <c r="F184" s="412">
        <v>0</v>
      </c>
      <c r="G184" s="411">
        <v>-9730</v>
      </c>
    </row>
    <row r="185" spans="1:7" ht="12.75">
      <c r="A185" s="405" t="s">
        <v>495</v>
      </c>
      <c r="B185" s="405" t="s">
        <v>496</v>
      </c>
      <c r="C185" s="406"/>
      <c r="D185" s="406"/>
      <c r="E185" s="406"/>
      <c r="F185" s="407"/>
      <c r="G185" s="406"/>
    </row>
    <row r="186" spans="1:7" ht="12.75">
      <c r="A186" s="405"/>
      <c r="B186" s="405" t="s">
        <v>497</v>
      </c>
      <c r="C186" s="406">
        <v>853610551</v>
      </c>
      <c r="D186" s="406">
        <v>421265438</v>
      </c>
      <c r="E186" s="406">
        <v>414252989.21</v>
      </c>
      <c r="F186" s="407">
        <v>48.529506661</v>
      </c>
      <c r="G186" s="406">
        <v>92983518.11</v>
      </c>
    </row>
    <row r="187" spans="1:7" ht="12.75">
      <c r="A187" s="409" t="s">
        <v>182</v>
      </c>
      <c r="B187" s="410" t="s">
        <v>1123</v>
      </c>
      <c r="C187" s="411">
        <v>707592172</v>
      </c>
      <c r="D187" s="411">
        <v>342705828</v>
      </c>
      <c r="E187" s="411">
        <v>338090365.83</v>
      </c>
      <c r="F187" s="412">
        <v>47.780399389</v>
      </c>
      <c r="G187" s="411">
        <v>59523151.08</v>
      </c>
    </row>
    <row r="188" spans="1:7" ht="25.5">
      <c r="A188" s="413" t="s">
        <v>215</v>
      </c>
      <c r="B188" s="410" t="s">
        <v>1150</v>
      </c>
      <c r="C188" s="411">
        <v>707592172</v>
      </c>
      <c r="D188" s="411">
        <v>342705828</v>
      </c>
      <c r="E188" s="411">
        <v>338090365.83</v>
      </c>
      <c r="F188" s="412">
        <v>47.780399389</v>
      </c>
      <c r="G188" s="411">
        <v>59523151.08</v>
      </c>
    </row>
    <row r="189" spans="1:7" ht="12.75">
      <c r="A189" s="414" t="s">
        <v>427</v>
      </c>
      <c r="B189" s="410" t="s">
        <v>428</v>
      </c>
      <c r="C189" s="411">
        <v>707592172</v>
      </c>
      <c r="D189" s="411">
        <v>342705828</v>
      </c>
      <c r="E189" s="411">
        <v>369654665.97</v>
      </c>
      <c r="F189" s="412">
        <v>52.241203422</v>
      </c>
      <c r="G189" s="411">
        <v>64507687.5</v>
      </c>
    </row>
    <row r="190" spans="1:7" ht="12.75">
      <c r="A190" s="415" t="s">
        <v>429</v>
      </c>
      <c r="B190" s="410" t="s">
        <v>430</v>
      </c>
      <c r="C190" s="411">
        <v>30000</v>
      </c>
      <c r="D190" s="411">
        <v>16500</v>
      </c>
      <c r="E190" s="411">
        <v>18284.84</v>
      </c>
      <c r="F190" s="412">
        <v>60.949466667</v>
      </c>
      <c r="G190" s="411">
        <v>3201.77</v>
      </c>
    </row>
    <row r="191" spans="1:7" ht="25.5">
      <c r="A191" s="416" t="s">
        <v>431</v>
      </c>
      <c r="B191" s="410" t="s">
        <v>432</v>
      </c>
      <c r="C191" s="411">
        <v>30000</v>
      </c>
      <c r="D191" s="411">
        <v>16500</v>
      </c>
      <c r="E191" s="411">
        <v>18284.84</v>
      </c>
      <c r="F191" s="412">
        <v>60.949466667</v>
      </c>
      <c r="G191" s="411">
        <v>3201.77</v>
      </c>
    </row>
    <row r="192" spans="1:7" ht="25.5">
      <c r="A192" s="415" t="s">
        <v>433</v>
      </c>
      <c r="B192" s="410" t="s">
        <v>434</v>
      </c>
      <c r="C192" s="411">
        <v>707562172</v>
      </c>
      <c r="D192" s="411">
        <v>342689328</v>
      </c>
      <c r="E192" s="411">
        <v>369636381.13</v>
      </c>
      <c r="F192" s="412">
        <v>52.240834199</v>
      </c>
      <c r="G192" s="411">
        <v>64504485.73</v>
      </c>
    </row>
    <row r="193" spans="1:7" ht="25.5">
      <c r="A193" s="416" t="s">
        <v>435</v>
      </c>
      <c r="B193" s="410" t="s">
        <v>436</v>
      </c>
      <c r="C193" s="411">
        <v>707562172</v>
      </c>
      <c r="D193" s="411">
        <v>342689328</v>
      </c>
      <c r="E193" s="411">
        <v>369636381.13</v>
      </c>
      <c r="F193" s="412">
        <v>52.240834199</v>
      </c>
      <c r="G193" s="411">
        <v>64504485.73</v>
      </c>
    </row>
    <row r="194" spans="1:7" ht="12.75">
      <c r="A194" s="415" t="s">
        <v>443</v>
      </c>
      <c r="B194" s="410" t="s">
        <v>444</v>
      </c>
      <c r="C194" s="411">
        <v>0</v>
      </c>
      <c r="D194" s="411">
        <v>0</v>
      </c>
      <c r="E194" s="411">
        <v>-31564300.14</v>
      </c>
      <c r="F194" s="412">
        <v>0</v>
      </c>
      <c r="G194" s="411">
        <v>-4984536.42</v>
      </c>
    </row>
    <row r="195" spans="1:7" ht="25.5">
      <c r="A195" s="416" t="s">
        <v>445</v>
      </c>
      <c r="B195" s="410" t="s">
        <v>446</v>
      </c>
      <c r="C195" s="411">
        <v>0</v>
      </c>
      <c r="D195" s="411">
        <v>0</v>
      </c>
      <c r="E195" s="411">
        <v>909166.38</v>
      </c>
      <c r="F195" s="412">
        <v>0</v>
      </c>
      <c r="G195" s="411">
        <v>153968</v>
      </c>
    </row>
    <row r="196" spans="1:7" ht="25.5">
      <c r="A196" s="416" t="s">
        <v>447</v>
      </c>
      <c r="B196" s="410" t="s">
        <v>448</v>
      </c>
      <c r="C196" s="411">
        <v>0</v>
      </c>
      <c r="D196" s="411">
        <v>0</v>
      </c>
      <c r="E196" s="411">
        <v>-32478266.18</v>
      </c>
      <c r="F196" s="412">
        <v>0</v>
      </c>
      <c r="G196" s="411">
        <v>-5139535.14</v>
      </c>
    </row>
    <row r="197" spans="1:7" ht="12.75">
      <c r="A197" s="416" t="s">
        <v>449</v>
      </c>
      <c r="B197" s="410" t="s">
        <v>444</v>
      </c>
      <c r="C197" s="411">
        <v>0</v>
      </c>
      <c r="D197" s="411">
        <v>0</v>
      </c>
      <c r="E197" s="411">
        <v>4799.66</v>
      </c>
      <c r="F197" s="412">
        <v>0</v>
      </c>
      <c r="G197" s="411">
        <v>1030.72</v>
      </c>
    </row>
    <row r="198" spans="1:7" ht="12.75">
      <c r="A198" s="409" t="s">
        <v>250</v>
      </c>
      <c r="B198" s="410" t="s">
        <v>1140</v>
      </c>
      <c r="C198" s="411">
        <v>54704707</v>
      </c>
      <c r="D198" s="411">
        <v>43379312</v>
      </c>
      <c r="E198" s="411">
        <v>41771300.15</v>
      </c>
      <c r="F198" s="412">
        <v>76.357780602</v>
      </c>
      <c r="G198" s="411">
        <v>26943711.86</v>
      </c>
    </row>
    <row r="199" spans="1:7" ht="25.5">
      <c r="A199" s="413" t="s">
        <v>450</v>
      </c>
      <c r="B199" s="410" t="s">
        <v>451</v>
      </c>
      <c r="C199" s="411">
        <v>32768</v>
      </c>
      <c r="D199" s="411">
        <v>7692</v>
      </c>
      <c r="E199" s="411">
        <v>115360.07</v>
      </c>
      <c r="F199" s="412">
        <v>352.050994873</v>
      </c>
      <c r="G199" s="411">
        <v>19180.31</v>
      </c>
    </row>
    <row r="200" spans="1:7" ht="12.75">
      <c r="A200" s="414" t="s">
        <v>452</v>
      </c>
      <c r="B200" s="410" t="s">
        <v>453</v>
      </c>
      <c r="C200" s="411">
        <v>4000</v>
      </c>
      <c r="D200" s="411">
        <v>4000</v>
      </c>
      <c r="E200" s="411">
        <v>68402.81</v>
      </c>
      <c r="F200" s="412">
        <v>1710.07025</v>
      </c>
      <c r="G200" s="411">
        <v>17480.55</v>
      </c>
    </row>
    <row r="201" spans="1:7" ht="25.5">
      <c r="A201" s="414" t="s">
        <v>454</v>
      </c>
      <c r="B201" s="410" t="s">
        <v>455</v>
      </c>
      <c r="C201" s="411">
        <v>20000</v>
      </c>
      <c r="D201" s="411">
        <v>0</v>
      </c>
      <c r="E201" s="411">
        <v>15131.44</v>
      </c>
      <c r="F201" s="412">
        <v>75.6572</v>
      </c>
      <c r="G201" s="411">
        <v>1689.76</v>
      </c>
    </row>
    <row r="202" spans="1:7" ht="12.75">
      <c r="A202" s="415" t="s">
        <v>458</v>
      </c>
      <c r="B202" s="410" t="s">
        <v>459</v>
      </c>
      <c r="C202" s="411">
        <v>10000</v>
      </c>
      <c r="D202" s="411">
        <v>0</v>
      </c>
      <c r="E202" s="411">
        <v>15131.44</v>
      </c>
      <c r="F202" s="412">
        <v>151.3144</v>
      </c>
      <c r="G202" s="411">
        <v>1689.76</v>
      </c>
    </row>
    <row r="203" spans="1:7" ht="12.75">
      <c r="A203" s="415" t="s">
        <v>456</v>
      </c>
      <c r="B203" s="410" t="s">
        <v>457</v>
      </c>
      <c r="C203" s="411">
        <v>10000</v>
      </c>
      <c r="D203" s="411">
        <v>0</v>
      </c>
      <c r="E203" s="411">
        <v>0</v>
      </c>
      <c r="F203" s="412">
        <v>0</v>
      </c>
      <c r="G203" s="411">
        <v>0</v>
      </c>
    </row>
    <row r="204" spans="1:7" ht="12.75">
      <c r="A204" s="414" t="s">
        <v>464</v>
      </c>
      <c r="B204" s="410" t="s">
        <v>465</v>
      </c>
      <c r="C204" s="411">
        <v>8768</v>
      </c>
      <c r="D204" s="411">
        <v>3692</v>
      </c>
      <c r="E204" s="411">
        <v>29540.32</v>
      </c>
      <c r="F204" s="412">
        <v>336.910583942</v>
      </c>
      <c r="G204" s="411">
        <v>0</v>
      </c>
    </row>
    <row r="205" spans="1:7" ht="51">
      <c r="A205" s="414" t="s">
        <v>466</v>
      </c>
      <c r="B205" s="410" t="s">
        <v>467</v>
      </c>
      <c r="C205" s="411">
        <v>0</v>
      </c>
      <c r="D205" s="411">
        <v>0</v>
      </c>
      <c r="E205" s="411">
        <v>2245.5</v>
      </c>
      <c r="F205" s="412">
        <v>0</v>
      </c>
      <c r="G205" s="411">
        <v>0</v>
      </c>
    </row>
    <row r="206" spans="1:7" ht="12.75">
      <c r="A206" s="414" t="s">
        <v>468</v>
      </c>
      <c r="B206" s="410" t="s">
        <v>469</v>
      </c>
      <c r="C206" s="411">
        <v>0</v>
      </c>
      <c r="D206" s="411">
        <v>0</v>
      </c>
      <c r="E206" s="411">
        <v>40</v>
      </c>
      <c r="F206" s="412">
        <v>0</v>
      </c>
      <c r="G206" s="411">
        <v>10</v>
      </c>
    </row>
    <row r="207" spans="1:7" ht="25.5">
      <c r="A207" s="413" t="s">
        <v>470</v>
      </c>
      <c r="B207" s="410" t="s">
        <v>471</v>
      </c>
      <c r="C207" s="411">
        <v>54671939</v>
      </c>
      <c r="D207" s="411">
        <v>43371620</v>
      </c>
      <c r="E207" s="411">
        <v>41655940.08</v>
      </c>
      <c r="F207" s="412">
        <v>76.192541991</v>
      </c>
      <c r="G207" s="411">
        <v>26924531.55</v>
      </c>
    </row>
    <row r="208" spans="1:7" ht="25.5">
      <c r="A208" s="414" t="s">
        <v>472</v>
      </c>
      <c r="B208" s="410" t="s">
        <v>473</v>
      </c>
      <c r="C208" s="411">
        <v>2260000</v>
      </c>
      <c r="D208" s="411">
        <v>1130000</v>
      </c>
      <c r="E208" s="411">
        <v>1250406.15</v>
      </c>
      <c r="F208" s="412">
        <v>55.327705752</v>
      </c>
      <c r="G208" s="411">
        <v>0</v>
      </c>
    </row>
    <row r="209" spans="1:7" ht="25.5">
      <c r="A209" s="414" t="s">
        <v>474</v>
      </c>
      <c r="B209" s="410" t="s">
        <v>475</v>
      </c>
      <c r="C209" s="411">
        <v>52411939</v>
      </c>
      <c r="D209" s="411">
        <v>42241620</v>
      </c>
      <c r="E209" s="411">
        <v>40400036.11</v>
      </c>
      <c r="F209" s="412">
        <v>77.081742978</v>
      </c>
      <c r="G209" s="411">
        <v>26925036.11</v>
      </c>
    </row>
    <row r="210" spans="1:7" ht="12.75">
      <c r="A210" s="414" t="s">
        <v>476</v>
      </c>
      <c r="B210" s="410" t="s">
        <v>469</v>
      </c>
      <c r="C210" s="411">
        <v>0</v>
      </c>
      <c r="D210" s="411">
        <v>0</v>
      </c>
      <c r="E210" s="411">
        <v>5497.82</v>
      </c>
      <c r="F210" s="412">
        <v>0</v>
      </c>
      <c r="G210" s="411">
        <v>-504.56</v>
      </c>
    </row>
    <row r="211" spans="1:7" ht="12.75">
      <c r="A211" s="409" t="s">
        <v>165</v>
      </c>
      <c r="B211" s="410" t="s">
        <v>1143</v>
      </c>
      <c r="C211" s="411">
        <v>91313672</v>
      </c>
      <c r="D211" s="411">
        <v>35180298</v>
      </c>
      <c r="E211" s="411">
        <v>34391323.23</v>
      </c>
      <c r="F211" s="412">
        <v>37.662841146</v>
      </c>
      <c r="G211" s="411">
        <v>6516655.17</v>
      </c>
    </row>
    <row r="212" spans="1:7" ht="12.75">
      <c r="A212" s="413" t="s">
        <v>21</v>
      </c>
      <c r="B212" s="410" t="s">
        <v>166</v>
      </c>
      <c r="C212" s="411">
        <v>91313672</v>
      </c>
      <c r="D212" s="411">
        <v>35180298</v>
      </c>
      <c r="E212" s="411">
        <v>34391323.23</v>
      </c>
      <c r="F212" s="412">
        <v>37.662841146</v>
      </c>
      <c r="G212" s="411">
        <v>6516655.17</v>
      </c>
    </row>
    <row r="213" spans="1:7" s="408" customFormat="1" ht="25.5">
      <c r="A213" s="414" t="s">
        <v>477</v>
      </c>
      <c r="B213" s="410" t="s">
        <v>478</v>
      </c>
      <c r="C213" s="411">
        <v>15907069</v>
      </c>
      <c r="D213" s="411">
        <v>7953530</v>
      </c>
      <c r="E213" s="411">
        <v>7952380.89</v>
      </c>
      <c r="F213" s="412">
        <v>49.992747815</v>
      </c>
      <c r="G213" s="411">
        <v>1325402</v>
      </c>
    </row>
    <row r="214" spans="1:7" ht="25.5">
      <c r="A214" s="415" t="s">
        <v>479</v>
      </c>
      <c r="B214" s="410" t="s">
        <v>480</v>
      </c>
      <c r="C214" s="411">
        <v>15907069</v>
      </c>
      <c r="D214" s="411">
        <v>7953530</v>
      </c>
      <c r="E214" s="411">
        <v>7952380.89</v>
      </c>
      <c r="F214" s="412">
        <v>49.992747815</v>
      </c>
      <c r="G214" s="411">
        <v>1325402</v>
      </c>
    </row>
    <row r="215" spans="1:7" ht="25.5">
      <c r="A215" s="416" t="s">
        <v>483</v>
      </c>
      <c r="B215" s="410" t="s">
        <v>484</v>
      </c>
      <c r="C215" s="411">
        <v>1742000</v>
      </c>
      <c r="D215" s="411">
        <v>870998</v>
      </c>
      <c r="E215" s="411">
        <v>869848.89</v>
      </c>
      <c r="F215" s="412">
        <v>49.933920207</v>
      </c>
      <c r="G215" s="411">
        <v>144980</v>
      </c>
    </row>
    <row r="216" spans="1:7" ht="25.5">
      <c r="A216" s="416" t="s">
        <v>487</v>
      </c>
      <c r="B216" s="410" t="s">
        <v>488</v>
      </c>
      <c r="C216" s="411">
        <v>2250000</v>
      </c>
      <c r="D216" s="411">
        <v>1125000</v>
      </c>
      <c r="E216" s="411">
        <v>1125000</v>
      </c>
      <c r="F216" s="412">
        <v>50</v>
      </c>
      <c r="G216" s="411">
        <v>187500</v>
      </c>
    </row>
    <row r="217" spans="1:7" ht="25.5">
      <c r="A217" s="416" t="s">
        <v>489</v>
      </c>
      <c r="B217" s="410" t="s">
        <v>490</v>
      </c>
      <c r="C217" s="411">
        <v>995069</v>
      </c>
      <c r="D217" s="411">
        <v>497532</v>
      </c>
      <c r="E217" s="411">
        <v>497532</v>
      </c>
      <c r="F217" s="412">
        <v>49.999748761</v>
      </c>
      <c r="G217" s="411">
        <v>82922</v>
      </c>
    </row>
    <row r="218" spans="1:7" ht="25.5">
      <c r="A218" s="416" t="s">
        <v>491</v>
      </c>
      <c r="B218" s="410" t="s">
        <v>492</v>
      </c>
      <c r="C218" s="411">
        <v>10920000</v>
      </c>
      <c r="D218" s="411">
        <v>5460000</v>
      </c>
      <c r="E218" s="411">
        <v>5460000</v>
      </c>
      <c r="F218" s="412">
        <v>50</v>
      </c>
      <c r="G218" s="411">
        <v>910000</v>
      </c>
    </row>
    <row r="219" spans="1:7" ht="12.75">
      <c r="A219" s="414" t="s">
        <v>498</v>
      </c>
      <c r="B219" s="410" t="s">
        <v>499</v>
      </c>
      <c r="C219" s="411">
        <v>75406603</v>
      </c>
      <c r="D219" s="411">
        <v>27226768</v>
      </c>
      <c r="E219" s="411">
        <v>26438942.34</v>
      </c>
      <c r="F219" s="412">
        <v>35.061839797</v>
      </c>
      <c r="G219" s="411">
        <v>5191253.17</v>
      </c>
    </row>
    <row r="220" spans="1:7" ht="25.5">
      <c r="A220" s="415" t="s">
        <v>500</v>
      </c>
      <c r="B220" s="410" t="s">
        <v>501</v>
      </c>
      <c r="C220" s="411">
        <v>75406603</v>
      </c>
      <c r="D220" s="411">
        <v>27226768</v>
      </c>
      <c r="E220" s="411">
        <v>26438942.34</v>
      </c>
      <c r="F220" s="412">
        <v>35.061839797</v>
      </c>
      <c r="G220" s="411">
        <v>5191253.17</v>
      </c>
    </row>
    <row r="221" spans="1:7" ht="25.5">
      <c r="A221" s="416" t="s">
        <v>502</v>
      </c>
      <c r="B221" s="410" t="s">
        <v>503</v>
      </c>
      <c r="C221" s="411">
        <v>26012146</v>
      </c>
      <c r="D221" s="411">
        <v>9725039</v>
      </c>
      <c r="E221" s="411">
        <v>9673010.76</v>
      </c>
      <c r="F221" s="412">
        <v>37.186515715</v>
      </c>
      <c r="G221" s="411">
        <v>1509793.81</v>
      </c>
    </row>
    <row r="222" spans="1:7" ht="25.5">
      <c r="A222" s="416" t="s">
        <v>504</v>
      </c>
      <c r="B222" s="410" t="s">
        <v>505</v>
      </c>
      <c r="C222" s="411">
        <v>869328</v>
      </c>
      <c r="D222" s="411">
        <v>468290</v>
      </c>
      <c r="E222" s="411">
        <v>259721.83</v>
      </c>
      <c r="F222" s="412">
        <v>29.876160667</v>
      </c>
      <c r="G222" s="411">
        <v>83103.54</v>
      </c>
    </row>
    <row r="223" spans="1:7" ht="25.5">
      <c r="A223" s="416" t="s">
        <v>506</v>
      </c>
      <c r="B223" s="410" t="s">
        <v>507</v>
      </c>
      <c r="C223" s="411">
        <v>48525129</v>
      </c>
      <c r="D223" s="411">
        <v>17033439</v>
      </c>
      <c r="E223" s="411">
        <v>16506209.75</v>
      </c>
      <c r="F223" s="412">
        <v>34.015797774</v>
      </c>
      <c r="G223" s="411">
        <v>3598355.82</v>
      </c>
    </row>
    <row r="224" spans="1:7" ht="12.75">
      <c r="A224" s="405"/>
      <c r="B224" s="405" t="s">
        <v>508</v>
      </c>
      <c r="C224" s="406">
        <v>1130468529</v>
      </c>
      <c r="D224" s="406">
        <v>597179790</v>
      </c>
      <c r="E224" s="406">
        <v>595382185.13</v>
      </c>
      <c r="F224" s="407">
        <v>52.666851828</v>
      </c>
      <c r="G224" s="406">
        <v>92645604.48</v>
      </c>
    </row>
    <row r="225" spans="1:7" s="408" customFormat="1" ht="12.75">
      <c r="A225" s="409" t="s">
        <v>182</v>
      </c>
      <c r="B225" s="410" t="s">
        <v>178</v>
      </c>
      <c r="C225" s="411">
        <v>1130468529</v>
      </c>
      <c r="D225" s="411">
        <v>597179790</v>
      </c>
      <c r="E225" s="411">
        <v>595382185.13</v>
      </c>
      <c r="F225" s="412">
        <v>52.666851828</v>
      </c>
      <c r="G225" s="411">
        <v>92645604.48</v>
      </c>
    </row>
    <row r="226" spans="1:7" s="408" customFormat="1" ht="25.5">
      <c r="A226" s="413" t="s">
        <v>183</v>
      </c>
      <c r="B226" s="410" t="s">
        <v>180</v>
      </c>
      <c r="C226" s="411">
        <v>0</v>
      </c>
      <c r="D226" s="411">
        <v>0</v>
      </c>
      <c r="E226" s="411">
        <v>-77.99</v>
      </c>
      <c r="F226" s="412">
        <v>0</v>
      </c>
      <c r="G226" s="411">
        <v>-77.99</v>
      </c>
    </row>
    <row r="227" spans="1:7" ht="12.75">
      <c r="A227" s="414" t="s">
        <v>192</v>
      </c>
      <c r="B227" s="410" t="s">
        <v>186</v>
      </c>
      <c r="C227" s="411">
        <v>0</v>
      </c>
      <c r="D227" s="411">
        <v>0</v>
      </c>
      <c r="E227" s="411">
        <v>-77.99</v>
      </c>
      <c r="F227" s="412">
        <v>0</v>
      </c>
      <c r="G227" s="411">
        <v>-77.99</v>
      </c>
    </row>
    <row r="228" spans="1:7" ht="12.75">
      <c r="A228" s="415" t="s">
        <v>194</v>
      </c>
      <c r="B228" s="410" t="s">
        <v>195</v>
      </c>
      <c r="C228" s="411">
        <v>0</v>
      </c>
      <c r="D228" s="411">
        <v>0</v>
      </c>
      <c r="E228" s="411">
        <v>-77.99</v>
      </c>
      <c r="F228" s="412">
        <v>0</v>
      </c>
      <c r="G228" s="411">
        <v>-77.99</v>
      </c>
    </row>
    <row r="229" spans="1:7" ht="25.5">
      <c r="A229" s="413" t="s">
        <v>215</v>
      </c>
      <c r="B229" s="410" t="s">
        <v>206</v>
      </c>
      <c r="C229" s="411">
        <v>1119482791</v>
      </c>
      <c r="D229" s="411">
        <v>591469019</v>
      </c>
      <c r="E229" s="411">
        <v>589811521.12</v>
      </c>
      <c r="F229" s="412">
        <v>52.686073056</v>
      </c>
      <c r="G229" s="411">
        <v>88879692.47</v>
      </c>
    </row>
    <row r="230" spans="1:7" ht="12.75">
      <c r="A230" s="414" t="s">
        <v>229</v>
      </c>
      <c r="B230" s="410" t="s">
        <v>230</v>
      </c>
      <c r="C230" s="411">
        <v>1119482791</v>
      </c>
      <c r="D230" s="411">
        <v>591469019</v>
      </c>
      <c r="E230" s="411">
        <v>589811521.12</v>
      </c>
      <c r="F230" s="412">
        <v>52.686073056</v>
      </c>
      <c r="G230" s="411">
        <v>88879692.47</v>
      </c>
    </row>
    <row r="231" spans="1:7" s="408" customFormat="1" ht="12.75">
      <c r="A231" s="415" t="s">
        <v>232</v>
      </c>
      <c r="B231" s="410" t="s">
        <v>220</v>
      </c>
      <c r="C231" s="411">
        <v>941331309</v>
      </c>
      <c r="D231" s="411">
        <v>0</v>
      </c>
      <c r="E231" s="411">
        <v>589811521.12</v>
      </c>
      <c r="F231" s="412">
        <v>62.657166024</v>
      </c>
      <c r="G231" s="411">
        <v>88879692.47</v>
      </c>
    </row>
    <row r="232" spans="1:7" s="408" customFormat="1" ht="12.75">
      <c r="A232" s="416" t="s">
        <v>412</v>
      </c>
      <c r="B232" s="410" t="s">
        <v>413</v>
      </c>
      <c r="C232" s="411">
        <v>928870272</v>
      </c>
      <c r="D232" s="411">
        <v>0</v>
      </c>
      <c r="E232" s="411">
        <v>584974394.1</v>
      </c>
      <c r="F232" s="412">
        <v>62.976974475</v>
      </c>
      <c r="G232" s="411">
        <v>88185262.54</v>
      </c>
    </row>
    <row r="233" spans="1:7" ht="12.75">
      <c r="A233" s="416" t="s">
        <v>414</v>
      </c>
      <c r="B233" s="410" t="s">
        <v>415</v>
      </c>
      <c r="C233" s="411">
        <v>11136437</v>
      </c>
      <c r="D233" s="411">
        <v>0</v>
      </c>
      <c r="E233" s="411">
        <v>4756770.99</v>
      </c>
      <c r="F233" s="412">
        <v>42.713580564</v>
      </c>
      <c r="G233" s="411">
        <v>692186.62</v>
      </c>
    </row>
    <row r="234" spans="1:7" ht="12.75">
      <c r="A234" s="416" t="s">
        <v>418</v>
      </c>
      <c r="B234" s="410" t="s">
        <v>419</v>
      </c>
      <c r="C234" s="411">
        <v>1324600</v>
      </c>
      <c r="D234" s="411">
        <v>0</v>
      </c>
      <c r="E234" s="411">
        <v>80356.03</v>
      </c>
      <c r="F234" s="412">
        <v>6.066437415</v>
      </c>
      <c r="G234" s="411">
        <v>2243.31</v>
      </c>
    </row>
    <row r="235" spans="1:7" ht="25.5">
      <c r="A235" s="413" t="s">
        <v>241</v>
      </c>
      <c r="B235" s="410" t="s">
        <v>231</v>
      </c>
      <c r="C235" s="411">
        <v>10985738</v>
      </c>
      <c r="D235" s="411">
        <v>5710771</v>
      </c>
      <c r="E235" s="411">
        <v>5570742</v>
      </c>
      <c r="F235" s="412">
        <v>50.708855427</v>
      </c>
      <c r="G235" s="411">
        <v>3765990</v>
      </c>
    </row>
    <row r="236" spans="1:7" ht="12.75">
      <c r="A236" s="414" t="s">
        <v>242</v>
      </c>
      <c r="B236" s="410" t="s">
        <v>243</v>
      </c>
      <c r="C236" s="411">
        <v>10985738</v>
      </c>
      <c r="D236" s="411">
        <v>5710771</v>
      </c>
      <c r="E236" s="411">
        <v>5570742</v>
      </c>
      <c r="F236" s="412">
        <v>50.708855427</v>
      </c>
      <c r="G236" s="411">
        <v>3765990</v>
      </c>
    </row>
    <row r="237" spans="1:7" ht="25.5">
      <c r="A237" s="415" t="s">
        <v>420</v>
      </c>
      <c r="B237" s="410" t="s">
        <v>421</v>
      </c>
      <c r="C237" s="411">
        <v>6428518</v>
      </c>
      <c r="D237" s="411">
        <v>3516821</v>
      </c>
      <c r="E237" s="411">
        <v>3376792</v>
      </c>
      <c r="F237" s="412">
        <v>52.528312124</v>
      </c>
      <c r="G237" s="411">
        <v>3376792</v>
      </c>
    </row>
    <row r="238" spans="1:7" ht="25.5">
      <c r="A238" s="415" t="s">
        <v>509</v>
      </c>
      <c r="B238" s="410" t="s">
        <v>510</v>
      </c>
      <c r="C238" s="411">
        <v>4557220</v>
      </c>
      <c r="D238" s="411">
        <v>2193950</v>
      </c>
      <c r="E238" s="411">
        <v>2193950</v>
      </c>
      <c r="F238" s="412">
        <v>48.1422885</v>
      </c>
      <c r="G238" s="411">
        <v>389198</v>
      </c>
    </row>
    <row r="239" spans="1:7" ht="12.75">
      <c r="A239" s="405"/>
      <c r="B239" s="405" t="s">
        <v>1097</v>
      </c>
      <c r="C239" s="406">
        <v>-276857978</v>
      </c>
      <c r="D239" s="406">
        <v>-175914352</v>
      </c>
      <c r="E239" s="406">
        <v>-181129195.92</v>
      </c>
      <c r="F239" s="407">
        <v>65.42314483</v>
      </c>
      <c r="G239" s="406">
        <v>337913.629999995</v>
      </c>
    </row>
    <row r="240" spans="1:7" ht="12.75">
      <c r="A240" s="405"/>
      <c r="B240" s="405" t="s">
        <v>1098</v>
      </c>
      <c r="C240" s="406">
        <v>276857978</v>
      </c>
      <c r="D240" s="406">
        <v>175914352</v>
      </c>
      <c r="E240" s="406">
        <v>181129195.92</v>
      </c>
      <c r="F240" s="407">
        <v>65.42314483</v>
      </c>
      <c r="G240" s="406">
        <v>-337913.629999995</v>
      </c>
    </row>
    <row r="241" spans="1:7" ht="12.75">
      <c r="A241" s="409" t="s">
        <v>422</v>
      </c>
      <c r="B241" s="410" t="s">
        <v>1104</v>
      </c>
      <c r="C241" s="411">
        <v>0</v>
      </c>
      <c r="D241" s="411">
        <v>0</v>
      </c>
      <c r="E241" s="411">
        <v>100016.06</v>
      </c>
      <c r="F241" s="412">
        <v>0</v>
      </c>
      <c r="G241" s="411">
        <v>9730</v>
      </c>
    </row>
    <row r="242" spans="1:7" ht="12.75">
      <c r="A242" s="409" t="s">
        <v>267</v>
      </c>
      <c r="B242" s="410" t="s">
        <v>1161</v>
      </c>
      <c r="C242" s="411">
        <v>276857978</v>
      </c>
      <c r="D242" s="411">
        <v>175914352</v>
      </c>
      <c r="E242" s="411">
        <v>181029179.86</v>
      </c>
      <c r="F242" s="412">
        <v>65.387019427</v>
      </c>
      <c r="G242" s="411">
        <v>-347643.629999995</v>
      </c>
    </row>
    <row r="243" spans="1:7" ht="25.5">
      <c r="A243" s="413" t="s">
        <v>423</v>
      </c>
      <c r="B243" s="410" t="s">
        <v>1164</v>
      </c>
      <c r="C243" s="411">
        <v>276857978</v>
      </c>
      <c r="D243" s="411">
        <v>175914352</v>
      </c>
      <c r="E243" s="411">
        <v>181129195.92</v>
      </c>
      <c r="F243" s="412">
        <v>65.42314483</v>
      </c>
      <c r="G243" s="411">
        <v>-337913.629999995</v>
      </c>
    </row>
    <row r="244" spans="1:7" ht="38.25">
      <c r="A244" s="413" t="s">
        <v>424</v>
      </c>
      <c r="B244" s="410" t="s">
        <v>1165</v>
      </c>
      <c r="C244" s="411">
        <v>0</v>
      </c>
      <c r="D244" s="411">
        <v>0</v>
      </c>
      <c r="E244" s="411">
        <v>-100016.06</v>
      </c>
      <c r="F244" s="412">
        <v>0</v>
      </c>
      <c r="G244" s="411">
        <v>-9730</v>
      </c>
    </row>
    <row r="245" spans="1:7" ht="12.75">
      <c r="A245" s="405" t="s">
        <v>511</v>
      </c>
      <c r="B245" s="405" t="s">
        <v>512</v>
      </c>
      <c r="C245" s="406"/>
      <c r="D245" s="406"/>
      <c r="E245" s="406"/>
      <c r="F245" s="407"/>
      <c r="G245" s="406"/>
    </row>
    <row r="246" spans="1:7" ht="12.75">
      <c r="A246" s="405"/>
      <c r="B246" s="405" t="s">
        <v>497</v>
      </c>
      <c r="C246" s="406">
        <v>136216747</v>
      </c>
      <c r="D246" s="406">
        <v>64712887</v>
      </c>
      <c r="E246" s="406">
        <v>63799268.44</v>
      </c>
      <c r="F246" s="407">
        <v>46.836582025</v>
      </c>
      <c r="G246" s="406">
        <v>11071682.48</v>
      </c>
    </row>
    <row r="247" spans="1:7" ht="12.75">
      <c r="A247" s="409" t="s">
        <v>182</v>
      </c>
      <c r="B247" s="410" t="s">
        <v>1123</v>
      </c>
      <c r="C247" s="411">
        <v>130239197</v>
      </c>
      <c r="D247" s="411">
        <v>63391827</v>
      </c>
      <c r="E247" s="411">
        <v>62027829.26</v>
      </c>
      <c r="F247" s="412">
        <v>47.62608392</v>
      </c>
      <c r="G247" s="411">
        <v>10820547.14</v>
      </c>
    </row>
    <row r="248" spans="1:7" ht="25.5">
      <c r="A248" s="413" t="s">
        <v>215</v>
      </c>
      <c r="B248" s="410" t="s">
        <v>1150</v>
      </c>
      <c r="C248" s="411">
        <v>130239197</v>
      </c>
      <c r="D248" s="411">
        <v>63391827</v>
      </c>
      <c r="E248" s="411">
        <v>62027829.26</v>
      </c>
      <c r="F248" s="412">
        <v>47.62608392</v>
      </c>
      <c r="G248" s="411">
        <v>10820547.14</v>
      </c>
    </row>
    <row r="249" spans="1:7" ht="12.75">
      <c r="A249" s="414" t="s">
        <v>427</v>
      </c>
      <c r="B249" s="410" t="s">
        <v>428</v>
      </c>
      <c r="C249" s="411">
        <v>130239197</v>
      </c>
      <c r="D249" s="411">
        <v>63391827</v>
      </c>
      <c r="E249" s="411">
        <v>62006021.77</v>
      </c>
      <c r="F249" s="412">
        <v>47.609339737</v>
      </c>
      <c r="G249" s="411">
        <v>10820547.14</v>
      </c>
    </row>
    <row r="250" spans="1:7" ht="25.5">
      <c r="A250" s="415" t="s">
        <v>433</v>
      </c>
      <c r="B250" s="410" t="s">
        <v>434</v>
      </c>
      <c r="C250" s="411">
        <v>130239197</v>
      </c>
      <c r="D250" s="411">
        <v>63391827</v>
      </c>
      <c r="E250" s="411">
        <v>62006021.77</v>
      </c>
      <c r="F250" s="412">
        <v>47.609339737</v>
      </c>
      <c r="G250" s="411">
        <v>10820547.14</v>
      </c>
    </row>
    <row r="251" spans="1:7" ht="25.5">
      <c r="A251" s="416" t="s">
        <v>437</v>
      </c>
      <c r="B251" s="410" t="s">
        <v>438</v>
      </c>
      <c r="C251" s="411">
        <v>130239197</v>
      </c>
      <c r="D251" s="411">
        <v>63391827</v>
      </c>
      <c r="E251" s="411">
        <v>62006021.77</v>
      </c>
      <c r="F251" s="412">
        <v>47.609339737</v>
      </c>
      <c r="G251" s="411">
        <v>10820547.14</v>
      </c>
    </row>
    <row r="252" spans="1:7" ht="12.75">
      <c r="A252" s="415" t="s">
        <v>443</v>
      </c>
      <c r="B252" s="410" t="s">
        <v>444</v>
      </c>
      <c r="C252" s="411">
        <v>0</v>
      </c>
      <c r="D252" s="411">
        <v>0</v>
      </c>
      <c r="E252" s="411">
        <v>21807.49</v>
      </c>
      <c r="F252" s="412">
        <v>0</v>
      </c>
      <c r="G252" s="411">
        <v>0</v>
      </c>
    </row>
    <row r="253" spans="1:7" ht="12.75">
      <c r="A253" s="416" t="s">
        <v>449</v>
      </c>
      <c r="B253" s="410" t="s">
        <v>444</v>
      </c>
      <c r="C253" s="411">
        <v>0</v>
      </c>
      <c r="D253" s="411">
        <v>0</v>
      </c>
      <c r="E253" s="411">
        <v>21807.49</v>
      </c>
      <c r="F253" s="412">
        <v>0</v>
      </c>
      <c r="G253" s="411">
        <v>0</v>
      </c>
    </row>
    <row r="254" spans="1:7" ht="12.75">
      <c r="A254" s="409" t="s">
        <v>250</v>
      </c>
      <c r="B254" s="410" t="s">
        <v>1140</v>
      </c>
      <c r="C254" s="411">
        <v>2185825</v>
      </c>
      <c r="D254" s="411">
        <v>518</v>
      </c>
      <c r="E254" s="411">
        <v>662764.79</v>
      </c>
      <c r="F254" s="412">
        <v>30.321036222</v>
      </c>
      <c r="G254" s="411">
        <v>7911.22</v>
      </c>
    </row>
    <row r="255" spans="1:7" ht="25.5">
      <c r="A255" s="413" t="s">
        <v>450</v>
      </c>
      <c r="B255" s="410" t="s">
        <v>451</v>
      </c>
      <c r="C255" s="411">
        <v>6471</v>
      </c>
      <c r="D255" s="411">
        <v>518</v>
      </c>
      <c r="E255" s="411">
        <v>13030.11</v>
      </c>
      <c r="F255" s="412">
        <v>201.361613352</v>
      </c>
      <c r="G255" s="411">
        <v>5095.65</v>
      </c>
    </row>
    <row r="256" spans="1:7" ht="12.75">
      <c r="A256" s="414" t="s">
        <v>452</v>
      </c>
      <c r="B256" s="410" t="s">
        <v>453</v>
      </c>
      <c r="C256" s="411">
        <v>0</v>
      </c>
      <c r="D256" s="411">
        <v>0</v>
      </c>
      <c r="E256" s="411">
        <v>67.5</v>
      </c>
      <c r="F256" s="412">
        <v>0</v>
      </c>
      <c r="G256" s="411">
        <v>0</v>
      </c>
    </row>
    <row r="257" spans="1:7" ht="25.5">
      <c r="A257" s="414" t="s">
        <v>462</v>
      </c>
      <c r="B257" s="410" t="s">
        <v>463</v>
      </c>
      <c r="C257" s="411">
        <v>5000</v>
      </c>
      <c r="D257" s="411">
        <v>0</v>
      </c>
      <c r="E257" s="411">
        <v>0</v>
      </c>
      <c r="F257" s="412">
        <v>0</v>
      </c>
      <c r="G257" s="411">
        <v>0</v>
      </c>
    </row>
    <row r="258" spans="1:7" ht="12.75">
      <c r="A258" s="414" t="s">
        <v>464</v>
      </c>
      <c r="B258" s="410" t="s">
        <v>465</v>
      </c>
      <c r="C258" s="411">
        <v>1471</v>
      </c>
      <c r="D258" s="411">
        <v>518</v>
      </c>
      <c r="E258" s="411">
        <v>2473.42</v>
      </c>
      <c r="F258" s="412">
        <v>168.145479266</v>
      </c>
      <c r="G258" s="411">
        <v>0</v>
      </c>
    </row>
    <row r="259" spans="1:7" ht="51">
      <c r="A259" s="414" t="s">
        <v>466</v>
      </c>
      <c r="B259" s="410" t="s">
        <v>467</v>
      </c>
      <c r="C259" s="411">
        <v>0</v>
      </c>
      <c r="D259" s="411">
        <v>0</v>
      </c>
      <c r="E259" s="411">
        <v>38.01</v>
      </c>
      <c r="F259" s="412">
        <v>0</v>
      </c>
      <c r="G259" s="411">
        <v>0</v>
      </c>
    </row>
    <row r="260" spans="1:7" s="408" customFormat="1" ht="12.75">
      <c r="A260" s="414" t="s">
        <v>468</v>
      </c>
      <c r="B260" s="410" t="s">
        <v>469</v>
      </c>
      <c r="C260" s="411">
        <v>0</v>
      </c>
      <c r="D260" s="411">
        <v>0</v>
      </c>
      <c r="E260" s="411">
        <v>10451.18</v>
      </c>
      <c r="F260" s="412">
        <v>0</v>
      </c>
      <c r="G260" s="411">
        <v>5095.65</v>
      </c>
    </row>
    <row r="261" spans="1:7" ht="25.5">
      <c r="A261" s="413" t="s">
        <v>470</v>
      </c>
      <c r="B261" s="410" t="s">
        <v>471</v>
      </c>
      <c r="C261" s="411">
        <v>2179354</v>
      </c>
      <c r="D261" s="411">
        <v>0</v>
      </c>
      <c r="E261" s="411">
        <v>649734.68</v>
      </c>
      <c r="F261" s="412">
        <v>29.813177666</v>
      </c>
      <c r="G261" s="411">
        <v>2815.57</v>
      </c>
    </row>
    <row r="262" spans="1:7" ht="25.5">
      <c r="A262" s="414" t="s">
        <v>472</v>
      </c>
      <c r="B262" s="410" t="s">
        <v>473</v>
      </c>
      <c r="C262" s="411">
        <v>0</v>
      </c>
      <c r="D262" s="411">
        <v>0</v>
      </c>
      <c r="E262" s="411">
        <v>642295.71</v>
      </c>
      <c r="F262" s="412">
        <v>0</v>
      </c>
      <c r="G262" s="411">
        <v>0</v>
      </c>
    </row>
    <row r="263" spans="1:7" ht="25.5">
      <c r="A263" s="414" t="s">
        <v>474</v>
      </c>
      <c r="B263" s="410" t="s">
        <v>475</v>
      </c>
      <c r="C263" s="411">
        <v>2179354</v>
      </c>
      <c r="D263" s="411">
        <v>0</v>
      </c>
      <c r="E263" s="411">
        <v>0</v>
      </c>
      <c r="F263" s="412">
        <v>0</v>
      </c>
      <c r="G263" s="411">
        <v>0</v>
      </c>
    </row>
    <row r="264" spans="1:7" ht="12.75">
      <c r="A264" s="414" t="s">
        <v>476</v>
      </c>
      <c r="B264" s="410" t="s">
        <v>469</v>
      </c>
      <c r="C264" s="411">
        <v>0</v>
      </c>
      <c r="D264" s="411">
        <v>0</v>
      </c>
      <c r="E264" s="411">
        <v>7438.97</v>
      </c>
      <c r="F264" s="412">
        <v>0</v>
      </c>
      <c r="G264" s="411">
        <v>2815.57</v>
      </c>
    </row>
    <row r="265" spans="1:7" ht="12.75">
      <c r="A265" s="409" t="s">
        <v>165</v>
      </c>
      <c r="B265" s="410" t="s">
        <v>1143</v>
      </c>
      <c r="C265" s="411">
        <v>3791725</v>
      </c>
      <c r="D265" s="411">
        <v>1320542</v>
      </c>
      <c r="E265" s="411">
        <v>1108674.39</v>
      </c>
      <c r="F265" s="412">
        <v>29.239314296</v>
      </c>
      <c r="G265" s="411">
        <v>243224.12</v>
      </c>
    </row>
    <row r="266" spans="1:7" ht="12.75">
      <c r="A266" s="413" t="s">
        <v>21</v>
      </c>
      <c r="B266" s="410" t="s">
        <v>166</v>
      </c>
      <c r="C266" s="411">
        <v>3791725</v>
      </c>
      <c r="D266" s="411">
        <v>1320542</v>
      </c>
      <c r="E266" s="411">
        <v>1108674.39</v>
      </c>
      <c r="F266" s="412">
        <v>29.239314296</v>
      </c>
      <c r="G266" s="411">
        <v>243224.12</v>
      </c>
    </row>
    <row r="267" spans="1:7" ht="25.5">
      <c r="A267" s="414" t="s">
        <v>477</v>
      </c>
      <c r="B267" s="410" t="s">
        <v>478</v>
      </c>
      <c r="C267" s="411">
        <v>300960</v>
      </c>
      <c r="D267" s="411">
        <v>150480</v>
      </c>
      <c r="E267" s="411">
        <v>150480</v>
      </c>
      <c r="F267" s="412">
        <v>50</v>
      </c>
      <c r="G267" s="411">
        <v>25080</v>
      </c>
    </row>
    <row r="268" spans="1:7" ht="25.5">
      <c r="A268" s="415" t="s">
        <v>479</v>
      </c>
      <c r="B268" s="410" t="s">
        <v>480</v>
      </c>
      <c r="C268" s="411">
        <v>300960</v>
      </c>
      <c r="D268" s="411">
        <v>150480</v>
      </c>
      <c r="E268" s="411">
        <v>150480</v>
      </c>
      <c r="F268" s="412">
        <v>50</v>
      </c>
      <c r="G268" s="411">
        <v>25080</v>
      </c>
    </row>
    <row r="269" spans="1:7" ht="25.5">
      <c r="A269" s="416" t="s">
        <v>485</v>
      </c>
      <c r="B269" s="410" t="s">
        <v>486</v>
      </c>
      <c r="C269" s="411">
        <v>300960</v>
      </c>
      <c r="D269" s="411">
        <v>150480</v>
      </c>
      <c r="E269" s="411">
        <v>150480</v>
      </c>
      <c r="F269" s="412">
        <v>50</v>
      </c>
      <c r="G269" s="411">
        <v>25080</v>
      </c>
    </row>
    <row r="270" spans="1:7" ht="12.75">
      <c r="A270" s="414" t="s">
        <v>498</v>
      </c>
      <c r="B270" s="410" t="s">
        <v>499</v>
      </c>
      <c r="C270" s="411">
        <v>3490765</v>
      </c>
      <c r="D270" s="411">
        <v>1170062</v>
      </c>
      <c r="E270" s="411">
        <v>958194.39</v>
      </c>
      <c r="F270" s="412">
        <v>27.4494098</v>
      </c>
      <c r="G270" s="411">
        <v>218144.12</v>
      </c>
    </row>
    <row r="271" spans="1:7" ht="25.5">
      <c r="A271" s="415" t="s">
        <v>500</v>
      </c>
      <c r="B271" s="410" t="s">
        <v>501</v>
      </c>
      <c r="C271" s="411">
        <v>3490765</v>
      </c>
      <c r="D271" s="411">
        <v>1170062</v>
      </c>
      <c r="E271" s="411">
        <v>958194.39</v>
      </c>
      <c r="F271" s="412">
        <v>27.4494098</v>
      </c>
      <c r="G271" s="411">
        <v>218144.12</v>
      </c>
    </row>
    <row r="272" spans="1:7" ht="25.5">
      <c r="A272" s="416" t="s">
        <v>513</v>
      </c>
      <c r="B272" s="410" t="s">
        <v>514</v>
      </c>
      <c r="C272" s="411">
        <v>38322</v>
      </c>
      <c r="D272" s="411">
        <v>19164</v>
      </c>
      <c r="E272" s="411">
        <v>10973.73</v>
      </c>
      <c r="F272" s="412">
        <v>28.635587913</v>
      </c>
      <c r="G272" s="411">
        <v>2806.35</v>
      </c>
    </row>
    <row r="273" spans="1:7" ht="25.5">
      <c r="A273" s="416" t="s">
        <v>515</v>
      </c>
      <c r="B273" s="410" t="s">
        <v>516</v>
      </c>
      <c r="C273" s="411">
        <v>3452443</v>
      </c>
      <c r="D273" s="411">
        <v>1150898</v>
      </c>
      <c r="E273" s="411">
        <v>947220.66</v>
      </c>
      <c r="F273" s="412">
        <v>27.436243263</v>
      </c>
      <c r="G273" s="411">
        <v>215337.77</v>
      </c>
    </row>
    <row r="274" spans="1:7" s="408" customFormat="1" ht="12.75">
      <c r="A274" s="405"/>
      <c r="B274" s="405" t="s">
        <v>508</v>
      </c>
      <c r="C274" s="406">
        <v>163583845</v>
      </c>
      <c r="D274" s="406">
        <v>72482943</v>
      </c>
      <c r="E274" s="406">
        <v>72061711.77</v>
      </c>
      <c r="F274" s="407">
        <v>44.051851068</v>
      </c>
      <c r="G274" s="406">
        <v>9113388.52</v>
      </c>
    </row>
    <row r="275" spans="1:7" s="408" customFormat="1" ht="12.75">
      <c r="A275" s="409" t="s">
        <v>182</v>
      </c>
      <c r="B275" s="410" t="s">
        <v>178</v>
      </c>
      <c r="C275" s="411">
        <v>163583845</v>
      </c>
      <c r="D275" s="411">
        <v>72482943</v>
      </c>
      <c r="E275" s="411">
        <v>72061711.77</v>
      </c>
      <c r="F275" s="412">
        <v>44.051851068</v>
      </c>
      <c r="G275" s="411">
        <v>9113388.52</v>
      </c>
    </row>
    <row r="276" spans="1:7" ht="25.5">
      <c r="A276" s="413" t="s">
        <v>215</v>
      </c>
      <c r="B276" s="410" t="s">
        <v>206</v>
      </c>
      <c r="C276" s="411">
        <v>135547481</v>
      </c>
      <c r="D276" s="411">
        <v>62058598</v>
      </c>
      <c r="E276" s="411">
        <v>61689395.01</v>
      </c>
      <c r="F276" s="412">
        <v>45.511281032</v>
      </c>
      <c r="G276" s="411">
        <v>7293307.71</v>
      </c>
    </row>
    <row r="277" spans="1:7" ht="12.75">
      <c r="A277" s="414" t="s">
        <v>217</v>
      </c>
      <c r="B277" s="410" t="s">
        <v>208</v>
      </c>
      <c r="C277" s="411">
        <v>5240250</v>
      </c>
      <c r="D277" s="411">
        <v>1357857</v>
      </c>
      <c r="E277" s="411">
        <v>1357857</v>
      </c>
      <c r="F277" s="412">
        <v>25.912065264</v>
      </c>
      <c r="G277" s="411">
        <v>130349</v>
      </c>
    </row>
    <row r="278" spans="1:7" s="408" customFormat="1" ht="25.5">
      <c r="A278" s="415" t="s">
        <v>221</v>
      </c>
      <c r="B278" s="410" t="s">
        <v>212</v>
      </c>
      <c r="C278" s="411">
        <v>6165000</v>
      </c>
      <c r="D278" s="411">
        <v>0</v>
      </c>
      <c r="E278" s="411">
        <v>1356938.42</v>
      </c>
      <c r="F278" s="412">
        <v>22.010355556</v>
      </c>
      <c r="G278" s="411">
        <v>223663.91</v>
      </c>
    </row>
    <row r="279" spans="1:7" s="408" customFormat="1" ht="12.75">
      <c r="A279" s="414" t="s">
        <v>229</v>
      </c>
      <c r="B279" s="410" t="s">
        <v>230</v>
      </c>
      <c r="C279" s="411">
        <v>130307231</v>
      </c>
      <c r="D279" s="411">
        <v>60700741</v>
      </c>
      <c r="E279" s="411">
        <v>60331538.01</v>
      </c>
      <c r="F279" s="412">
        <v>46.299455178</v>
      </c>
      <c r="G279" s="411">
        <v>7162958.71</v>
      </c>
    </row>
    <row r="280" spans="1:7" ht="12.75">
      <c r="A280" s="415" t="s">
        <v>232</v>
      </c>
      <c r="B280" s="410" t="s">
        <v>220</v>
      </c>
      <c r="C280" s="411">
        <v>130307231</v>
      </c>
      <c r="D280" s="411">
        <v>0</v>
      </c>
      <c r="E280" s="411">
        <v>60331538.01</v>
      </c>
      <c r="F280" s="412">
        <v>46.299455178</v>
      </c>
      <c r="G280" s="411">
        <v>7162958.71</v>
      </c>
    </row>
    <row r="281" spans="1:7" ht="12.75">
      <c r="A281" s="416" t="s">
        <v>414</v>
      </c>
      <c r="B281" s="410" t="s">
        <v>415</v>
      </c>
      <c r="C281" s="411">
        <v>24300</v>
      </c>
      <c r="D281" s="411">
        <v>0</v>
      </c>
      <c r="E281" s="411">
        <v>18900</v>
      </c>
      <c r="F281" s="412">
        <v>77.777777778</v>
      </c>
      <c r="G281" s="411">
        <v>3375</v>
      </c>
    </row>
    <row r="282" spans="1:7" ht="12.75">
      <c r="A282" s="416" t="s">
        <v>416</v>
      </c>
      <c r="B282" s="410" t="s">
        <v>417</v>
      </c>
      <c r="C282" s="411">
        <v>130060731</v>
      </c>
      <c r="D282" s="411">
        <v>0</v>
      </c>
      <c r="E282" s="411">
        <v>60305498.06</v>
      </c>
      <c r="F282" s="412">
        <v>46.367183697</v>
      </c>
      <c r="G282" s="411">
        <v>7159423.29</v>
      </c>
    </row>
    <row r="283" spans="1:7" ht="12.75">
      <c r="A283" s="416" t="s">
        <v>418</v>
      </c>
      <c r="B283" s="410" t="s">
        <v>419</v>
      </c>
      <c r="C283" s="411">
        <v>222200</v>
      </c>
      <c r="D283" s="411">
        <v>0</v>
      </c>
      <c r="E283" s="411">
        <v>7139.95</v>
      </c>
      <c r="F283" s="412">
        <v>3.21329883</v>
      </c>
      <c r="G283" s="411">
        <v>160.42</v>
      </c>
    </row>
    <row r="284" spans="1:7" ht="25.5">
      <c r="A284" s="413" t="s">
        <v>241</v>
      </c>
      <c r="B284" s="410" t="s">
        <v>231</v>
      </c>
      <c r="C284" s="411">
        <v>28036364</v>
      </c>
      <c r="D284" s="411">
        <v>10424345</v>
      </c>
      <c r="E284" s="411">
        <v>10372316.76</v>
      </c>
      <c r="F284" s="412">
        <v>36.995941271</v>
      </c>
      <c r="G284" s="411">
        <v>1820080.81</v>
      </c>
    </row>
    <row r="285" spans="1:7" ht="12.75">
      <c r="A285" s="414" t="s">
        <v>242</v>
      </c>
      <c r="B285" s="410" t="s">
        <v>243</v>
      </c>
      <c r="C285" s="411">
        <v>27111614</v>
      </c>
      <c r="D285" s="411">
        <v>10179345</v>
      </c>
      <c r="E285" s="411">
        <v>10127316.76</v>
      </c>
      <c r="F285" s="412">
        <v>37.354164013</v>
      </c>
      <c r="G285" s="411">
        <v>1575080.81</v>
      </c>
    </row>
    <row r="286" spans="1:7" ht="25.5">
      <c r="A286" s="415" t="s">
        <v>509</v>
      </c>
      <c r="B286" s="410" t="s">
        <v>510</v>
      </c>
      <c r="C286" s="411">
        <v>27111614</v>
      </c>
      <c r="D286" s="411">
        <v>10179345</v>
      </c>
      <c r="E286" s="411">
        <v>10127316.76</v>
      </c>
      <c r="F286" s="412">
        <v>37.354164013</v>
      </c>
      <c r="G286" s="411">
        <v>1575080.81</v>
      </c>
    </row>
    <row r="287" spans="1:7" ht="25.5">
      <c r="A287" s="414" t="s">
        <v>245</v>
      </c>
      <c r="B287" s="410" t="s">
        <v>246</v>
      </c>
      <c r="C287" s="411">
        <v>924750</v>
      </c>
      <c r="D287" s="411">
        <v>245000</v>
      </c>
      <c r="E287" s="411">
        <v>245000</v>
      </c>
      <c r="F287" s="412">
        <v>26.493646932</v>
      </c>
      <c r="G287" s="411">
        <v>245000</v>
      </c>
    </row>
    <row r="288" spans="1:7" ht="12.75">
      <c r="A288" s="405"/>
      <c r="B288" s="405" t="s">
        <v>1097</v>
      </c>
      <c r="C288" s="406">
        <v>-27367098</v>
      </c>
      <c r="D288" s="406">
        <v>-7770056</v>
      </c>
      <c r="E288" s="406">
        <v>-8262443.33000002</v>
      </c>
      <c r="F288" s="407">
        <v>30.191156293</v>
      </c>
      <c r="G288" s="406">
        <v>1958293.96</v>
      </c>
    </row>
    <row r="289" spans="1:7" ht="12.75">
      <c r="A289" s="405"/>
      <c r="B289" s="405" t="s">
        <v>1098</v>
      </c>
      <c r="C289" s="406">
        <v>27367098</v>
      </c>
      <c r="D289" s="406">
        <v>7770056</v>
      </c>
      <c r="E289" s="406">
        <v>8262443.33000002</v>
      </c>
      <c r="F289" s="407">
        <v>30.191156293</v>
      </c>
      <c r="G289" s="406">
        <v>-1958293.96</v>
      </c>
    </row>
    <row r="290" spans="1:7" ht="12.75">
      <c r="A290" s="409" t="s">
        <v>267</v>
      </c>
      <c r="B290" s="410" t="s">
        <v>1161</v>
      </c>
      <c r="C290" s="411">
        <v>27367098</v>
      </c>
      <c r="D290" s="411">
        <v>7770056</v>
      </c>
      <c r="E290" s="411">
        <v>8262443.33000002</v>
      </c>
      <c r="F290" s="412">
        <v>30.191156293</v>
      </c>
      <c r="G290" s="411">
        <v>-1958293.96</v>
      </c>
    </row>
    <row r="291" spans="1:7" ht="25.5">
      <c r="A291" s="413" t="s">
        <v>423</v>
      </c>
      <c r="B291" s="410" t="s">
        <v>1164</v>
      </c>
      <c r="C291" s="411">
        <v>27367098</v>
      </c>
      <c r="D291" s="411">
        <v>7770056</v>
      </c>
      <c r="E291" s="411">
        <v>8262443.33000002</v>
      </c>
      <c r="F291" s="412">
        <v>30.191156293</v>
      </c>
      <c r="G291" s="411">
        <v>-1958293.96</v>
      </c>
    </row>
    <row r="292" spans="1:7" ht="12.75">
      <c r="A292" s="405" t="s">
        <v>517</v>
      </c>
      <c r="B292" s="405" t="s">
        <v>518</v>
      </c>
      <c r="C292" s="406"/>
      <c r="D292" s="406"/>
      <c r="E292" s="406"/>
      <c r="F292" s="407"/>
      <c r="G292" s="406"/>
    </row>
    <row r="293" spans="1:7" s="408" customFormat="1" ht="12.75">
      <c r="A293" s="405"/>
      <c r="B293" s="405" t="s">
        <v>497</v>
      </c>
      <c r="C293" s="406">
        <v>11044485</v>
      </c>
      <c r="D293" s="406">
        <v>5524104</v>
      </c>
      <c r="E293" s="406">
        <v>5397426.96</v>
      </c>
      <c r="F293" s="407">
        <v>48.869883566</v>
      </c>
      <c r="G293" s="406">
        <v>928287.16</v>
      </c>
    </row>
    <row r="294" spans="1:7" ht="12.75">
      <c r="A294" s="409" t="s">
        <v>182</v>
      </c>
      <c r="B294" s="410" t="s">
        <v>1123</v>
      </c>
      <c r="C294" s="411">
        <v>10433203</v>
      </c>
      <c r="D294" s="411">
        <v>5078193</v>
      </c>
      <c r="E294" s="411">
        <v>4967178.2</v>
      </c>
      <c r="F294" s="412">
        <v>47.609331478</v>
      </c>
      <c r="G294" s="411">
        <v>866812.52</v>
      </c>
    </row>
    <row r="295" spans="1:7" ht="25.5">
      <c r="A295" s="413" t="s">
        <v>215</v>
      </c>
      <c r="B295" s="410" t="s">
        <v>1150</v>
      </c>
      <c r="C295" s="411">
        <v>10433203</v>
      </c>
      <c r="D295" s="411">
        <v>5078193</v>
      </c>
      <c r="E295" s="411">
        <v>4967178.2</v>
      </c>
      <c r="F295" s="412">
        <v>47.609331478</v>
      </c>
      <c r="G295" s="411">
        <v>866812.52</v>
      </c>
    </row>
    <row r="296" spans="1:7" ht="12.75">
      <c r="A296" s="414" t="s">
        <v>427</v>
      </c>
      <c r="B296" s="410" t="s">
        <v>428</v>
      </c>
      <c r="C296" s="411">
        <v>10433203</v>
      </c>
      <c r="D296" s="411">
        <v>5078193</v>
      </c>
      <c r="E296" s="411">
        <v>4967178.2</v>
      </c>
      <c r="F296" s="412">
        <v>47.609331478</v>
      </c>
      <c r="G296" s="411">
        <v>866812.52</v>
      </c>
    </row>
    <row r="297" spans="1:7" ht="25.5">
      <c r="A297" s="415" t="s">
        <v>433</v>
      </c>
      <c r="B297" s="410" t="s">
        <v>434</v>
      </c>
      <c r="C297" s="411">
        <v>10433203</v>
      </c>
      <c r="D297" s="411">
        <v>5078193</v>
      </c>
      <c r="E297" s="411">
        <v>4967178.2</v>
      </c>
      <c r="F297" s="412">
        <v>47.609331478</v>
      </c>
      <c r="G297" s="411">
        <v>866812.52</v>
      </c>
    </row>
    <row r="298" spans="1:7" ht="38.25">
      <c r="A298" s="416" t="s">
        <v>439</v>
      </c>
      <c r="B298" s="410" t="s">
        <v>440</v>
      </c>
      <c r="C298" s="411">
        <v>10433203</v>
      </c>
      <c r="D298" s="411">
        <v>5078193</v>
      </c>
      <c r="E298" s="411">
        <v>4967178.2</v>
      </c>
      <c r="F298" s="412">
        <v>47.609331478</v>
      </c>
      <c r="G298" s="411">
        <v>866812.52</v>
      </c>
    </row>
    <row r="299" spans="1:7" ht="12.75">
      <c r="A299" s="409" t="s">
        <v>250</v>
      </c>
      <c r="B299" s="410" t="s">
        <v>1140</v>
      </c>
      <c r="C299" s="411">
        <v>611282</v>
      </c>
      <c r="D299" s="411">
        <v>445911</v>
      </c>
      <c r="E299" s="411">
        <v>430248.76</v>
      </c>
      <c r="F299" s="412">
        <v>70.384660435</v>
      </c>
      <c r="G299" s="411">
        <v>61474.64</v>
      </c>
    </row>
    <row r="300" spans="1:7" ht="25.5">
      <c r="A300" s="413" t="s">
        <v>450</v>
      </c>
      <c r="B300" s="410" t="s">
        <v>451</v>
      </c>
      <c r="C300" s="411">
        <v>118</v>
      </c>
      <c r="D300" s="411">
        <v>37</v>
      </c>
      <c r="E300" s="411">
        <v>14730.68</v>
      </c>
      <c r="F300" s="412">
        <v>12483.627118644</v>
      </c>
      <c r="G300" s="411">
        <v>1211.8</v>
      </c>
    </row>
    <row r="301" spans="1:7" ht="12.75">
      <c r="A301" s="414" t="s">
        <v>452</v>
      </c>
      <c r="B301" s="410" t="s">
        <v>453</v>
      </c>
      <c r="C301" s="411">
        <v>0</v>
      </c>
      <c r="D301" s="411">
        <v>0</v>
      </c>
      <c r="E301" s="411">
        <v>14640.81</v>
      </c>
      <c r="F301" s="412">
        <v>0</v>
      </c>
      <c r="G301" s="411">
        <v>1211.8</v>
      </c>
    </row>
    <row r="302" spans="1:7" ht="12.75">
      <c r="A302" s="414" t="s">
        <v>464</v>
      </c>
      <c r="B302" s="410" t="s">
        <v>465</v>
      </c>
      <c r="C302" s="411">
        <v>118</v>
      </c>
      <c r="D302" s="411">
        <v>37</v>
      </c>
      <c r="E302" s="411">
        <v>89.87</v>
      </c>
      <c r="F302" s="412">
        <v>76.161016949</v>
      </c>
      <c r="G302" s="411">
        <v>0</v>
      </c>
    </row>
    <row r="303" spans="1:7" ht="25.5">
      <c r="A303" s="413" t="s">
        <v>470</v>
      </c>
      <c r="B303" s="410" t="s">
        <v>471</v>
      </c>
      <c r="C303" s="411">
        <v>611164</v>
      </c>
      <c r="D303" s="411">
        <v>445874</v>
      </c>
      <c r="E303" s="411">
        <v>415518.08</v>
      </c>
      <c r="F303" s="412">
        <v>67.987983585</v>
      </c>
      <c r="G303" s="411">
        <v>60262.84</v>
      </c>
    </row>
    <row r="304" spans="1:7" ht="25.5">
      <c r="A304" s="414" t="s">
        <v>472</v>
      </c>
      <c r="B304" s="410" t="s">
        <v>473</v>
      </c>
      <c r="C304" s="411">
        <v>40000</v>
      </c>
      <c r="D304" s="411">
        <v>20000</v>
      </c>
      <c r="E304" s="411">
        <v>33486.49</v>
      </c>
      <c r="F304" s="412">
        <v>83.716225</v>
      </c>
      <c r="G304" s="411">
        <v>0</v>
      </c>
    </row>
    <row r="305" spans="1:7" ht="25.5">
      <c r="A305" s="414" t="s">
        <v>474</v>
      </c>
      <c r="B305" s="410" t="s">
        <v>475</v>
      </c>
      <c r="C305" s="411">
        <v>571164</v>
      </c>
      <c r="D305" s="411">
        <v>425874</v>
      </c>
      <c r="E305" s="411">
        <v>382026.59</v>
      </c>
      <c r="F305" s="412">
        <v>66.885621293</v>
      </c>
      <c r="G305" s="411">
        <v>61193.26</v>
      </c>
    </row>
    <row r="306" spans="1:7" s="408" customFormat="1" ht="12.75">
      <c r="A306" s="414" t="s">
        <v>476</v>
      </c>
      <c r="B306" s="410" t="s">
        <v>469</v>
      </c>
      <c r="C306" s="411">
        <v>0</v>
      </c>
      <c r="D306" s="411">
        <v>0</v>
      </c>
      <c r="E306" s="411">
        <v>5</v>
      </c>
      <c r="F306" s="412">
        <v>0</v>
      </c>
      <c r="G306" s="411">
        <v>-930.42</v>
      </c>
    </row>
    <row r="307" spans="1:7" s="408" customFormat="1" ht="12.75">
      <c r="A307" s="405"/>
      <c r="B307" s="405" t="s">
        <v>508</v>
      </c>
      <c r="C307" s="406">
        <v>12563495</v>
      </c>
      <c r="D307" s="406">
        <v>7223931</v>
      </c>
      <c r="E307" s="406">
        <v>6899780.73</v>
      </c>
      <c r="F307" s="407">
        <v>54.919277876</v>
      </c>
      <c r="G307" s="406">
        <v>1228523.9</v>
      </c>
    </row>
    <row r="308" spans="1:7" ht="12.75">
      <c r="A308" s="409" t="s">
        <v>182</v>
      </c>
      <c r="B308" s="410" t="s">
        <v>178</v>
      </c>
      <c r="C308" s="411">
        <v>12563495</v>
      </c>
      <c r="D308" s="411">
        <v>7223931</v>
      </c>
      <c r="E308" s="411">
        <v>6899780.73</v>
      </c>
      <c r="F308" s="412">
        <v>54.919277876</v>
      </c>
      <c r="G308" s="411">
        <v>1228523.9</v>
      </c>
    </row>
    <row r="309" spans="1:7" ht="25.5">
      <c r="A309" s="413" t="s">
        <v>215</v>
      </c>
      <c r="B309" s="410" t="s">
        <v>206</v>
      </c>
      <c r="C309" s="411">
        <v>11531788</v>
      </c>
      <c r="D309" s="411">
        <v>6673077</v>
      </c>
      <c r="E309" s="411">
        <v>6599603.17</v>
      </c>
      <c r="F309" s="412">
        <v>57.229660916</v>
      </c>
      <c r="G309" s="411">
        <v>1137384.01</v>
      </c>
    </row>
    <row r="310" spans="1:7" s="408" customFormat="1" ht="12.75">
      <c r="A310" s="414" t="s">
        <v>217</v>
      </c>
      <c r="B310" s="410" t="s">
        <v>208</v>
      </c>
      <c r="C310" s="411">
        <v>92183</v>
      </c>
      <c r="D310" s="411">
        <v>60116</v>
      </c>
      <c r="E310" s="411">
        <v>59431.05</v>
      </c>
      <c r="F310" s="412">
        <v>64.470726707</v>
      </c>
      <c r="G310" s="411">
        <v>10637.35</v>
      </c>
    </row>
    <row r="311" spans="1:7" s="408" customFormat="1" ht="25.5">
      <c r="A311" s="415" t="s">
        <v>221</v>
      </c>
      <c r="B311" s="410" t="s">
        <v>212</v>
      </c>
      <c r="C311" s="411">
        <v>155000</v>
      </c>
      <c r="D311" s="411">
        <v>0</v>
      </c>
      <c r="E311" s="411">
        <v>59431.05</v>
      </c>
      <c r="F311" s="412">
        <v>38.342612903</v>
      </c>
      <c r="G311" s="411">
        <v>10637.35</v>
      </c>
    </row>
    <row r="312" spans="1:7" ht="12.75">
      <c r="A312" s="414" t="s">
        <v>229</v>
      </c>
      <c r="B312" s="410" t="s">
        <v>230</v>
      </c>
      <c r="C312" s="411">
        <v>11439605</v>
      </c>
      <c r="D312" s="411">
        <v>6612961</v>
      </c>
      <c r="E312" s="411">
        <v>6540172.12</v>
      </c>
      <c r="F312" s="412">
        <v>57.171310723</v>
      </c>
      <c r="G312" s="411">
        <v>1126746.66</v>
      </c>
    </row>
    <row r="313" spans="1:7" ht="12.75">
      <c r="A313" s="415" t="s">
        <v>232</v>
      </c>
      <c r="B313" s="410" t="s">
        <v>220</v>
      </c>
      <c r="C313" s="411">
        <v>11439605</v>
      </c>
      <c r="D313" s="411">
        <v>0</v>
      </c>
      <c r="E313" s="411">
        <v>6540172.12</v>
      </c>
      <c r="F313" s="412">
        <v>57.171310723</v>
      </c>
      <c r="G313" s="411">
        <v>1126746.66</v>
      </c>
    </row>
    <row r="314" spans="1:7" ht="12.75">
      <c r="A314" s="416" t="s">
        <v>414</v>
      </c>
      <c r="B314" s="410" t="s">
        <v>415</v>
      </c>
      <c r="C314" s="411">
        <v>11421805</v>
      </c>
      <c r="D314" s="411">
        <v>0</v>
      </c>
      <c r="E314" s="411">
        <v>6539473.96</v>
      </c>
      <c r="F314" s="412">
        <v>57.254295271</v>
      </c>
      <c r="G314" s="411">
        <v>1126724.27</v>
      </c>
    </row>
    <row r="315" spans="1:7" ht="12.75">
      <c r="A315" s="416" t="s">
        <v>418</v>
      </c>
      <c r="B315" s="410" t="s">
        <v>419</v>
      </c>
      <c r="C315" s="411">
        <v>17800</v>
      </c>
      <c r="D315" s="411">
        <v>0</v>
      </c>
      <c r="E315" s="411">
        <v>698.16</v>
      </c>
      <c r="F315" s="412">
        <v>3.922247191</v>
      </c>
      <c r="G315" s="411">
        <v>22.39</v>
      </c>
    </row>
    <row r="316" spans="1:7" ht="25.5">
      <c r="A316" s="413" t="s">
        <v>241</v>
      </c>
      <c r="B316" s="410" t="s">
        <v>231</v>
      </c>
      <c r="C316" s="411">
        <v>1031707</v>
      </c>
      <c r="D316" s="411">
        <v>550854</v>
      </c>
      <c r="E316" s="411">
        <v>300177.56</v>
      </c>
      <c r="F316" s="412">
        <v>29.095233434</v>
      </c>
      <c r="G316" s="411">
        <v>91139.89</v>
      </c>
    </row>
    <row r="317" spans="1:7" ht="12.75">
      <c r="A317" s="414" t="s">
        <v>242</v>
      </c>
      <c r="B317" s="410" t="s">
        <v>243</v>
      </c>
      <c r="C317" s="411">
        <v>968890</v>
      </c>
      <c r="D317" s="411">
        <v>516936</v>
      </c>
      <c r="E317" s="411">
        <v>300177.56</v>
      </c>
      <c r="F317" s="412">
        <v>30.98159337</v>
      </c>
      <c r="G317" s="411">
        <v>91139.89</v>
      </c>
    </row>
    <row r="318" spans="1:7" ht="25.5">
      <c r="A318" s="415" t="s">
        <v>509</v>
      </c>
      <c r="B318" s="410" t="s">
        <v>510</v>
      </c>
      <c r="C318" s="411">
        <v>968890</v>
      </c>
      <c r="D318" s="411">
        <v>516936</v>
      </c>
      <c r="E318" s="411">
        <v>300177.56</v>
      </c>
      <c r="F318" s="412">
        <v>30.98159337</v>
      </c>
      <c r="G318" s="411">
        <v>91139.89</v>
      </c>
    </row>
    <row r="319" spans="1:7" ht="38.25">
      <c r="A319" s="414" t="s">
        <v>248</v>
      </c>
      <c r="B319" s="410" t="s">
        <v>249</v>
      </c>
      <c r="C319" s="411">
        <v>62817</v>
      </c>
      <c r="D319" s="411">
        <v>33918</v>
      </c>
      <c r="E319" s="411">
        <v>0</v>
      </c>
      <c r="F319" s="412">
        <v>0</v>
      </c>
      <c r="G319" s="411">
        <v>0</v>
      </c>
    </row>
    <row r="320" spans="1:7" ht="12.75">
      <c r="A320" s="405"/>
      <c r="B320" s="405" t="s">
        <v>1097</v>
      </c>
      <c r="C320" s="406">
        <v>-1519010</v>
      </c>
      <c r="D320" s="406">
        <v>-1699827</v>
      </c>
      <c r="E320" s="406">
        <v>-1502353.77</v>
      </c>
      <c r="F320" s="407">
        <v>98.903481215</v>
      </c>
      <c r="G320" s="406">
        <v>-300236.74</v>
      </c>
    </row>
    <row r="321" spans="1:7" ht="12.75">
      <c r="A321" s="405"/>
      <c r="B321" s="405" t="s">
        <v>1098</v>
      </c>
      <c r="C321" s="406">
        <v>1519010</v>
      </c>
      <c r="D321" s="406">
        <v>1699827</v>
      </c>
      <c r="E321" s="406">
        <v>1502353.77</v>
      </c>
      <c r="F321" s="407">
        <v>98.903481215</v>
      </c>
      <c r="G321" s="406">
        <v>300236.74</v>
      </c>
    </row>
    <row r="322" spans="1:7" ht="12.75">
      <c r="A322" s="409" t="s">
        <v>267</v>
      </c>
      <c r="B322" s="410" t="s">
        <v>1161</v>
      </c>
      <c r="C322" s="411">
        <v>1519010</v>
      </c>
      <c r="D322" s="411">
        <v>1699827</v>
      </c>
      <c r="E322" s="411">
        <v>1502353.77</v>
      </c>
      <c r="F322" s="412">
        <v>98.903481215</v>
      </c>
      <c r="G322" s="411">
        <v>300236.74</v>
      </c>
    </row>
    <row r="323" spans="1:7" ht="25.5">
      <c r="A323" s="413" t="s">
        <v>423</v>
      </c>
      <c r="B323" s="410" t="s">
        <v>1164</v>
      </c>
      <c r="C323" s="411">
        <v>1519010</v>
      </c>
      <c r="D323" s="411">
        <v>1699827</v>
      </c>
      <c r="E323" s="411">
        <v>1502353.77</v>
      </c>
      <c r="F323" s="412">
        <v>98.903481215</v>
      </c>
      <c r="G323" s="411">
        <v>300236.74</v>
      </c>
    </row>
    <row r="324" spans="1:7" ht="25.5">
      <c r="A324" s="405" t="s">
        <v>519</v>
      </c>
      <c r="B324" s="405" t="s">
        <v>520</v>
      </c>
      <c r="C324" s="406"/>
      <c r="D324" s="406"/>
      <c r="E324" s="406"/>
      <c r="F324" s="407"/>
      <c r="G324" s="406"/>
    </row>
    <row r="325" spans="1:7" ht="12.75">
      <c r="A325" s="405"/>
      <c r="B325" s="405" t="s">
        <v>497</v>
      </c>
      <c r="C325" s="406">
        <v>266052789</v>
      </c>
      <c r="D325" s="406">
        <v>131664023</v>
      </c>
      <c r="E325" s="406">
        <v>129482137.08</v>
      </c>
      <c r="F325" s="407">
        <v>48.667836773</v>
      </c>
      <c r="G325" s="406">
        <v>21615157</v>
      </c>
    </row>
    <row r="326" spans="1:7" ht="12.75">
      <c r="A326" s="409" t="s">
        <v>182</v>
      </c>
      <c r="B326" s="410" t="s">
        <v>1123</v>
      </c>
      <c r="C326" s="411">
        <v>255203179</v>
      </c>
      <c r="D326" s="411">
        <v>124216029</v>
      </c>
      <c r="E326" s="411">
        <v>121500556.24</v>
      </c>
      <c r="F326" s="412">
        <v>47.609342766</v>
      </c>
      <c r="G326" s="411">
        <v>21202818.29</v>
      </c>
    </row>
    <row r="327" spans="1:7" ht="25.5">
      <c r="A327" s="413" t="s">
        <v>215</v>
      </c>
      <c r="B327" s="410" t="s">
        <v>1150</v>
      </c>
      <c r="C327" s="411">
        <v>255203179</v>
      </c>
      <c r="D327" s="411">
        <v>124216029</v>
      </c>
      <c r="E327" s="411">
        <v>121500556.24</v>
      </c>
      <c r="F327" s="412">
        <v>47.609342766</v>
      </c>
      <c r="G327" s="411">
        <v>21202818.29</v>
      </c>
    </row>
    <row r="328" spans="1:7" ht="12.75">
      <c r="A328" s="414" t="s">
        <v>427</v>
      </c>
      <c r="B328" s="410" t="s">
        <v>428</v>
      </c>
      <c r="C328" s="411">
        <v>255203179</v>
      </c>
      <c r="D328" s="411">
        <v>124216029</v>
      </c>
      <c r="E328" s="411">
        <v>121500556.24</v>
      </c>
      <c r="F328" s="412">
        <v>47.609342766</v>
      </c>
      <c r="G328" s="411">
        <v>21202818.29</v>
      </c>
    </row>
    <row r="329" spans="1:7" ht="25.5">
      <c r="A329" s="415" t="s">
        <v>433</v>
      </c>
      <c r="B329" s="410" t="s">
        <v>434</v>
      </c>
      <c r="C329" s="411">
        <v>255203179</v>
      </c>
      <c r="D329" s="411">
        <v>124216029</v>
      </c>
      <c r="E329" s="411">
        <v>121500556.24</v>
      </c>
      <c r="F329" s="412">
        <v>47.609342766</v>
      </c>
      <c r="G329" s="411">
        <v>21202818.29</v>
      </c>
    </row>
    <row r="330" spans="1:7" ht="25.5">
      <c r="A330" s="416" t="s">
        <v>441</v>
      </c>
      <c r="B330" s="410" t="s">
        <v>442</v>
      </c>
      <c r="C330" s="411">
        <v>255203179</v>
      </c>
      <c r="D330" s="411">
        <v>124216029</v>
      </c>
      <c r="E330" s="411">
        <v>121500556.24</v>
      </c>
      <c r="F330" s="412">
        <v>47.609342766</v>
      </c>
      <c r="G330" s="411">
        <v>21202818.29</v>
      </c>
    </row>
    <row r="331" spans="1:7" ht="12.75">
      <c r="A331" s="409" t="s">
        <v>250</v>
      </c>
      <c r="B331" s="410" t="s">
        <v>1140</v>
      </c>
      <c r="C331" s="411">
        <v>9691159</v>
      </c>
      <c r="D331" s="411">
        <v>6869342</v>
      </c>
      <c r="E331" s="411">
        <v>7514141.79</v>
      </c>
      <c r="F331" s="412">
        <v>77.536048991</v>
      </c>
      <c r="G331" s="411">
        <v>313830.17</v>
      </c>
    </row>
    <row r="332" spans="1:7" s="408" customFormat="1" ht="25.5">
      <c r="A332" s="413" t="s">
        <v>450</v>
      </c>
      <c r="B332" s="410" t="s">
        <v>451</v>
      </c>
      <c r="C332" s="411">
        <v>76882</v>
      </c>
      <c r="D332" s="411">
        <v>75000</v>
      </c>
      <c r="E332" s="411">
        <v>383977.95</v>
      </c>
      <c r="F332" s="412">
        <v>499.438034911</v>
      </c>
      <c r="G332" s="411">
        <v>74135.33</v>
      </c>
    </row>
    <row r="333" spans="1:7" ht="12.75">
      <c r="A333" s="414" t="s">
        <v>452</v>
      </c>
      <c r="B333" s="410" t="s">
        <v>453</v>
      </c>
      <c r="C333" s="411">
        <v>74000</v>
      </c>
      <c r="D333" s="411">
        <v>74000</v>
      </c>
      <c r="E333" s="411">
        <v>375727.22</v>
      </c>
      <c r="F333" s="412">
        <v>507.739486486</v>
      </c>
      <c r="G333" s="411">
        <v>72855.49</v>
      </c>
    </row>
    <row r="334" spans="1:7" ht="12.75">
      <c r="A334" s="414" t="s">
        <v>464</v>
      </c>
      <c r="B334" s="410" t="s">
        <v>465</v>
      </c>
      <c r="C334" s="411">
        <v>2882</v>
      </c>
      <c r="D334" s="411">
        <v>1000</v>
      </c>
      <c r="E334" s="411">
        <v>6970.89</v>
      </c>
      <c r="F334" s="412">
        <v>241.876821652</v>
      </c>
      <c r="G334" s="411">
        <v>0</v>
      </c>
    </row>
    <row r="335" spans="1:7" ht="12.75">
      <c r="A335" s="414" t="s">
        <v>468</v>
      </c>
      <c r="B335" s="410" t="s">
        <v>469</v>
      </c>
      <c r="C335" s="411">
        <v>0</v>
      </c>
      <c r="D335" s="411">
        <v>0</v>
      </c>
      <c r="E335" s="411">
        <v>1279.84</v>
      </c>
      <c r="F335" s="412">
        <v>0</v>
      </c>
      <c r="G335" s="411">
        <v>1279.84</v>
      </c>
    </row>
    <row r="336" spans="1:7" ht="25.5">
      <c r="A336" s="413" t="s">
        <v>470</v>
      </c>
      <c r="B336" s="410" t="s">
        <v>471</v>
      </c>
      <c r="C336" s="411">
        <v>9614277</v>
      </c>
      <c r="D336" s="411">
        <v>6794342</v>
      </c>
      <c r="E336" s="411">
        <v>7130163.84</v>
      </c>
      <c r="F336" s="412">
        <v>74.162246834</v>
      </c>
      <c r="G336" s="411">
        <v>239694.84</v>
      </c>
    </row>
    <row r="337" spans="1:7" ht="25.5">
      <c r="A337" s="414" t="s">
        <v>472</v>
      </c>
      <c r="B337" s="410" t="s">
        <v>473</v>
      </c>
      <c r="C337" s="411">
        <v>700000</v>
      </c>
      <c r="D337" s="411">
        <v>350000</v>
      </c>
      <c r="E337" s="411">
        <v>681175.5</v>
      </c>
      <c r="F337" s="412">
        <v>97.310785714</v>
      </c>
      <c r="G337" s="411">
        <v>0</v>
      </c>
    </row>
    <row r="338" spans="1:7" ht="25.5">
      <c r="A338" s="414" t="s">
        <v>474</v>
      </c>
      <c r="B338" s="410" t="s">
        <v>475</v>
      </c>
      <c r="C338" s="411">
        <v>8914277</v>
      </c>
      <c r="D338" s="411">
        <v>6444342</v>
      </c>
      <c r="E338" s="411">
        <v>6444342.5</v>
      </c>
      <c r="F338" s="412">
        <v>72.292374356</v>
      </c>
      <c r="G338" s="411">
        <v>244773.06</v>
      </c>
    </row>
    <row r="339" spans="1:7" ht="12.75">
      <c r="A339" s="414" t="s">
        <v>476</v>
      </c>
      <c r="B339" s="410" t="s">
        <v>469</v>
      </c>
      <c r="C339" s="411">
        <v>0</v>
      </c>
      <c r="D339" s="411">
        <v>0</v>
      </c>
      <c r="E339" s="411">
        <v>4645.84</v>
      </c>
      <c r="F339" s="412">
        <v>0</v>
      </c>
      <c r="G339" s="411">
        <v>-5078.22</v>
      </c>
    </row>
    <row r="340" spans="1:7" ht="12.75">
      <c r="A340" s="409" t="s">
        <v>165</v>
      </c>
      <c r="B340" s="410" t="s">
        <v>1143</v>
      </c>
      <c r="C340" s="411">
        <v>1158451</v>
      </c>
      <c r="D340" s="411">
        <v>578652</v>
      </c>
      <c r="E340" s="411">
        <v>467439.05</v>
      </c>
      <c r="F340" s="412">
        <v>40.350351461</v>
      </c>
      <c r="G340" s="411">
        <v>98508.54</v>
      </c>
    </row>
    <row r="341" spans="1:7" ht="12.75">
      <c r="A341" s="413" t="s">
        <v>21</v>
      </c>
      <c r="B341" s="410" t="s">
        <v>166</v>
      </c>
      <c r="C341" s="411">
        <v>1158451</v>
      </c>
      <c r="D341" s="411">
        <v>578652</v>
      </c>
      <c r="E341" s="411">
        <v>467439.05</v>
      </c>
      <c r="F341" s="412">
        <v>40.350351461</v>
      </c>
      <c r="G341" s="411">
        <v>98508.54</v>
      </c>
    </row>
    <row r="342" spans="1:7" ht="25.5">
      <c r="A342" s="414" t="s">
        <v>477</v>
      </c>
      <c r="B342" s="410" t="s">
        <v>478</v>
      </c>
      <c r="C342" s="411">
        <v>184867</v>
      </c>
      <c r="D342" s="411">
        <v>92430</v>
      </c>
      <c r="E342" s="411">
        <v>92430</v>
      </c>
      <c r="F342" s="412">
        <v>49.998106747</v>
      </c>
      <c r="G342" s="411">
        <v>15405</v>
      </c>
    </row>
    <row r="343" spans="1:7" ht="25.5">
      <c r="A343" s="415" t="s">
        <v>479</v>
      </c>
      <c r="B343" s="410" t="s">
        <v>480</v>
      </c>
      <c r="C343" s="411">
        <v>184867</v>
      </c>
      <c r="D343" s="411">
        <v>92430</v>
      </c>
      <c r="E343" s="411">
        <v>92430</v>
      </c>
      <c r="F343" s="412">
        <v>49.998106747</v>
      </c>
      <c r="G343" s="411">
        <v>15405</v>
      </c>
    </row>
    <row r="344" spans="1:7" s="408" customFormat="1" ht="12.75">
      <c r="A344" s="416" t="s">
        <v>493</v>
      </c>
      <c r="B344" s="410" t="s">
        <v>494</v>
      </c>
      <c r="C344" s="411">
        <v>184867</v>
      </c>
      <c r="D344" s="411">
        <v>92430</v>
      </c>
      <c r="E344" s="411">
        <v>92430</v>
      </c>
      <c r="F344" s="412">
        <v>49.998106747</v>
      </c>
      <c r="G344" s="411">
        <v>15405</v>
      </c>
    </row>
    <row r="345" spans="1:7" s="408" customFormat="1" ht="12.75">
      <c r="A345" s="414" t="s">
        <v>498</v>
      </c>
      <c r="B345" s="410" t="s">
        <v>499</v>
      </c>
      <c r="C345" s="411">
        <v>973584</v>
      </c>
      <c r="D345" s="411">
        <v>486222</v>
      </c>
      <c r="E345" s="411">
        <v>375009.05</v>
      </c>
      <c r="F345" s="412">
        <v>38.518407246</v>
      </c>
      <c r="G345" s="411">
        <v>83103.54</v>
      </c>
    </row>
    <row r="346" spans="1:7" ht="25.5">
      <c r="A346" s="415" t="s">
        <v>521</v>
      </c>
      <c r="B346" s="410" t="s">
        <v>522</v>
      </c>
      <c r="C346" s="411">
        <v>973584</v>
      </c>
      <c r="D346" s="411">
        <v>486222</v>
      </c>
      <c r="E346" s="411">
        <v>375009.05</v>
      </c>
      <c r="F346" s="412">
        <v>38.518407246</v>
      </c>
      <c r="G346" s="411">
        <v>83103.54</v>
      </c>
    </row>
    <row r="347" spans="1:7" ht="12.75">
      <c r="A347" s="405"/>
      <c r="B347" s="405" t="s">
        <v>508</v>
      </c>
      <c r="C347" s="406">
        <v>315161261</v>
      </c>
      <c r="D347" s="406">
        <v>158193791</v>
      </c>
      <c r="E347" s="406">
        <v>155371841.05</v>
      </c>
      <c r="F347" s="407">
        <v>49.29915579</v>
      </c>
      <c r="G347" s="406">
        <v>24177933.31</v>
      </c>
    </row>
    <row r="348" spans="1:7" s="408" customFormat="1" ht="12.75">
      <c r="A348" s="409" t="s">
        <v>182</v>
      </c>
      <c r="B348" s="410" t="s">
        <v>178</v>
      </c>
      <c r="C348" s="411">
        <v>315161261</v>
      </c>
      <c r="D348" s="411">
        <v>158193791</v>
      </c>
      <c r="E348" s="411">
        <v>155371841.05</v>
      </c>
      <c r="F348" s="412">
        <v>49.29915579</v>
      </c>
      <c r="G348" s="411">
        <v>24177933.31</v>
      </c>
    </row>
    <row r="349" spans="1:7" s="408" customFormat="1" ht="25.5">
      <c r="A349" s="413" t="s">
        <v>215</v>
      </c>
      <c r="B349" s="410" t="s">
        <v>206</v>
      </c>
      <c r="C349" s="411">
        <v>260632453</v>
      </c>
      <c r="D349" s="411">
        <v>138728180</v>
      </c>
      <c r="E349" s="411">
        <v>136749929.59</v>
      </c>
      <c r="F349" s="412">
        <v>52.468496542</v>
      </c>
      <c r="G349" s="411">
        <v>20114945.18</v>
      </c>
    </row>
    <row r="350" spans="1:7" ht="12.75">
      <c r="A350" s="414" t="s">
        <v>229</v>
      </c>
      <c r="B350" s="410" t="s">
        <v>230</v>
      </c>
      <c r="C350" s="411">
        <v>260632453</v>
      </c>
      <c r="D350" s="411">
        <v>138728180</v>
      </c>
      <c r="E350" s="411">
        <v>136749929.59</v>
      </c>
      <c r="F350" s="412">
        <v>52.468496542</v>
      </c>
      <c r="G350" s="411">
        <v>20114945.18</v>
      </c>
    </row>
    <row r="351" spans="1:7" ht="12.75">
      <c r="A351" s="415" t="s">
        <v>232</v>
      </c>
      <c r="B351" s="410" t="s">
        <v>220</v>
      </c>
      <c r="C351" s="411">
        <v>260712133</v>
      </c>
      <c r="D351" s="411">
        <v>0</v>
      </c>
      <c r="E351" s="411">
        <v>136749929.59</v>
      </c>
      <c r="F351" s="412">
        <v>52.452460887</v>
      </c>
      <c r="G351" s="411">
        <v>20114945.18</v>
      </c>
    </row>
    <row r="352" spans="1:7" ht="12.75">
      <c r="A352" s="416" t="s">
        <v>412</v>
      </c>
      <c r="B352" s="410" t="s">
        <v>413</v>
      </c>
      <c r="C352" s="411">
        <v>105335007</v>
      </c>
      <c r="D352" s="411">
        <v>0</v>
      </c>
      <c r="E352" s="411">
        <v>49388945.85</v>
      </c>
      <c r="F352" s="412">
        <v>46.887494724</v>
      </c>
      <c r="G352" s="411">
        <v>8783944.68</v>
      </c>
    </row>
    <row r="353" spans="1:7" ht="12.75">
      <c r="A353" s="416" t="s">
        <v>414</v>
      </c>
      <c r="B353" s="410" t="s">
        <v>415</v>
      </c>
      <c r="C353" s="411">
        <v>154941726</v>
      </c>
      <c r="D353" s="411">
        <v>0</v>
      </c>
      <c r="E353" s="411">
        <v>87341492</v>
      </c>
      <c r="F353" s="412">
        <v>56.370542819</v>
      </c>
      <c r="G353" s="411">
        <v>11330337.04</v>
      </c>
    </row>
    <row r="354" spans="1:7" ht="12.75">
      <c r="A354" s="416" t="s">
        <v>418</v>
      </c>
      <c r="B354" s="410" t="s">
        <v>419</v>
      </c>
      <c r="C354" s="411">
        <v>435400</v>
      </c>
      <c r="D354" s="411">
        <v>0</v>
      </c>
      <c r="E354" s="411">
        <v>19491.74</v>
      </c>
      <c r="F354" s="412">
        <v>4.476743225</v>
      </c>
      <c r="G354" s="411">
        <v>663.46</v>
      </c>
    </row>
    <row r="355" spans="1:7" ht="25.5">
      <c r="A355" s="413" t="s">
        <v>241</v>
      </c>
      <c r="B355" s="410" t="s">
        <v>231</v>
      </c>
      <c r="C355" s="411">
        <v>54528808</v>
      </c>
      <c r="D355" s="411">
        <v>19465611</v>
      </c>
      <c r="E355" s="411">
        <v>18621911.46</v>
      </c>
      <c r="F355" s="412">
        <v>34.150593316</v>
      </c>
      <c r="G355" s="411">
        <v>4062988.13</v>
      </c>
    </row>
    <row r="356" spans="1:7" ht="12.75">
      <c r="A356" s="414" t="s">
        <v>242</v>
      </c>
      <c r="B356" s="410" t="s">
        <v>243</v>
      </c>
      <c r="C356" s="411">
        <v>54528808</v>
      </c>
      <c r="D356" s="411">
        <v>19465611</v>
      </c>
      <c r="E356" s="411">
        <v>18621911.46</v>
      </c>
      <c r="F356" s="412">
        <v>34.150593316</v>
      </c>
      <c r="G356" s="411">
        <v>4062988.13</v>
      </c>
    </row>
    <row r="357" spans="1:7" ht="25.5">
      <c r="A357" s="415" t="s">
        <v>420</v>
      </c>
      <c r="B357" s="410" t="s">
        <v>421</v>
      </c>
      <c r="C357" s="411">
        <v>79680</v>
      </c>
      <c r="D357" s="411">
        <v>39840</v>
      </c>
      <c r="E357" s="411">
        <v>38260</v>
      </c>
      <c r="F357" s="412">
        <v>48.017068273</v>
      </c>
      <c r="G357" s="411">
        <v>38260</v>
      </c>
    </row>
    <row r="358" spans="1:7" ht="25.5">
      <c r="A358" s="415" t="s">
        <v>509</v>
      </c>
      <c r="B358" s="410" t="s">
        <v>510</v>
      </c>
      <c r="C358" s="411">
        <v>54449128</v>
      </c>
      <c r="D358" s="411">
        <v>19425771</v>
      </c>
      <c r="E358" s="411">
        <v>18583651.46</v>
      </c>
      <c r="F358" s="412">
        <v>34.130301334</v>
      </c>
      <c r="G358" s="411">
        <v>4024728.13</v>
      </c>
    </row>
    <row r="359" spans="1:7" ht="12.75">
      <c r="A359" s="405"/>
      <c r="B359" s="405" t="s">
        <v>1097</v>
      </c>
      <c r="C359" s="406">
        <v>-49108472</v>
      </c>
      <c r="D359" s="406">
        <v>-26529768</v>
      </c>
      <c r="E359" s="406">
        <v>-25889703.9700001</v>
      </c>
      <c r="F359" s="407">
        <v>52.719424807</v>
      </c>
      <c r="G359" s="406">
        <v>-2562776.31</v>
      </c>
    </row>
    <row r="360" spans="1:7" ht="12.75">
      <c r="A360" s="405"/>
      <c r="B360" s="405" t="s">
        <v>1098</v>
      </c>
      <c r="C360" s="406">
        <v>49108472</v>
      </c>
      <c r="D360" s="406">
        <v>26529768</v>
      </c>
      <c r="E360" s="406">
        <v>25889703.9700001</v>
      </c>
      <c r="F360" s="407">
        <v>52.719424807</v>
      </c>
      <c r="G360" s="406">
        <v>2562776.31</v>
      </c>
    </row>
    <row r="361" spans="1:7" ht="12.75">
      <c r="A361" s="409" t="s">
        <v>267</v>
      </c>
      <c r="B361" s="410" t="s">
        <v>1161</v>
      </c>
      <c r="C361" s="411">
        <v>49108472</v>
      </c>
      <c r="D361" s="411">
        <v>26529768</v>
      </c>
      <c r="E361" s="411">
        <v>25889703.9700001</v>
      </c>
      <c r="F361" s="412">
        <v>52.719424807</v>
      </c>
      <c r="G361" s="411">
        <v>2562776.31</v>
      </c>
    </row>
    <row r="362" spans="1:7" ht="25.5">
      <c r="A362" s="413" t="s">
        <v>423</v>
      </c>
      <c r="B362" s="410" t="s">
        <v>1164</v>
      </c>
      <c r="C362" s="411">
        <v>49108472</v>
      </c>
      <c r="D362" s="411">
        <v>26529768</v>
      </c>
      <c r="E362" s="411">
        <v>25889703.9700001</v>
      </c>
      <c r="F362" s="412">
        <v>52.719424807</v>
      </c>
      <c r="G362" s="411">
        <v>2562776.31</v>
      </c>
    </row>
    <row r="363" spans="1:7" ht="25.5">
      <c r="A363" s="405" t="s">
        <v>523</v>
      </c>
      <c r="B363" s="405" t="s">
        <v>524</v>
      </c>
      <c r="C363" s="406"/>
      <c r="D363" s="406"/>
      <c r="E363" s="406"/>
      <c r="F363" s="407"/>
      <c r="G363" s="406"/>
    </row>
    <row r="364" spans="1:7" ht="12.75">
      <c r="A364" s="405"/>
      <c r="B364" s="405" t="s">
        <v>497</v>
      </c>
      <c r="C364" s="406">
        <v>8796219</v>
      </c>
      <c r="D364" s="406">
        <v>4164052</v>
      </c>
      <c r="E364" s="406">
        <v>4189665.81</v>
      </c>
      <c r="F364" s="407">
        <v>47.630303543</v>
      </c>
      <c r="G364" s="406">
        <v>710366.11</v>
      </c>
    </row>
    <row r="365" spans="1:7" ht="12.75">
      <c r="A365" s="409" t="s">
        <v>250</v>
      </c>
      <c r="B365" s="410" t="s">
        <v>1140</v>
      </c>
      <c r="C365" s="411">
        <v>425000</v>
      </c>
      <c r="D365" s="411">
        <v>176000</v>
      </c>
      <c r="E365" s="411">
        <v>210654.03</v>
      </c>
      <c r="F365" s="412">
        <v>49.565654118</v>
      </c>
      <c r="G365" s="411">
        <v>32385.39</v>
      </c>
    </row>
    <row r="366" spans="1:7" ht="25.5">
      <c r="A366" s="413" t="s">
        <v>450</v>
      </c>
      <c r="B366" s="410" t="s">
        <v>451</v>
      </c>
      <c r="C366" s="411">
        <v>425000</v>
      </c>
      <c r="D366" s="411">
        <v>176000</v>
      </c>
      <c r="E366" s="411">
        <v>210654.03</v>
      </c>
      <c r="F366" s="412">
        <v>49.565654118</v>
      </c>
      <c r="G366" s="411">
        <v>32385.39</v>
      </c>
    </row>
    <row r="367" spans="1:7" ht="25.5">
      <c r="A367" s="414" t="s">
        <v>454</v>
      </c>
      <c r="B367" s="410" t="s">
        <v>455</v>
      </c>
      <c r="C367" s="411">
        <v>0</v>
      </c>
      <c r="D367" s="411">
        <v>0</v>
      </c>
      <c r="E367" s="411">
        <v>5763</v>
      </c>
      <c r="F367" s="412">
        <v>0</v>
      </c>
      <c r="G367" s="411">
        <v>0</v>
      </c>
    </row>
    <row r="368" spans="1:7" s="408" customFormat="1" ht="12.75">
      <c r="A368" s="415" t="s">
        <v>456</v>
      </c>
      <c r="B368" s="410" t="s">
        <v>457</v>
      </c>
      <c r="C368" s="411">
        <v>0</v>
      </c>
      <c r="D368" s="411">
        <v>0</v>
      </c>
      <c r="E368" s="411">
        <v>5763</v>
      </c>
      <c r="F368" s="412">
        <v>0</v>
      </c>
      <c r="G368" s="411">
        <v>0</v>
      </c>
    </row>
    <row r="369" spans="1:7" ht="25.5">
      <c r="A369" s="414" t="s">
        <v>460</v>
      </c>
      <c r="B369" s="410" t="s">
        <v>461</v>
      </c>
      <c r="C369" s="411">
        <v>425000</v>
      </c>
      <c r="D369" s="411">
        <v>176000</v>
      </c>
      <c r="E369" s="411">
        <v>204890.2</v>
      </c>
      <c r="F369" s="412">
        <v>48.209458824</v>
      </c>
      <c r="G369" s="411">
        <v>32385.39</v>
      </c>
    </row>
    <row r="370" spans="1:7" ht="51">
      <c r="A370" s="414" t="s">
        <v>466</v>
      </c>
      <c r="B370" s="410" t="s">
        <v>467</v>
      </c>
      <c r="C370" s="411">
        <v>0</v>
      </c>
      <c r="D370" s="411">
        <v>0</v>
      </c>
      <c r="E370" s="411">
        <v>0.83</v>
      </c>
      <c r="F370" s="412">
        <v>0</v>
      </c>
      <c r="G370" s="411">
        <v>0</v>
      </c>
    </row>
    <row r="371" spans="1:7" ht="25.5">
      <c r="A371" s="409" t="s">
        <v>162</v>
      </c>
      <c r="B371" s="410" t="s">
        <v>1141</v>
      </c>
      <c r="C371" s="411">
        <v>129110</v>
      </c>
      <c r="D371" s="411">
        <v>42000</v>
      </c>
      <c r="E371" s="411">
        <v>32959.78</v>
      </c>
      <c r="F371" s="412">
        <v>25.52844861</v>
      </c>
      <c r="G371" s="411">
        <v>4817.72</v>
      </c>
    </row>
    <row r="372" spans="1:7" ht="12.75">
      <c r="A372" s="409" t="s">
        <v>165</v>
      </c>
      <c r="B372" s="410" t="s">
        <v>1143</v>
      </c>
      <c r="C372" s="411">
        <v>8242109</v>
      </c>
      <c r="D372" s="411">
        <v>3946052</v>
      </c>
      <c r="E372" s="411">
        <v>3946052</v>
      </c>
      <c r="F372" s="412">
        <v>47.876726697</v>
      </c>
      <c r="G372" s="411">
        <v>673163</v>
      </c>
    </row>
    <row r="373" spans="1:7" ht="12.75">
      <c r="A373" s="413" t="s">
        <v>21</v>
      </c>
      <c r="B373" s="410" t="s">
        <v>166</v>
      </c>
      <c r="C373" s="411">
        <v>8242109</v>
      </c>
      <c r="D373" s="411">
        <v>3946052</v>
      </c>
      <c r="E373" s="411">
        <v>3946052</v>
      </c>
      <c r="F373" s="412">
        <v>47.876726697</v>
      </c>
      <c r="G373" s="411">
        <v>673163</v>
      </c>
    </row>
    <row r="374" spans="1:7" ht="25.5">
      <c r="A374" s="414" t="s">
        <v>477</v>
      </c>
      <c r="B374" s="410" t="s">
        <v>478</v>
      </c>
      <c r="C374" s="411">
        <v>1026209</v>
      </c>
      <c r="D374" s="411">
        <v>513102</v>
      </c>
      <c r="E374" s="411">
        <v>513102</v>
      </c>
      <c r="F374" s="412">
        <v>49.999756385</v>
      </c>
      <c r="G374" s="411">
        <v>85517</v>
      </c>
    </row>
    <row r="375" spans="1:7" ht="25.5">
      <c r="A375" s="415" t="s">
        <v>479</v>
      </c>
      <c r="B375" s="410" t="s">
        <v>480</v>
      </c>
      <c r="C375" s="411">
        <v>1026209</v>
      </c>
      <c r="D375" s="411">
        <v>513102</v>
      </c>
      <c r="E375" s="411">
        <v>513102</v>
      </c>
      <c r="F375" s="412">
        <v>49.999756385</v>
      </c>
      <c r="G375" s="411">
        <v>85517</v>
      </c>
    </row>
    <row r="376" spans="1:7" ht="51">
      <c r="A376" s="416" t="s">
        <v>481</v>
      </c>
      <c r="B376" s="410" t="s">
        <v>482</v>
      </c>
      <c r="C376" s="411">
        <v>1026209</v>
      </c>
      <c r="D376" s="411">
        <v>513102</v>
      </c>
      <c r="E376" s="411">
        <v>513102</v>
      </c>
      <c r="F376" s="412">
        <v>49.999756385</v>
      </c>
      <c r="G376" s="411">
        <v>85517</v>
      </c>
    </row>
    <row r="377" spans="1:7" ht="12.75">
      <c r="A377" s="414" t="s">
        <v>498</v>
      </c>
      <c r="B377" s="410" t="s">
        <v>499</v>
      </c>
      <c r="C377" s="411">
        <v>7215900</v>
      </c>
      <c r="D377" s="411">
        <v>3432950</v>
      </c>
      <c r="E377" s="411">
        <v>3432950</v>
      </c>
      <c r="F377" s="412">
        <v>47.574800094</v>
      </c>
      <c r="G377" s="411">
        <v>587646</v>
      </c>
    </row>
    <row r="378" spans="1:7" ht="25.5">
      <c r="A378" s="415" t="s">
        <v>500</v>
      </c>
      <c r="B378" s="410" t="s">
        <v>501</v>
      </c>
      <c r="C378" s="411">
        <v>7215900</v>
      </c>
      <c r="D378" s="411">
        <v>3432950</v>
      </c>
      <c r="E378" s="411">
        <v>3432950</v>
      </c>
      <c r="F378" s="412">
        <v>47.574800094</v>
      </c>
      <c r="G378" s="411">
        <v>587646</v>
      </c>
    </row>
    <row r="379" spans="1:7" ht="25.5">
      <c r="A379" s="416" t="s">
        <v>525</v>
      </c>
      <c r="B379" s="410" t="s">
        <v>526</v>
      </c>
      <c r="C379" s="411">
        <v>4557220</v>
      </c>
      <c r="D379" s="411">
        <v>2193950</v>
      </c>
      <c r="E379" s="411">
        <v>2193950</v>
      </c>
      <c r="F379" s="412">
        <v>48.1422885</v>
      </c>
      <c r="G379" s="411">
        <v>389198</v>
      </c>
    </row>
    <row r="380" spans="1:7" ht="25.5">
      <c r="A380" s="416" t="s">
        <v>527</v>
      </c>
      <c r="B380" s="410" t="s">
        <v>528</v>
      </c>
      <c r="C380" s="411">
        <v>1099468</v>
      </c>
      <c r="D380" s="411">
        <v>454306</v>
      </c>
      <c r="E380" s="411">
        <v>454306</v>
      </c>
      <c r="F380" s="412">
        <v>41.320529565</v>
      </c>
      <c r="G380" s="411">
        <v>65287</v>
      </c>
    </row>
    <row r="381" spans="1:7" ht="25.5">
      <c r="A381" s="416" t="s">
        <v>529</v>
      </c>
      <c r="B381" s="410" t="s">
        <v>530</v>
      </c>
      <c r="C381" s="411">
        <v>61240</v>
      </c>
      <c r="D381" s="411">
        <v>29482</v>
      </c>
      <c r="E381" s="411">
        <v>29482</v>
      </c>
      <c r="F381" s="412">
        <v>48.141737427</v>
      </c>
      <c r="G381" s="411">
        <v>5230</v>
      </c>
    </row>
    <row r="382" spans="1:7" ht="38.25">
      <c r="A382" s="416" t="s">
        <v>531</v>
      </c>
      <c r="B382" s="410" t="s">
        <v>532</v>
      </c>
      <c r="C382" s="411">
        <v>1497972</v>
      </c>
      <c r="D382" s="411">
        <v>755212</v>
      </c>
      <c r="E382" s="411">
        <v>755212</v>
      </c>
      <c r="F382" s="412">
        <v>50.415628597</v>
      </c>
      <c r="G382" s="411">
        <v>127931</v>
      </c>
    </row>
    <row r="383" spans="1:7" ht="12.75">
      <c r="A383" s="405"/>
      <c r="B383" s="405" t="s">
        <v>508</v>
      </c>
      <c r="C383" s="406">
        <v>8589929</v>
      </c>
      <c r="D383" s="406">
        <v>4043725</v>
      </c>
      <c r="E383" s="406">
        <v>4043480.38</v>
      </c>
      <c r="F383" s="407">
        <v>47.072337618</v>
      </c>
      <c r="G383" s="406">
        <v>722667.27</v>
      </c>
    </row>
    <row r="384" spans="1:7" s="408" customFormat="1" ht="12.75">
      <c r="A384" s="409" t="s">
        <v>182</v>
      </c>
      <c r="B384" s="410" t="s">
        <v>178</v>
      </c>
      <c r="C384" s="411">
        <v>8578416</v>
      </c>
      <c r="D384" s="411">
        <v>4040110</v>
      </c>
      <c r="E384" s="411">
        <v>4039893.94</v>
      </c>
      <c r="F384" s="412">
        <v>47.093705178</v>
      </c>
      <c r="G384" s="411">
        <v>719351.87</v>
      </c>
    </row>
    <row r="385" spans="1:7" s="408" customFormat="1" ht="25.5">
      <c r="A385" s="413" t="s">
        <v>183</v>
      </c>
      <c r="B385" s="410" t="s">
        <v>180</v>
      </c>
      <c r="C385" s="411">
        <v>8560120</v>
      </c>
      <c r="D385" s="411">
        <v>4023932</v>
      </c>
      <c r="E385" s="411">
        <v>4023716.32</v>
      </c>
      <c r="F385" s="412">
        <v>47.005372822</v>
      </c>
      <c r="G385" s="411">
        <v>719351.87</v>
      </c>
    </row>
    <row r="386" spans="1:7" ht="12.75">
      <c r="A386" s="414" t="s">
        <v>185</v>
      </c>
      <c r="B386" s="410" t="s">
        <v>181</v>
      </c>
      <c r="C386" s="411">
        <v>6178564</v>
      </c>
      <c r="D386" s="411">
        <v>2912450</v>
      </c>
      <c r="E386" s="411">
        <v>2912436.37</v>
      </c>
      <c r="F386" s="412">
        <v>47.137755148</v>
      </c>
      <c r="G386" s="411">
        <v>553641.68</v>
      </c>
    </row>
    <row r="387" spans="1:7" ht="12.75">
      <c r="A387" s="415" t="s">
        <v>187</v>
      </c>
      <c r="B387" s="410" t="s">
        <v>188</v>
      </c>
      <c r="C387" s="411">
        <v>4919099</v>
      </c>
      <c r="D387" s="411">
        <v>2237642</v>
      </c>
      <c r="E387" s="411">
        <v>2237628.37</v>
      </c>
      <c r="F387" s="412">
        <v>45.48858175</v>
      </c>
      <c r="G387" s="411">
        <v>443698.68</v>
      </c>
    </row>
    <row r="388" spans="1:7" ht="25.5">
      <c r="A388" s="415" t="s">
        <v>190</v>
      </c>
      <c r="B388" s="410" t="s">
        <v>184</v>
      </c>
      <c r="C388" s="411">
        <v>1199465</v>
      </c>
      <c r="D388" s="411">
        <v>0</v>
      </c>
      <c r="E388" s="411">
        <v>674808</v>
      </c>
      <c r="F388" s="412">
        <v>56.259082174</v>
      </c>
      <c r="G388" s="411">
        <v>109943</v>
      </c>
    </row>
    <row r="389" spans="1:7" ht="12.75">
      <c r="A389" s="414" t="s">
        <v>192</v>
      </c>
      <c r="B389" s="410" t="s">
        <v>186</v>
      </c>
      <c r="C389" s="411">
        <v>2381556</v>
      </c>
      <c r="D389" s="411">
        <v>1111482</v>
      </c>
      <c r="E389" s="411">
        <v>1111279.95</v>
      </c>
      <c r="F389" s="412">
        <v>46.661928168</v>
      </c>
      <c r="G389" s="411">
        <v>165710.19</v>
      </c>
    </row>
    <row r="390" spans="1:7" ht="12.75">
      <c r="A390" s="415" t="s">
        <v>194</v>
      </c>
      <c r="B390" s="410" t="s">
        <v>195</v>
      </c>
      <c r="C390" s="411">
        <v>3000</v>
      </c>
      <c r="D390" s="411">
        <v>0</v>
      </c>
      <c r="E390" s="411">
        <v>2748.64</v>
      </c>
      <c r="F390" s="412">
        <v>91.621333333</v>
      </c>
      <c r="G390" s="411">
        <v>47.65</v>
      </c>
    </row>
    <row r="391" spans="1:7" ht="12.75">
      <c r="A391" s="415" t="s">
        <v>197</v>
      </c>
      <c r="B391" s="410" t="s">
        <v>189</v>
      </c>
      <c r="C391" s="411">
        <v>2219130</v>
      </c>
      <c r="D391" s="411">
        <v>0</v>
      </c>
      <c r="E391" s="411">
        <v>1048007.04</v>
      </c>
      <c r="F391" s="412">
        <v>47.226031823</v>
      </c>
      <c r="G391" s="411">
        <v>153691.87</v>
      </c>
    </row>
    <row r="392" spans="1:7" ht="25.5">
      <c r="A392" s="415" t="s">
        <v>199</v>
      </c>
      <c r="B392" s="410" t="s">
        <v>191</v>
      </c>
      <c r="C392" s="411">
        <v>154615</v>
      </c>
      <c r="D392" s="411">
        <v>0</v>
      </c>
      <c r="E392" s="411">
        <v>58649.14</v>
      </c>
      <c r="F392" s="412">
        <v>37.932373961</v>
      </c>
      <c r="G392" s="411">
        <v>11923.1</v>
      </c>
    </row>
    <row r="393" spans="1:7" ht="12.75">
      <c r="A393" s="415" t="s">
        <v>203</v>
      </c>
      <c r="B393" s="410" t="s">
        <v>204</v>
      </c>
      <c r="C393" s="411">
        <v>4111</v>
      </c>
      <c r="D393" s="411">
        <v>0</v>
      </c>
      <c r="E393" s="411">
        <v>1875.13</v>
      </c>
      <c r="F393" s="412">
        <v>45.612503041</v>
      </c>
      <c r="G393" s="411">
        <v>47.57</v>
      </c>
    </row>
    <row r="394" spans="1:7" ht="25.5">
      <c r="A394" s="413" t="s">
        <v>207</v>
      </c>
      <c r="B394" s="410" t="s">
        <v>198</v>
      </c>
      <c r="C394" s="411">
        <v>7096</v>
      </c>
      <c r="D394" s="411">
        <v>4978</v>
      </c>
      <c r="E394" s="411">
        <v>4977.62</v>
      </c>
      <c r="F394" s="412">
        <v>70.146843292</v>
      </c>
      <c r="G394" s="411">
        <v>0</v>
      </c>
    </row>
    <row r="395" spans="1:7" ht="25.5">
      <c r="A395" s="413" t="s">
        <v>236</v>
      </c>
      <c r="B395" s="410" t="s">
        <v>224</v>
      </c>
      <c r="C395" s="411">
        <v>11200</v>
      </c>
      <c r="D395" s="411">
        <v>11200</v>
      </c>
      <c r="E395" s="411">
        <v>11200</v>
      </c>
      <c r="F395" s="412">
        <v>100</v>
      </c>
      <c r="G395" s="411">
        <v>0</v>
      </c>
    </row>
    <row r="396" spans="1:7" ht="12.75">
      <c r="A396" s="414" t="s">
        <v>239</v>
      </c>
      <c r="B396" s="410" t="s">
        <v>228</v>
      </c>
      <c r="C396" s="411">
        <v>11200</v>
      </c>
      <c r="D396" s="411">
        <v>11200</v>
      </c>
      <c r="E396" s="411">
        <v>11200</v>
      </c>
      <c r="F396" s="412">
        <v>100</v>
      </c>
      <c r="G396" s="411">
        <v>0</v>
      </c>
    </row>
    <row r="397" spans="1:7" ht="12.75">
      <c r="A397" s="409" t="s">
        <v>250</v>
      </c>
      <c r="B397" s="410" t="s">
        <v>251</v>
      </c>
      <c r="C397" s="411">
        <v>11513</v>
      </c>
      <c r="D397" s="411">
        <v>3615</v>
      </c>
      <c r="E397" s="411">
        <v>3586.44</v>
      </c>
      <c r="F397" s="412">
        <v>31.15122036</v>
      </c>
      <c r="G397" s="411">
        <v>3315.4</v>
      </c>
    </row>
    <row r="398" spans="1:7" ht="25.5">
      <c r="A398" s="413" t="s">
        <v>252</v>
      </c>
      <c r="B398" s="410" t="s">
        <v>253</v>
      </c>
      <c r="C398" s="411">
        <v>11513</v>
      </c>
      <c r="D398" s="411">
        <v>3615</v>
      </c>
      <c r="E398" s="411">
        <v>3586.44</v>
      </c>
      <c r="F398" s="412">
        <v>31.15122036</v>
      </c>
      <c r="G398" s="411">
        <v>3315.4</v>
      </c>
    </row>
    <row r="399" spans="1:7" ht="12.75">
      <c r="A399" s="405"/>
      <c r="B399" s="405" t="s">
        <v>1097</v>
      </c>
      <c r="C399" s="406">
        <v>206290</v>
      </c>
      <c r="D399" s="406">
        <v>120327</v>
      </c>
      <c r="E399" s="406">
        <v>146185.43</v>
      </c>
      <c r="F399" s="407">
        <v>70.864040913</v>
      </c>
      <c r="G399" s="406">
        <v>-12301.16</v>
      </c>
    </row>
    <row r="400" spans="1:7" ht="12.75">
      <c r="A400" s="405"/>
      <c r="B400" s="405" t="s">
        <v>1098</v>
      </c>
      <c r="C400" s="406">
        <v>-206290</v>
      </c>
      <c r="D400" s="406">
        <v>-120327</v>
      </c>
      <c r="E400" s="406">
        <v>-146185.43</v>
      </c>
      <c r="F400" s="407">
        <v>70.864040913</v>
      </c>
      <c r="G400" s="406">
        <v>12301.16</v>
      </c>
    </row>
    <row r="401" spans="1:7" ht="12.75">
      <c r="A401" s="409" t="s">
        <v>272</v>
      </c>
      <c r="B401" s="410" t="s">
        <v>1102</v>
      </c>
      <c r="C401" s="411">
        <v>-209996</v>
      </c>
      <c r="D401" s="411">
        <v>-120327</v>
      </c>
      <c r="E401" s="411">
        <v>-120326.24</v>
      </c>
      <c r="F401" s="412">
        <v>57.299300939</v>
      </c>
      <c r="G401" s="411">
        <v>0</v>
      </c>
    </row>
    <row r="402" spans="1:7" ht="12.75">
      <c r="A402" s="413" t="s">
        <v>344</v>
      </c>
      <c r="B402" s="410" t="s">
        <v>345</v>
      </c>
      <c r="C402" s="411">
        <v>-209996</v>
      </c>
      <c r="D402" s="411">
        <v>-120327</v>
      </c>
      <c r="E402" s="411">
        <v>-120326.24</v>
      </c>
      <c r="F402" s="412">
        <v>57.299300939</v>
      </c>
      <c r="G402" s="411">
        <v>0</v>
      </c>
    </row>
    <row r="403" spans="1:7" ht="12.75">
      <c r="A403" s="409" t="s">
        <v>267</v>
      </c>
      <c r="B403" s="410" t="s">
        <v>1161</v>
      </c>
      <c r="C403" s="411">
        <v>3706</v>
      </c>
      <c r="D403" s="411">
        <v>0</v>
      </c>
      <c r="E403" s="411">
        <v>-25859.19</v>
      </c>
      <c r="F403" s="412">
        <v>-697.76551538</v>
      </c>
      <c r="G403" s="411">
        <v>12301.16</v>
      </c>
    </row>
    <row r="404" spans="1:7" ht="25.5">
      <c r="A404" s="413" t="s">
        <v>423</v>
      </c>
      <c r="B404" s="410" t="s">
        <v>1164</v>
      </c>
      <c r="C404" s="411">
        <v>3706</v>
      </c>
      <c r="D404" s="411">
        <v>0</v>
      </c>
      <c r="E404" s="411">
        <v>-25859.19</v>
      </c>
      <c r="F404" s="412">
        <v>-697.76551538</v>
      </c>
      <c r="G404" s="411">
        <v>12301.16</v>
      </c>
    </row>
    <row r="406" spans="1:7" ht="12.75">
      <c r="A406" s="421" t="s">
        <v>1189</v>
      </c>
      <c r="G406" s="385"/>
    </row>
    <row r="407" spans="1:7" ht="12.75">
      <c r="A407" s="421" t="s">
        <v>1190</v>
      </c>
      <c r="C407" s="419" t="s">
        <v>1191</v>
      </c>
      <c r="G407" s="419" t="s">
        <v>1192</v>
      </c>
    </row>
    <row r="411" ht="12.75">
      <c r="A411" s="418" t="s">
        <v>533</v>
      </c>
    </row>
  </sheetData>
  <sheetProtection formatCells="0"/>
  <mergeCells count="8">
    <mergeCell ref="A8:G8"/>
    <mergeCell ref="A10:B10"/>
    <mergeCell ref="A2:G2"/>
    <mergeCell ref="A1:G1"/>
    <mergeCell ref="A4:G4"/>
    <mergeCell ref="A7:G7"/>
    <mergeCell ref="A6:G6"/>
    <mergeCell ref="A3:G3"/>
  </mergeCells>
  <printOptions/>
  <pageMargins left="0.984251968503937" right="0.3937007874015748" top="0.3937007874015748" bottom="0.8661417322834646" header="0.17" footer="0.1968503937007874"/>
  <pageSetup firstPageNumber="22" useFirstPageNumber="1" fitToHeight="0" horizontalDpi="600" verticalDpi="600" orientation="portrait" paperSize="9" scale="70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D237"/>
  <sheetViews>
    <sheetView zoomScaleSheetLayoutView="100" workbookViewId="0" topLeftCell="A1">
      <selection activeCell="A6" sqref="A6:D6"/>
    </sheetView>
  </sheetViews>
  <sheetFormatPr defaultColWidth="9.140625" defaultRowHeight="12.75"/>
  <cols>
    <col min="1" max="1" width="16.140625" style="451" customWidth="1"/>
    <col min="2" max="2" width="46.00390625" style="451" customWidth="1"/>
    <col min="3" max="4" width="15.421875" style="430" customWidth="1"/>
    <col min="5" max="16384" width="15.421875" style="422" customWidth="1"/>
  </cols>
  <sheetData>
    <row r="1" spans="1:4" ht="61.5" customHeight="1">
      <c r="A1" s="973"/>
      <c r="B1" s="973"/>
      <c r="C1" s="973"/>
      <c r="D1" s="974"/>
    </row>
    <row r="2" spans="1:4" ht="12.75">
      <c r="A2" s="975" t="s">
        <v>1077</v>
      </c>
      <c r="B2" s="975"/>
      <c r="C2" s="975"/>
      <c r="D2" s="976"/>
    </row>
    <row r="3" spans="1:4" ht="15.75">
      <c r="A3" s="978" t="s">
        <v>1078</v>
      </c>
      <c r="B3" s="978"/>
      <c r="C3" s="978"/>
      <c r="D3" s="976"/>
    </row>
    <row r="4" spans="1:4" ht="12.75">
      <c r="A4" s="979" t="s">
        <v>1079</v>
      </c>
      <c r="B4" s="976"/>
      <c r="C4" s="976"/>
      <c r="D4" s="976"/>
    </row>
    <row r="5" spans="1:4" ht="12.75">
      <c r="A5" s="423" t="s">
        <v>1080</v>
      </c>
      <c r="B5" s="423"/>
      <c r="C5" s="423"/>
      <c r="D5" s="424" t="s">
        <v>534</v>
      </c>
    </row>
    <row r="6" spans="1:4" ht="12.75">
      <c r="A6" s="979" t="s">
        <v>1082</v>
      </c>
      <c r="B6" s="979"/>
      <c r="C6" s="979"/>
      <c r="D6" s="976"/>
    </row>
    <row r="7" spans="1:4" ht="15.75">
      <c r="A7" s="972" t="s">
        <v>535</v>
      </c>
      <c r="B7" s="972"/>
      <c r="C7" s="972"/>
      <c r="D7" s="972"/>
    </row>
    <row r="8" spans="1:4" ht="12.75">
      <c r="A8" s="977" t="s">
        <v>1196</v>
      </c>
      <c r="B8" s="977"/>
      <c r="C8" s="977"/>
      <c r="D8" s="976"/>
    </row>
    <row r="9" spans="1:4" ht="12.75">
      <c r="A9" s="425"/>
      <c r="B9" s="425"/>
      <c r="C9" s="425"/>
      <c r="D9" s="425" t="s">
        <v>536</v>
      </c>
    </row>
    <row r="10" spans="1:4" ht="12.75" hidden="1">
      <c r="A10" s="426" t="s">
        <v>1114</v>
      </c>
      <c r="B10" s="426" t="s">
        <v>1114</v>
      </c>
      <c r="C10" s="426" t="s">
        <v>1114</v>
      </c>
      <c r="D10" s="426" t="s">
        <v>1114</v>
      </c>
    </row>
    <row r="11" spans="1:3" ht="12.75" hidden="1">
      <c r="A11" s="427"/>
      <c r="B11" s="428"/>
      <c r="C11" s="429"/>
    </row>
    <row r="12" spans="1:4" ht="12.75">
      <c r="A12" s="431"/>
      <c r="B12" s="432"/>
      <c r="D12" s="426" t="s">
        <v>1114</v>
      </c>
    </row>
    <row r="13" spans="1:4" ht="25.5">
      <c r="A13" s="433" t="s">
        <v>1198</v>
      </c>
      <c r="B13" s="433" t="s">
        <v>1115</v>
      </c>
      <c r="C13" s="434" t="s">
        <v>1117</v>
      </c>
      <c r="D13" s="435" t="s">
        <v>1119</v>
      </c>
    </row>
    <row r="14" spans="1:4" ht="12.75">
      <c r="A14" s="436">
        <v>1</v>
      </c>
      <c r="B14" s="436">
        <v>2</v>
      </c>
      <c r="C14" s="437">
        <v>3</v>
      </c>
      <c r="D14" s="438">
        <v>4</v>
      </c>
    </row>
    <row r="15" spans="1:4" s="441" customFormat="1" ht="12.75">
      <c r="A15" s="439"/>
      <c r="B15" s="439" t="s">
        <v>537</v>
      </c>
      <c r="C15" s="440">
        <v>1858602.08</v>
      </c>
      <c r="D15" s="440">
        <v>424329.04</v>
      </c>
    </row>
    <row r="16" spans="1:4" s="441" customFormat="1" ht="12" customHeight="1">
      <c r="A16" s="442" t="s">
        <v>538</v>
      </c>
      <c r="B16" s="443" t="s">
        <v>539</v>
      </c>
      <c r="C16" s="444">
        <v>375</v>
      </c>
      <c r="D16" s="444">
        <v>0</v>
      </c>
    </row>
    <row r="17" spans="1:4" s="441" customFormat="1" ht="12.75">
      <c r="A17" s="442" t="s">
        <v>540</v>
      </c>
      <c r="B17" s="443" t="s">
        <v>541</v>
      </c>
      <c r="C17" s="444">
        <v>1858227.08</v>
      </c>
      <c r="D17" s="444">
        <v>424329.04</v>
      </c>
    </row>
    <row r="18" spans="1:4" s="441" customFormat="1" ht="12" customHeight="1">
      <c r="A18" s="445" t="s">
        <v>542</v>
      </c>
      <c r="B18" s="443" t="s">
        <v>543</v>
      </c>
      <c r="C18" s="444">
        <v>52865.06</v>
      </c>
      <c r="D18" s="444">
        <v>13.14</v>
      </c>
    </row>
    <row r="19" spans="1:4" ht="25.5">
      <c r="A19" s="445" t="s">
        <v>544</v>
      </c>
      <c r="B19" s="443" t="s">
        <v>545</v>
      </c>
      <c r="C19" s="444">
        <v>1526018.68</v>
      </c>
      <c r="D19" s="444">
        <v>375418.26</v>
      </c>
    </row>
    <row r="20" spans="1:4" ht="25.5">
      <c r="A20" s="445" t="s">
        <v>546</v>
      </c>
      <c r="B20" s="443" t="s">
        <v>547</v>
      </c>
      <c r="C20" s="444">
        <v>279343.34</v>
      </c>
      <c r="D20" s="444">
        <v>48897.64</v>
      </c>
    </row>
    <row r="21" spans="1:4" ht="12.75">
      <c r="A21" s="439"/>
      <c r="B21" s="439" t="s">
        <v>548</v>
      </c>
      <c r="C21" s="440">
        <v>2652049.17</v>
      </c>
      <c r="D21" s="440">
        <v>220569.79</v>
      </c>
    </row>
    <row r="22" spans="1:4" ht="12.75">
      <c r="A22" s="442" t="s">
        <v>182</v>
      </c>
      <c r="B22" s="443" t="s">
        <v>178</v>
      </c>
      <c r="C22" s="444">
        <v>2429562.78</v>
      </c>
      <c r="D22" s="444">
        <v>144871.45</v>
      </c>
    </row>
    <row r="23" spans="1:4" s="441" customFormat="1" ht="12.75">
      <c r="A23" s="445" t="s">
        <v>183</v>
      </c>
      <c r="B23" s="443" t="s">
        <v>180</v>
      </c>
      <c r="C23" s="444">
        <v>2424667.25</v>
      </c>
      <c r="D23" s="444">
        <v>143953.34</v>
      </c>
    </row>
    <row r="24" spans="1:4" ht="12.75">
      <c r="A24" s="446" t="s">
        <v>185</v>
      </c>
      <c r="B24" s="443" t="s">
        <v>181</v>
      </c>
      <c r="C24" s="444">
        <v>218061</v>
      </c>
      <c r="D24" s="444">
        <v>39009.1</v>
      </c>
    </row>
    <row r="25" spans="1:4" ht="12.75">
      <c r="A25" s="447" t="s">
        <v>187</v>
      </c>
      <c r="B25" s="443" t="s">
        <v>188</v>
      </c>
      <c r="C25" s="448">
        <v>179575.14</v>
      </c>
      <c r="D25" s="444">
        <v>33229</v>
      </c>
    </row>
    <row r="26" spans="1:4" ht="25.5">
      <c r="A26" s="447" t="s">
        <v>190</v>
      </c>
      <c r="B26" s="443" t="s">
        <v>184</v>
      </c>
      <c r="C26" s="448">
        <v>38486</v>
      </c>
      <c r="D26" s="444">
        <v>5779.6</v>
      </c>
    </row>
    <row r="27" spans="1:4" ht="12.75">
      <c r="A27" s="446" t="s">
        <v>192</v>
      </c>
      <c r="B27" s="443" t="s">
        <v>186</v>
      </c>
      <c r="C27" s="444">
        <v>2206605.64</v>
      </c>
      <c r="D27" s="444">
        <v>104944.24</v>
      </c>
    </row>
    <row r="28" spans="1:4" ht="12.75">
      <c r="A28" s="447" t="s">
        <v>194</v>
      </c>
      <c r="B28" s="443" t="s">
        <v>195</v>
      </c>
      <c r="C28" s="444">
        <v>181204.08</v>
      </c>
      <c r="D28" s="444">
        <v>28293.81</v>
      </c>
    </row>
    <row r="29" spans="1:4" ht="12.75">
      <c r="A29" s="447" t="s">
        <v>197</v>
      </c>
      <c r="B29" s="443" t="s">
        <v>189</v>
      </c>
      <c r="C29" s="444">
        <v>477950.63</v>
      </c>
      <c r="D29" s="444">
        <v>71416.74</v>
      </c>
    </row>
    <row r="30" spans="1:4" ht="25.5">
      <c r="A30" s="447" t="s">
        <v>199</v>
      </c>
      <c r="B30" s="443" t="s">
        <v>191</v>
      </c>
      <c r="C30" s="444">
        <v>48470.89</v>
      </c>
      <c r="D30" s="444">
        <v>5233</v>
      </c>
    </row>
    <row r="31" spans="1:4" ht="12.75">
      <c r="A31" s="447" t="s">
        <v>203</v>
      </c>
      <c r="B31" s="443" t="s">
        <v>204</v>
      </c>
      <c r="C31" s="444">
        <v>652.8</v>
      </c>
      <c r="D31" s="444">
        <v>0</v>
      </c>
    </row>
    <row r="32" spans="1:4" ht="38.25">
      <c r="A32" s="447" t="s">
        <v>205</v>
      </c>
      <c r="B32" s="443" t="s">
        <v>196</v>
      </c>
      <c r="C32" s="444">
        <v>1498327.24</v>
      </c>
      <c r="D32" s="444">
        <v>0</v>
      </c>
    </row>
    <row r="33" spans="1:4" ht="12.75">
      <c r="A33" s="445" t="s">
        <v>215</v>
      </c>
      <c r="B33" s="443" t="s">
        <v>206</v>
      </c>
      <c r="C33" s="444">
        <v>4895.53</v>
      </c>
      <c r="D33" s="444">
        <v>918.11</v>
      </c>
    </row>
    <row r="34" spans="1:4" ht="12.75">
      <c r="A34" s="446" t="s">
        <v>217</v>
      </c>
      <c r="B34" s="443" t="s">
        <v>208</v>
      </c>
      <c r="C34" s="444">
        <v>2235.53</v>
      </c>
      <c r="D34" s="444">
        <v>258.11</v>
      </c>
    </row>
    <row r="35" spans="1:4" ht="12.75">
      <c r="A35" s="446" t="s">
        <v>229</v>
      </c>
      <c r="B35" s="443" t="s">
        <v>230</v>
      </c>
      <c r="C35" s="444">
        <v>2660</v>
      </c>
      <c r="D35" s="444">
        <v>660</v>
      </c>
    </row>
    <row r="36" spans="1:4" ht="12.75">
      <c r="A36" s="442" t="s">
        <v>250</v>
      </c>
      <c r="B36" s="443" t="s">
        <v>251</v>
      </c>
      <c r="C36" s="444">
        <v>222486.39</v>
      </c>
      <c r="D36" s="444">
        <v>75699</v>
      </c>
    </row>
    <row r="37" spans="1:4" ht="12.75">
      <c r="A37" s="445" t="s">
        <v>252</v>
      </c>
      <c r="B37" s="443" t="s">
        <v>253</v>
      </c>
      <c r="C37" s="444">
        <v>222486.39</v>
      </c>
      <c r="D37" s="444">
        <v>75699</v>
      </c>
    </row>
    <row r="38" spans="1:4" ht="12.75">
      <c r="A38" s="446" t="s">
        <v>254</v>
      </c>
      <c r="B38" s="443" t="s">
        <v>255</v>
      </c>
      <c r="C38" s="444">
        <v>68041.86</v>
      </c>
      <c r="D38" s="444">
        <v>64158.65</v>
      </c>
    </row>
    <row r="39" spans="1:4" ht="12.75">
      <c r="A39" s="446" t="s">
        <v>256</v>
      </c>
      <c r="B39" s="443" t="s">
        <v>257</v>
      </c>
      <c r="C39" s="444">
        <v>154444</v>
      </c>
      <c r="D39" s="444">
        <v>11540</v>
      </c>
    </row>
    <row r="40" spans="1:4" ht="12.75">
      <c r="A40" s="443"/>
      <c r="B40" s="443" t="s">
        <v>1097</v>
      </c>
      <c r="C40" s="444">
        <v>-793447.089999999</v>
      </c>
      <c r="D40" s="444">
        <v>203759.25</v>
      </c>
    </row>
    <row r="41" spans="1:4" ht="12.75">
      <c r="A41" s="443" t="s">
        <v>296</v>
      </c>
      <c r="B41" s="443" t="s">
        <v>1098</v>
      </c>
      <c r="C41" s="444">
        <v>793447.089999999</v>
      </c>
      <c r="D41" s="444">
        <v>-203759.25</v>
      </c>
    </row>
    <row r="42" spans="1:4" ht="12.75">
      <c r="A42" s="442" t="s">
        <v>267</v>
      </c>
      <c r="B42" s="443" t="s">
        <v>1161</v>
      </c>
      <c r="C42" s="444">
        <v>793447.089999999</v>
      </c>
      <c r="D42" s="444">
        <v>-203759.25</v>
      </c>
    </row>
    <row r="43" spans="1:4" ht="12.75">
      <c r="A43" s="439"/>
      <c r="B43" s="439" t="s">
        <v>273</v>
      </c>
      <c r="C43" s="440">
        <v>2652049.17</v>
      </c>
      <c r="D43" s="440">
        <v>220569.79</v>
      </c>
    </row>
    <row r="44" spans="1:4" s="441" customFormat="1" ht="12.75">
      <c r="A44" s="442" t="s">
        <v>274</v>
      </c>
      <c r="B44" s="443" t="s">
        <v>275</v>
      </c>
      <c r="C44" s="444">
        <v>149630.23</v>
      </c>
      <c r="D44" s="444">
        <v>25207.44</v>
      </c>
    </row>
    <row r="45" spans="1:4" ht="12.75">
      <c r="A45" s="442" t="s">
        <v>278</v>
      </c>
      <c r="B45" s="443" t="s">
        <v>279</v>
      </c>
      <c r="C45" s="444">
        <v>126492.27</v>
      </c>
      <c r="D45" s="444">
        <v>2074.08</v>
      </c>
    </row>
    <row r="46" spans="1:4" ht="12.75">
      <c r="A46" s="442" t="s">
        <v>280</v>
      </c>
      <c r="B46" s="443" t="s">
        <v>281</v>
      </c>
      <c r="C46" s="444">
        <v>1740385.47</v>
      </c>
      <c r="D46" s="444">
        <v>101606.6</v>
      </c>
    </row>
    <row r="47" spans="1:4" ht="12.75">
      <c r="A47" s="442" t="s">
        <v>282</v>
      </c>
      <c r="B47" s="443" t="s">
        <v>283</v>
      </c>
      <c r="C47" s="444">
        <v>4130.56</v>
      </c>
      <c r="D47" s="444">
        <v>268.56</v>
      </c>
    </row>
    <row r="48" spans="1:4" ht="12.75">
      <c r="A48" s="442" t="s">
        <v>284</v>
      </c>
      <c r="B48" s="443" t="s">
        <v>285</v>
      </c>
      <c r="C48" s="444">
        <v>47327.79</v>
      </c>
      <c r="D48" s="444">
        <v>7913.24</v>
      </c>
    </row>
    <row r="49" spans="1:4" ht="12.75">
      <c r="A49" s="442" t="s">
        <v>286</v>
      </c>
      <c r="B49" s="443" t="s">
        <v>287</v>
      </c>
      <c r="C49" s="444">
        <v>24345.1</v>
      </c>
      <c r="D49" s="444">
        <v>2881.22</v>
      </c>
    </row>
    <row r="50" spans="1:4" ht="12.75">
      <c r="A50" s="442" t="s">
        <v>288</v>
      </c>
      <c r="B50" s="443" t="s">
        <v>235</v>
      </c>
      <c r="C50" s="444">
        <v>416514.28</v>
      </c>
      <c r="D50" s="444">
        <v>53878.09</v>
      </c>
    </row>
    <row r="51" spans="1:4" ht="12.75">
      <c r="A51" s="442" t="s">
        <v>289</v>
      </c>
      <c r="B51" s="443" t="s">
        <v>549</v>
      </c>
      <c r="C51" s="444">
        <v>119914.73</v>
      </c>
      <c r="D51" s="444">
        <v>22028.83</v>
      </c>
    </row>
    <row r="52" spans="1:4" ht="12.75">
      <c r="A52" s="442" t="s">
        <v>290</v>
      </c>
      <c r="B52" s="443" t="s">
        <v>238</v>
      </c>
      <c r="C52" s="444">
        <v>23308.74</v>
      </c>
      <c r="D52" s="444">
        <v>4711.73</v>
      </c>
    </row>
    <row r="53" spans="1:4" ht="12.75">
      <c r="A53" s="439" t="s">
        <v>298</v>
      </c>
      <c r="B53" s="439" t="s">
        <v>292</v>
      </c>
      <c r="C53" s="440"/>
      <c r="D53" s="440"/>
    </row>
    <row r="54" spans="1:4" s="441" customFormat="1" ht="12.75">
      <c r="A54" s="443" t="s">
        <v>293</v>
      </c>
      <c r="B54" s="443" t="s">
        <v>247</v>
      </c>
      <c r="C54" s="444">
        <v>5248.53</v>
      </c>
      <c r="D54" s="444">
        <v>380</v>
      </c>
    </row>
    <row r="55" spans="1:4" ht="12.75">
      <c r="A55" s="442" t="s">
        <v>182</v>
      </c>
      <c r="B55" s="443" t="s">
        <v>178</v>
      </c>
      <c r="C55" s="444">
        <v>5248.53</v>
      </c>
      <c r="D55" s="444">
        <v>380</v>
      </c>
    </row>
    <row r="56" spans="1:4" ht="12.75">
      <c r="A56" s="445" t="s">
        <v>183</v>
      </c>
      <c r="B56" s="443" t="s">
        <v>180</v>
      </c>
      <c r="C56" s="444">
        <v>5248.53</v>
      </c>
      <c r="D56" s="444">
        <v>380</v>
      </c>
    </row>
    <row r="57" spans="1:4" ht="12.75">
      <c r="A57" s="446" t="s">
        <v>185</v>
      </c>
      <c r="B57" s="443" t="s">
        <v>181</v>
      </c>
      <c r="C57" s="444">
        <v>4820.89</v>
      </c>
      <c r="D57" s="444">
        <v>380</v>
      </c>
    </row>
    <row r="58" spans="1:4" ht="12.75">
      <c r="A58" s="447" t="s">
        <v>187</v>
      </c>
      <c r="B58" s="443" t="s">
        <v>188</v>
      </c>
      <c r="C58" s="444">
        <v>4278.89</v>
      </c>
      <c r="D58" s="444">
        <v>0</v>
      </c>
    </row>
    <row r="59" spans="1:4" ht="25.5">
      <c r="A59" s="447" t="s">
        <v>190</v>
      </c>
      <c r="B59" s="443" t="s">
        <v>184</v>
      </c>
      <c r="C59" s="444">
        <v>542</v>
      </c>
      <c r="D59" s="444">
        <v>380</v>
      </c>
    </row>
    <row r="60" spans="1:4" ht="12.75">
      <c r="A60" s="446" t="s">
        <v>192</v>
      </c>
      <c r="B60" s="443" t="s">
        <v>186</v>
      </c>
      <c r="C60" s="444">
        <v>427.64</v>
      </c>
      <c r="D60" s="444">
        <v>0</v>
      </c>
    </row>
    <row r="61" spans="1:4" ht="12.75">
      <c r="A61" s="443"/>
      <c r="B61" s="443" t="s">
        <v>1097</v>
      </c>
      <c r="C61" s="444">
        <v>-5248.53</v>
      </c>
      <c r="D61" s="444">
        <v>-380</v>
      </c>
    </row>
    <row r="62" spans="1:4" ht="12.75">
      <c r="A62" s="443" t="s">
        <v>296</v>
      </c>
      <c r="B62" s="443" t="s">
        <v>1098</v>
      </c>
      <c r="C62" s="444">
        <v>5248.53</v>
      </c>
      <c r="D62" s="444">
        <v>380</v>
      </c>
    </row>
    <row r="63" spans="1:4" ht="12.75">
      <c r="A63" s="442" t="s">
        <v>267</v>
      </c>
      <c r="B63" s="443" t="s">
        <v>1161</v>
      </c>
      <c r="C63" s="444">
        <v>5248.53</v>
      </c>
      <c r="D63" s="444">
        <v>380</v>
      </c>
    </row>
    <row r="64" spans="1:4" s="441" customFormat="1" ht="12.75">
      <c r="A64" s="439" t="s">
        <v>309</v>
      </c>
      <c r="B64" s="439" t="s">
        <v>305</v>
      </c>
      <c r="C64" s="440"/>
      <c r="D64" s="440"/>
    </row>
    <row r="65" spans="1:4" ht="12.75">
      <c r="A65" s="443" t="s">
        <v>550</v>
      </c>
      <c r="B65" s="443" t="s">
        <v>551</v>
      </c>
      <c r="C65" s="444">
        <v>723.05</v>
      </c>
      <c r="D65" s="444">
        <v>0</v>
      </c>
    </row>
    <row r="66" spans="1:4" ht="12.75">
      <c r="A66" s="443" t="s">
        <v>293</v>
      </c>
      <c r="B66" s="443" t="s">
        <v>247</v>
      </c>
      <c r="C66" s="444">
        <v>156.01</v>
      </c>
      <c r="D66" s="444">
        <v>0</v>
      </c>
    </row>
    <row r="67" spans="1:4" ht="12.75">
      <c r="A67" s="442" t="s">
        <v>182</v>
      </c>
      <c r="B67" s="443" t="s">
        <v>178</v>
      </c>
      <c r="C67" s="444">
        <v>156.01</v>
      </c>
      <c r="D67" s="444">
        <v>0</v>
      </c>
    </row>
    <row r="68" spans="1:4" ht="12.75">
      <c r="A68" s="445" t="s">
        <v>183</v>
      </c>
      <c r="B68" s="443" t="s">
        <v>180</v>
      </c>
      <c r="C68" s="444">
        <v>156.01</v>
      </c>
      <c r="D68" s="444">
        <v>0</v>
      </c>
    </row>
    <row r="69" spans="1:4" ht="12.75">
      <c r="A69" s="446" t="s">
        <v>192</v>
      </c>
      <c r="B69" s="443" t="s">
        <v>186</v>
      </c>
      <c r="C69" s="444">
        <v>156.01</v>
      </c>
      <c r="D69" s="444">
        <v>0</v>
      </c>
    </row>
    <row r="70" spans="1:4" s="441" customFormat="1" ht="12.75">
      <c r="A70" s="443"/>
      <c r="B70" s="443" t="s">
        <v>1097</v>
      </c>
      <c r="C70" s="444">
        <v>567.04</v>
      </c>
      <c r="D70" s="444">
        <v>0</v>
      </c>
    </row>
    <row r="71" spans="1:4" ht="12.75">
      <c r="A71" s="443" t="s">
        <v>296</v>
      </c>
      <c r="B71" s="443" t="s">
        <v>1098</v>
      </c>
      <c r="C71" s="444">
        <v>-567.04</v>
      </c>
      <c r="D71" s="444">
        <v>0</v>
      </c>
    </row>
    <row r="72" spans="1:4" ht="12.75">
      <c r="A72" s="442" t="s">
        <v>267</v>
      </c>
      <c r="B72" s="443" t="s">
        <v>1161</v>
      </c>
      <c r="C72" s="444">
        <v>-567.04</v>
      </c>
      <c r="D72" s="444">
        <v>0</v>
      </c>
    </row>
    <row r="73" spans="1:4" ht="12.75">
      <c r="A73" s="439" t="s">
        <v>319</v>
      </c>
      <c r="B73" s="439" t="s">
        <v>307</v>
      </c>
      <c r="C73" s="440"/>
      <c r="D73" s="440"/>
    </row>
    <row r="74" spans="1:4" ht="12.75">
      <c r="A74" s="443" t="s">
        <v>550</v>
      </c>
      <c r="B74" s="443" t="s">
        <v>551</v>
      </c>
      <c r="C74" s="444">
        <v>16867.32</v>
      </c>
      <c r="D74" s="444">
        <v>2811.22</v>
      </c>
    </row>
    <row r="75" spans="1:4" ht="12.75">
      <c r="A75" s="443" t="s">
        <v>293</v>
      </c>
      <c r="B75" s="443" t="s">
        <v>247</v>
      </c>
      <c r="C75" s="444">
        <v>9980.35</v>
      </c>
      <c r="D75" s="444">
        <v>2409.2</v>
      </c>
    </row>
    <row r="76" spans="1:4" ht="12.75">
      <c r="A76" s="442" t="s">
        <v>182</v>
      </c>
      <c r="B76" s="443" t="s">
        <v>178</v>
      </c>
      <c r="C76" s="444">
        <v>9980.35</v>
      </c>
      <c r="D76" s="444">
        <v>2409.2</v>
      </c>
    </row>
    <row r="77" spans="1:4" ht="12.75">
      <c r="A77" s="445" t="s">
        <v>183</v>
      </c>
      <c r="B77" s="443" t="s">
        <v>180</v>
      </c>
      <c r="C77" s="444">
        <v>9980.35</v>
      </c>
      <c r="D77" s="444">
        <v>2409.2</v>
      </c>
    </row>
    <row r="78" spans="1:4" ht="12.75">
      <c r="A78" s="446" t="s">
        <v>185</v>
      </c>
      <c r="B78" s="443" t="s">
        <v>181</v>
      </c>
      <c r="C78" s="444">
        <v>8785.05</v>
      </c>
      <c r="D78" s="444">
        <v>1757.01</v>
      </c>
    </row>
    <row r="79" spans="1:4" ht="12.75">
      <c r="A79" s="447" t="s">
        <v>187</v>
      </c>
      <c r="B79" s="443" t="s">
        <v>188</v>
      </c>
      <c r="C79" s="444">
        <v>8785.05</v>
      </c>
      <c r="D79" s="444">
        <v>1757.01</v>
      </c>
    </row>
    <row r="80" spans="1:4" ht="12.75">
      <c r="A80" s="446" t="s">
        <v>192</v>
      </c>
      <c r="B80" s="443" t="s">
        <v>186</v>
      </c>
      <c r="C80" s="444">
        <v>1195.3</v>
      </c>
      <c r="D80" s="444">
        <v>652.19</v>
      </c>
    </row>
    <row r="81" spans="1:4" s="441" customFormat="1" ht="12.75">
      <c r="A81" s="443"/>
      <c r="B81" s="443" t="s">
        <v>1097</v>
      </c>
      <c r="C81" s="444">
        <v>6886.97</v>
      </c>
      <c r="D81" s="444">
        <v>402.02</v>
      </c>
    </row>
    <row r="82" spans="1:4" ht="12.75">
      <c r="A82" s="443" t="s">
        <v>296</v>
      </c>
      <c r="B82" s="443" t="s">
        <v>1098</v>
      </c>
      <c r="C82" s="444">
        <v>-6886.97</v>
      </c>
      <c r="D82" s="444">
        <v>-402.02</v>
      </c>
    </row>
    <row r="83" spans="1:4" ht="12.75">
      <c r="A83" s="442" t="s">
        <v>267</v>
      </c>
      <c r="B83" s="443" t="s">
        <v>1161</v>
      </c>
      <c r="C83" s="444">
        <v>-6886.97</v>
      </c>
      <c r="D83" s="444">
        <v>-402.02</v>
      </c>
    </row>
    <row r="84" spans="1:4" ht="12.75">
      <c r="A84" s="439" t="s">
        <v>322</v>
      </c>
      <c r="B84" s="439" t="s">
        <v>310</v>
      </c>
      <c r="C84" s="440"/>
      <c r="D84" s="440"/>
    </row>
    <row r="85" spans="1:4" ht="12.75">
      <c r="A85" s="443" t="s">
        <v>550</v>
      </c>
      <c r="B85" s="443" t="s">
        <v>551</v>
      </c>
      <c r="C85" s="444">
        <v>728293.5</v>
      </c>
      <c r="D85" s="444">
        <v>14731.49</v>
      </c>
    </row>
    <row r="86" spans="1:4" ht="12.75">
      <c r="A86" s="443" t="s">
        <v>293</v>
      </c>
      <c r="B86" s="443" t="s">
        <v>247</v>
      </c>
      <c r="C86" s="444">
        <v>1513396.49</v>
      </c>
      <c r="D86" s="444">
        <v>1847.59</v>
      </c>
    </row>
    <row r="87" spans="1:4" ht="12.75">
      <c r="A87" s="442" t="s">
        <v>182</v>
      </c>
      <c r="B87" s="443" t="s">
        <v>178</v>
      </c>
      <c r="C87" s="444">
        <v>1513396.49</v>
      </c>
      <c r="D87" s="444">
        <v>1847.59</v>
      </c>
    </row>
    <row r="88" spans="1:4" ht="12.75">
      <c r="A88" s="445" t="s">
        <v>183</v>
      </c>
      <c r="B88" s="443" t="s">
        <v>180</v>
      </c>
      <c r="C88" s="444">
        <v>1513396.49</v>
      </c>
      <c r="D88" s="444">
        <v>1847.59</v>
      </c>
    </row>
    <row r="89" spans="1:4" ht="12.75">
      <c r="A89" s="446" t="s">
        <v>185</v>
      </c>
      <c r="B89" s="443" t="s">
        <v>181</v>
      </c>
      <c r="C89" s="444">
        <v>1089.41</v>
      </c>
      <c r="D89" s="444">
        <v>700.86</v>
      </c>
    </row>
    <row r="90" spans="1:4" ht="12.75">
      <c r="A90" s="447" t="s">
        <v>187</v>
      </c>
      <c r="B90" s="443" t="s">
        <v>188</v>
      </c>
      <c r="C90" s="444">
        <v>1013.98</v>
      </c>
      <c r="D90" s="444">
        <v>700.86</v>
      </c>
    </row>
    <row r="91" spans="1:4" ht="25.5">
      <c r="A91" s="447" t="s">
        <v>190</v>
      </c>
      <c r="B91" s="443" t="s">
        <v>184</v>
      </c>
      <c r="C91" s="444">
        <v>75.43</v>
      </c>
      <c r="D91" s="444">
        <v>0</v>
      </c>
    </row>
    <row r="92" spans="1:4" ht="12.75">
      <c r="A92" s="446" t="s">
        <v>192</v>
      </c>
      <c r="B92" s="443" t="s">
        <v>186</v>
      </c>
      <c r="C92" s="444">
        <v>1512307.08</v>
      </c>
      <c r="D92" s="444">
        <v>1146.73</v>
      </c>
    </row>
    <row r="93" spans="1:4" s="441" customFormat="1" ht="12.75">
      <c r="A93" s="443"/>
      <c r="B93" s="443" t="s">
        <v>1097</v>
      </c>
      <c r="C93" s="444">
        <v>-785102.99</v>
      </c>
      <c r="D93" s="444">
        <v>12883.9</v>
      </c>
    </row>
    <row r="94" spans="1:4" ht="12.75">
      <c r="A94" s="443" t="s">
        <v>296</v>
      </c>
      <c r="B94" s="443" t="s">
        <v>1098</v>
      </c>
      <c r="C94" s="444">
        <v>785102.99</v>
      </c>
      <c r="D94" s="444">
        <v>-12883.9</v>
      </c>
    </row>
    <row r="95" spans="1:4" ht="12.75">
      <c r="A95" s="442" t="s">
        <v>267</v>
      </c>
      <c r="B95" s="443" t="s">
        <v>1161</v>
      </c>
      <c r="C95" s="444">
        <v>785102.99</v>
      </c>
      <c r="D95" s="444">
        <v>-12883.9</v>
      </c>
    </row>
    <row r="96" spans="1:4" ht="12.75">
      <c r="A96" s="439" t="s">
        <v>332</v>
      </c>
      <c r="B96" s="439" t="s">
        <v>321</v>
      </c>
      <c r="C96" s="440"/>
      <c r="D96" s="440"/>
    </row>
    <row r="97" spans="1:4" ht="12.75">
      <c r="A97" s="443" t="s">
        <v>550</v>
      </c>
      <c r="B97" s="443" t="s">
        <v>551</v>
      </c>
      <c r="C97" s="444">
        <v>198940.53</v>
      </c>
      <c r="D97" s="444">
        <v>0.01</v>
      </c>
    </row>
    <row r="98" spans="1:4" ht="12.75">
      <c r="A98" s="443" t="s">
        <v>293</v>
      </c>
      <c r="B98" s="443" t="s">
        <v>247</v>
      </c>
      <c r="C98" s="444">
        <v>95913.39</v>
      </c>
      <c r="D98" s="444">
        <v>16655.29</v>
      </c>
    </row>
    <row r="99" spans="1:4" ht="12.75">
      <c r="A99" s="442" t="s">
        <v>182</v>
      </c>
      <c r="B99" s="443" t="s">
        <v>178</v>
      </c>
      <c r="C99" s="444">
        <v>95913.39</v>
      </c>
      <c r="D99" s="444">
        <v>16655.29</v>
      </c>
    </row>
    <row r="100" spans="1:4" ht="12.75">
      <c r="A100" s="445" t="s">
        <v>183</v>
      </c>
      <c r="B100" s="443" t="s">
        <v>180</v>
      </c>
      <c r="C100" s="444">
        <v>95913.39</v>
      </c>
      <c r="D100" s="444">
        <v>16655.29</v>
      </c>
    </row>
    <row r="101" spans="1:4" ht="12.75">
      <c r="A101" s="446" t="s">
        <v>192</v>
      </c>
      <c r="B101" s="443" t="s">
        <v>186</v>
      </c>
      <c r="C101" s="444">
        <v>95913.39</v>
      </c>
      <c r="D101" s="444">
        <v>16655.29</v>
      </c>
    </row>
    <row r="102" spans="1:4" s="441" customFormat="1" ht="12.75">
      <c r="A102" s="443"/>
      <c r="B102" s="443" t="s">
        <v>1097</v>
      </c>
      <c r="C102" s="444">
        <v>103027.14</v>
      </c>
      <c r="D102" s="444">
        <v>-16655.28</v>
      </c>
    </row>
    <row r="103" spans="1:4" ht="12.75">
      <c r="A103" s="443" t="s">
        <v>296</v>
      </c>
      <c r="B103" s="443" t="s">
        <v>1098</v>
      </c>
      <c r="C103" s="444">
        <v>-103027.14</v>
      </c>
      <c r="D103" s="444">
        <v>16655.28</v>
      </c>
    </row>
    <row r="104" spans="1:4" ht="12.75">
      <c r="A104" s="442" t="s">
        <v>267</v>
      </c>
      <c r="B104" s="443" t="s">
        <v>1161</v>
      </c>
      <c r="C104" s="444">
        <v>-103027.14</v>
      </c>
      <c r="D104" s="444">
        <v>16655.28</v>
      </c>
    </row>
    <row r="105" spans="1:4" ht="12.75">
      <c r="A105" s="439" t="s">
        <v>338</v>
      </c>
      <c r="B105" s="439" t="s">
        <v>52</v>
      </c>
      <c r="C105" s="440"/>
      <c r="D105" s="440"/>
    </row>
    <row r="106" spans="1:4" ht="12.75">
      <c r="A106" s="443" t="s">
        <v>550</v>
      </c>
      <c r="B106" s="443" t="s">
        <v>551</v>
      </c>
      <c r="C106" s="444">
        <v>31723.99</v>
      </c>
      <c r="D106" s="444">
        <v>18512.6</v>
      </c>
    </row>
    <row r="107" spans="1:4" ht="12.75">
      <c r="A107" s="443" t="s">
        <v>293</v>
      </c>
      <c r="B107" s="443" t="s">
        <v>247</v>
      </c>
      <c r="C107" s="444">
        <v>131235.02</v>
      </c>
      <c r="D107" s="444">
        <v>10246.3</v>
      </c>
    </row>
    <row r="108" spans="1:4" ht="12.75">
      <c r="A108" s="442" t="s">
        <v>182</v>
      </c>
      <c r="B108" s="443" t="s">
        <v>178</v>
      </c>
      <c r="C108" s="444">
        <v>22413.12</v>
      </c>
      <c r="D108" s="444">
        <v>10246.3</v>
      </c>
    </row>
    <row r="109" spans="1:4" ht="12.75">
      <c r="A109" s="445" t="s">
        <v>183</v>
      </c>
      <c r="B109" s="443" t="s">
        <v>180</v>
      </c>
      <c r="C109" s="444">
        <v>22413.12</v>
      </c>
      <c r="D109" s="444">
        <v>10246.3</v>
      </c>
    </row>
    <row r="110" spans="1:4" ht="12.75">
      <c r="A110" s="446" t="s">
        <v>185</v>
      </c>
      <c r="B110" s="443" t="s">
        <v>181</v>
      </c>
      <c r="C110" s="448">
        <v>1212</v>
      </c>
      <c r="D110" s="444">
        <v>0</v>
      </c>
    </row>
    <row r="111" spans="1:4" ht="12.75">
      <c r="A111" s="447" t="s">
        <v>187</v>
      </c>
      <c r="B111" s="443" t="s">
        <v>188</v>
      </c>
      <c r="C111" s="448">
        <v>977.14</v>
      </c>
      <c r="D111" s="444">
        <v>0</v>
      </c>
    </row>
    <row r="112" spans="1:4" s="441" customFormat="1" ht="25.5">
      <c r="A112" s="447" t="s">
        <v>190</v>
      </c>
      <c r="B112" s="443" t="s">
        <v>184</v>
      </c>
      <c r="C112" s="448">
        <v>235.39</v>
      </c>
      <c r="D112" s="444">
        <v>0</v>
      </c>
    </row>
    <row r="113" spans="1:4" ht="12.75">
      <c r="A113" s="446" t="s">
        <v>192</v>
      </c>
      <c r="B113" s="443" t="s">
        <v>186</v>
      </c>
      <c r="C113" s="448">
        <v>21201</v>
      </c>
      <c r="D113" s="444">
        <v>10246.3</v>
      </c>
    </row>
    <row r="114" spans="1:4" ht="12.75">
      <c r="A114" s="442" t="s">
        <v>250</v>
      </c>
      <c r="B114" s="443" t="s">
        <v>251</v>
      </c>
      <c r="C114" s="444">
        <v>108821.9</v>
      </c>
      <c r="D114" s="444">
        <v>0</v>
      </c>
    </row>
    <row r="115" spans="1:4" ht="12.75">
      <c r="A115" s="445" t="s">
        <v>252</v>
      </c>
      <c r="B115" s="443" t="s">
        <v>253</v>
      </c>
      <c r="C115" s="444">
        <v>108821.9</v>
      </c>
      <c r="D115" s="444">
        <v>0</v>
      </c>
    </row>
    <row r="116" spans="1:4" ht="12.75">
      <c r="A116" s="443"/>
      <c r="B116" s="443" t="s">
        <v>1097</v>
      </c>
      <c r="C116" s="444">
        <v>-99511.03</v>
      </c>
      <c r="D116" s="444">
        <v>8266.3</v>
      </c>
    </row>
    <row r="117" spans="1:4" ht="12.75">
      <c r="A117" s="443" t="s">
        <v>296</v>
      </c>
      <c r="B117" s="443" t="s">
        <v>1098</v>
      </c>
      <c r="C117" s="444">
        <v>99511.03</v>
      </c>
      <c r="D117" s="444">
        <v>-8266.3</v>
      </c>
    </row>
    <row r="118" spans="1:4" ht="12.75">
      <c r="A118" s="442" t="s">
        <v>267</v>
      </c>
      <c r="B118" s="443" t="s">
        <v>1161</v>
      </c>
      <c r="C118" s="444">
        <v>99511.03</v>
      </c>
      <c r="D118" s="444">
        <v>-8266.3</v>
      </c>
    </row>
    <row r="119" spans="1:4" ht="12.75">
      <c r="A119" s="439" t="s">
        <v>340</v>
      </c>
      <c r="B119" s="439" t="s">
        <v>333</v>
      </c>
      <c r="C119" s="440"/>
      <c r="D119" s="440"/>
    </row>
    <row r="120" spans="1:4" ht="12.75">
      <c r="A120" s="443" t="s">
        <v>550</v>
      </c>
      <c r="B120" s="443" t="s">
        <v>551</v>
      </c>
      <c r="C120" s="444">
        <v>390174.97</v>
      </c>
      <c r="D120" s="444">
        <v>336843.82</v>
      </c>
    </row>
    <row r="121" spans="1:4" ht="12.75">
      <c r="A121" s="443" t="s">
        <v>293</v>
      </c>
      <c r="B121" s="443" t="s">
        <v>247</v>
      </c>
      <c r="C121" s="444">
        <v>95912.23</v>
      </c>
      <c r="D121" s="444">
        <v>10562.21</v>
      </c>
    </row>
    <row r="122" spans="1:4" ht="12.75">
      <c r="A122" s="442" t="s">
        <v>182</v>
      </c>
      <c r="B122" s="443" t="s">
        <v>178</v>
      </c>
      <c r="C122" s="444">
        <v>91293.04</v>
      </c>
      <c r="D122" s="444">
        <v>10134.22</v>
      </c>
    </row>
    <row r="123" spans="1:4" ht="12.75">
      <c r="A123" s="445" t="s">
        <v>183</v>
      </c>
      <c r="B123" s="443" t="s">
        <v>180</v>
      </c>
      <c r="C123" s="444">
        <v>88753.04</v>
      </c>
      <c r="D123" s="444">
        <v>9494.22</v>
      </c>
    </row>
    <row r="124" spans="1:4" ht="12.75">
      <c r="A124" s="446" t="s">
        <v>185</v>
      </c>
      <c r="B124" s="443" t="s">
        <v>181</v>
      </c>
      <c r="C124" s="444">
        <v>16679.73</v>
      </c>
      <c r="D124" s="444">
        <v>5013.11</v>
      </c>
    </row>
    <row r="125" spans="1:4" ht="12.75">
      <c r="A125" s="447" t="s">
        <v>187</v>
      </c>
      <c r="B125" s="443" t="s">
        <v>188</v>
      </c>
      <c r="C125" s="444">
        <v>12779.04</v>
      </c>
      <c r="D125" s="444">
        <v>4472.19</v>
      </c>
    </row>
    <row r="126" spans="1:4" ht="25.5">
      <c r="A126" s="447" t="s">
        <v>190</v>
      </c>
      <c r="B126" s="443" t="s">
        <v>184</v>
      </c>
      <c r="C126" s="444">
        <v>3900.69</v>
      </c>
      <c r="D126" s="444">
        <v>540.92</v>
      </c>
    </row>
    <row r="127" spans="1:4" ht="12.75">
      <c r="A127" s="446" t="s">
        <v>192</v>
      </c>
      <c r="B127" s="443" t="s">
        <v>186</v>
      </c>
      <c r="C127" s="444">
        <v>72073.31</v>
      </c>
      <c r="D127" s="444">
        <v>4481.11</v>
      </c>
    </row>
    <row r="128" spans="1:4" s="441" customFormat="1" ht="12.75">
      <c r="A128" s="445" t="s">
        <v>215</v>
      </c>
      <c r="B128" s="443" t="s">
        <v>206</v>
      </c>
      <c r="C128" s="444">
        <v>2540</v>
      </c>
      <c r="D128" s="444">
        <v>640</v>
      </c>
    </row>
    <row r="129" spans="1:4" ht="12.75">
      <c r="A129" s="446" t="s">
        <v>229</v>
      </c>
      <c r="B129" s="443" t="s">
        <v>230</v>
      </c>
      <c r="C129" s="444">
        <v>2540</v>
      </c>
      <c r="D129" s="444">
        <v>640</v>
      </c>
    </row>
    <row r="130" spans="1:4" ht="12.75">
      <c r="A130" s="442" t="s">
        <v>250</v>
      </c>
      <c r="B130" s="443" t="s">
        <v>251</v>
      </c>
      <c r="C130" s="444">
        <v>4619.19</v>
      </c>
      <c r="D130" s="444">
        <v>427.99</v>
      </c>
    </row>
    <row r="131" spans="1:4" ht="12.75">
      <c r="A131" s="445" t="s">
        <v>252</v>
      </c>
      <c r="B131" s="443" t="s">
        <v>253</v>
      </c>
      <c r="C131" s="444">
        <v>4619.19</v>
      </c>
      <c r="D131" s="444">
        <v>427.99</v>
      </c>
    </row>
    <row r="132" spans="1:4" ht="12.75">
      <c r="A132" s="443"/>
      <c r="B132" s="443" t="s">
        <v>1097</v>
      </c>
      <c r="C132" s="444">
        <v>294262.74</v>
      </c>
      <c r="D132" s="444">
        <v>326281.61</v>
      </c>
    </row>
    <row r="133" spans="1:4" ht="12.75">
      <c r="A133" s="443" t="s">
        <v>296</v>
      </c>
      <c r="B133" s="443" t="s">
        <v>1098</v>
      </c>
      <c r="C133" s="444">
        <v>-294262.74</v>
      </c>
      <c r="D133" s="444">
        <v>-326281.61</v>
      </c>
    </row>
    <row r="134" spans="1:4" ht="12.75">
      <c r="A134" s="442" t="s">
        <v>267</v>
      </c>
      <c r="B134" s="443" t="s">
        <v>1161</v>
      </c>
      <c r="C134" s="444">
        <v>-294262.74</v>
      </c>
      <c r="D134" s="444">
        <v>-326281.61</v>
      </c>
    </row>
    <row r="135" spans="1:4" ht="12.75">
      <c r="A135" s="439" t="s">
        <v>346</v>
      </c>
      <c r="B135" s="439" t="s">
        <v>339</v>
      </c>
      <c r="C135" s="440"/>
      <c r="D135" s="440"/>
    </row>
    <row r="136" spans="1:4" ht="12.75">
      <c r="A136" s="443" t="s">
        <v>550</v>
      </c>
      <c r="B136" s="443" t="s">
        <v>551</v>
      </c>
      <c r="C136" s="444">
        <v>226017.42</v>
      </c>
      <c r="D136" s="444">
        <v>16629.13</v>
      </c>
    </row>
    <row r="137" spans="1:4" ht="12.75">
      <c r="A137" s="443" t="s">
        <v>293</v>
      </c>
      <c r="B137" s="443" t="s">
        <v>247</v>
      </c>
      <c r="C137" s="444">
        <v>209215.6</v>
      </c>
      <c r="D137" s="444">
        <v>95400.25</v>
      </c>
    </row>
    <row r="138" spans="1:4" ht="12.75">
      <c r="A138" s="442" t="s">
        <v>182</v>
      </c>
      <c r="B138" s="443" t="s">
        <v>178</v>
      </c>
      <c r="C138" s="444">
        <v>205432.8</v>
      </c>
      <c r="D138" s="444">
        <v>95400.25</v>
      </c>
    </row>
    <row r="139" spans="1:4" ht="12.75">
      <c r="A139" s="445" t="s">
        <v>183</v>
      </c>
      <c r="B139" s="443" t="s">
        <v>180</v>
      </c>
      <c r="C139" s="444">
        <v>205432.8</v>
      </c>
      <c r="D139" s="444">
        <v>95400.25</v>
      </c>
    </row>
    <row r="140" spans="1:4" s="441" customFormat="1" ht="12.75">
      <c r="A140" s="446" t="s">
        <v>185</v>
      </c>
      <c r="B140" s="443" t="s">
        <v>181</v>
      </c>
      <c r="C140" s="444">
        <v>63507.24</v>
      </c>
      <c r="D140" s="444">
        <v>13347.32</v>
      </c>
    </row>
    <row r="141" spans="1:4" ht="12.75">
      <c r="A141" s="447" t="s">
        <v>187</v>
      </c>
      <c r="B141" s="443" t="s">
        <v>188</v>
      </c>
      <c r="C141" s="444">
        <v>51581.48</v>
      </c>
      <c r="D141" s="444">
        <v>10842.93</v>
      </c>
    </row>
    <row r="142" spans="1:4" ht="25.5">
      <c r="A142" s="447" t="s">
        <v>190</v>
      </c>
      <c r="B142" s="443" t="s">
        <v>184</v>
      </c>
      <c r="C142" s="444">
        <v>11925.76</v>
      </c>
      <c r="D142" s="444">
        <v>2504.39</v>
      </c>
    </row>
    <row r="143" spans="1:4" ht="12.75">
      <c r="A143" s="446" t="s">
        <v>192</v>
      </c>
      <c r="B143" s="443" t="s">
        <v>186</v>
      </c>
      <c r="C143" s="444">
        <v>141925.56</v>
      </c>
      <c r="D143" s="444">
        <v>82052.93</v>
      </c>
    </row>
    <row r="144" spans="1:4" ht="12.75">
      <c r="A144" s="442" t="s">
        <v>250</v>
      </c>
      <c r="B144" s="443" t="s">
        <v>251</v>
      </c>
      <c r="C144" s="444">
        <v>3782.8</v>
      </c>
      <c r="D144" s="444">
        <v>0</v>
      </c>
    </row>
    <row r="145" spans="1:4" ht="12.75">
      <c r="A145" s="445" t="s">
        <v>252</v>
      </c>
      <c r="B145" s="443" t="s">
        <v>253</v>
      </c>
      <c r="C145" s="444">
        <v>3782.8</v>
      </c>
      <c r="D145" s="444">
        <v>0</v>
      </c>
    </row>
    <row r="146" spans="1:4" ht="12.75">
      <c r="A146" s="443"/>
      <c r="B146" s="443" t="s">
        <v>1097</v>
      </c>
      <c r="C146" s="444">
        <v>16801.82</v>
      </c>
      <c r="D146" s="444">
        <v>-78771.12</v>
      </c>
    </row>
    <row r="147" spans="1:4" ht="12.75">
      <c r="A147" s="443" t="s">
        <v>296</v>
      </c>
      <c r="B147" s="443" t="s">
        <v>1098</v>
      </c>
      <c r="C147" s="444">
        <v>-16801.82</v>
      </c>
      <c r="D147" s="444">
        <v>78771.12</v>
      </c>
    </row>
    <row r="148" spans="1:4" ht="12.75">
      <c r="A148" s="442" t="s">
        <v>267</v>
      </c>
      <c r="B148" s="443" t="s">
        <v>1161</v>
      </c>
      <c r="C148" s="444">
        <v>-16801.82</v>
      </c>
      <c r="D148" s="444">
        <v>78771.12</v>
      </c>
    </row>
    <row r="149" spans="1:4" ht="12.75">
      <c r="A149" s="439" t="s">
        <v>350</v>
      </c>
      <c r="B149" s="439" t="s">
        <v>347</v>
      </c>
      <c r="C149" s="440"/>
      <c r="D149" s="440"/>
    </row>
    <row r="150" spans="1:4" ht="12.75">
      <c r="A150" s="443" t="s">
        <v>550</v>
      </c>
      <c r="B150" s="443" t="s">
        <v>551</v>
      </c>
      <c r="C150" s="444">
        <v>16799.19</v>
      </c>
      <c r="D150" s="444">
        <v>129.98</v>
      </c>
    </row>
    <row r="151" spans="1:4" ht="12.75">
      <c r="A151" s="443" t="s">
        <v>293</v>
      </c>
      <c r="B151" s="443" t="s">
        <v>247</v>
      </c>
      <c r="C151" s="444">
        <v>41122.12</v>
      </c>
      <c r="D151" s="444">
        <v>9070.49</v>
      </c>
    </row>
    <row r="152" spans="1:4" ht="12.75">
      <c r="A152" s="442" t="s">
        <v>182</v>
      </c>
      <c r="B152" s="443" t="s">
        <v>178</v>
      </c>
      <c r="C152" s="444">
        <v>25758.42</v>
      </c>
      <c r="D152" s="444">
        <v>4819.86</v>
      </c>
    </row>
    <row r="153" spans="1:4" ht="12.75">
      <c r="A153" s="445" t="s">
        <v>183</v>
      </c>
      <c r="B153" s="443" t="s">
        <v>180</v>
      </c>
      <c r="C153" s="444">
        <v>25758.42</v>
      </c>
      <c r="D153" s="444">
        <v>4819.86</v>
      </c>
    </row>
    <row r="154" spans="1:4" s="441" customFormat="1" ht="12.75">
      <c r="A154" s="446" t="s">
        <v>185</v>
      </c>
      <c r="B154" s="443" t="s">
        <v>181</v>
      </c>
      <c r="C154" s="444">
        <v>1453.46</v>
      </c>
      <c r="D154" s="444">
        <v>411.1</v>
      </c>
    </row>
    <row r="155" spans="1:4" ht="12.75">
      <c r="A155" s="447" t="s">
        <v>187</v>
      </c>
      <c r="B155" s="443" t="s">
        <v>188</v>
      </c>
      <c r="C155" s="444">
        <v>1200</v>
      </c>
      <c r="D155" s="444">
        <v>360.51</v>
      </c>
    </row>
    <row r="156" spans="1:4" ht="25.5">
      <c r="A156" s="447" t="s">
        <v>190</v>
      </c>
      <c r="B156" s="443" t="s">
        <v>184</v>
      </c>
      <c r="C156" s="444">
        <v>252.95</v>
      </c>
      <c r="D156" s="444">
        <v>50</v>
      </c>
    </row>
    <row r="157" spans="1:4" ht="12.75">
      <c r="A157" s="446" t="s">
        <v>192</v>
      </c>
      <c r="B157" s="443" t="s">
        <v>186</v>
      </c>
      <c r="C157" s="444">
        <v>24304.96</v>
      </c>
      <c r="D157" s="444">
        <v>4408.76</v>
      </c>
    </row>
    <row r="158" spans="1:4" ht="12.75">
      <c r="A158" s="442" t="s">
        <v>250</v>
      </c>
      <c r="B158" s="443" t="s">
        <v>251</v>
      </c>
      <c r="C158" s="444">
        <v>15363.7</v>
      </c>
      <c r="D158" s="444">
        <v>4250</v>
      </c>
    </row>
    <row r="159" spans="1:4" ht="12.75">
      <c r="A159" s="445" t="s">
        <v>252</v>
      </c>
      <c r="B159" s="443" t="s">
        <v>253</v>
      </c>
      <c r="C159" s="444">
        <v>15363.7</v>
      </c>
      <c r="D159" s="444">
        <v>4250</v>
      </c>
    </row>
    <row r="160" spans="1:4" ht="12.75">
      <c r="A160" s="443"/>
      <c r="B160" s="443" t="s">
        <v>1097</v>
      </c>
      <c r="C160" s="444">
        <v>-24322.93</v>
      </c>
      <c r="D160" s="444">
        <v>-8940.51</v>
      </c>
    </row>
    <row r="161" spans="1:4" ht="12.75">
      <c r="A161" s="443" t="s">
        <v>296</v>
      </c>
      <c r="B161" s="443" t="s">
        <v>1098</v>
      </c>
      <c r="C161" s="444">
        <v>24322.93</v>
      </c>
      <c r="D161" s="444">
        <v>8940.51</v>
      </c>
    </row>
    <row r="162" spans="1:4" ht="12.75">
      <c r="A162" s="442" t="s">
        <v>267</v>
      </c>
      <c r="B162" s="443" t="s">
        <v>1161</v>
      </c>
      <c r="C162" s="444">
        <v>24322.93</v>
      </c>
      <c r="D162" s="444">
        <v>8940.51</v>
      </c>
    </row>
    <row r="163" spans="1:4" ht="12.75">
      <c r="A163" s="439" t="s">
        <v>352</v>
      </c>
      <c r="B163" s="439" t="s">
        <v>349</v>
      </c>
      <c r="C163" s="440"/>
      <c r="D163" s="440"/>
    </row>
    <row r="164" spans="1:4" ht="12.75">
      <c r="A164" s="443" t="s">
        <v>550</v>
      </c>
      <c r="B164" s="443" t="s">
        <v>551</v>
      </c>
      <c r="C164" s="444">
        <v>11175.28</v>
      </c>
      <c r="D164" s="444">
        <v>514.97</v>
      </c>
    </row>
    <row r="165" spans="1:4" ht="12.75">
      <c r="A165" s="443" t="s">
        <v>293</v>
      </c>
      <c r="B165" s="443" t="s">
        <v>247</v>
      </c>
      <c r="C165" s="444">
        <v>10451.73</v>
      </c>
      <c r="D165" s="444">
        <v>2074.08</v>
      </c>
    </row>
    <row r="166" spans="1:4" s="441" customFormat="1" ht="12.75">
      <c r="A166" s="442" t="s">
        <v>182</v>
      </c>
      <c r="B166" s="443" t="s">
        <v>178</v>
      </c>
      <c r="C166" s="444">
        <v>9851.73</v>
      </c>
      <c r="D166" s="444">
        <v>1474.08</v>
      </c>
    </row>
    <row r="167" spans="1:4" ht="12.75">
      <c r="A167" s="445" t="s">
        <v>183</v>
      </c>
      <c r="B167" s="443" t="s">
        <v>180</v>
      </c>
      <c r="C167" s="444">
        <v>9851.73</v>
      </c>
      <c r="D167" s="444">
        <v>1474.08</v>
      </c>
    </row>
    <row r="168" spans="1:4" ht="12.75">
      <c r="A168" s="446" t="s">
        <v>185</v>
      </c>
      <c r="B168" s="443" t="s">
        <v>181</v>
      </c>
      <c r="C168" s="444">
        <v>4868.88</v>
      </c>
      <c r="D168" s="444">
        <v>871.18</v>
      </c>
    </row>
    <row r="169" spans="1:4" ht="12.75">
      <c r="A169" s="447" t="s">
        <v>187</v>
      </c>
      <c r="B169" s="443" t="s">
        <v>188</v>
      </c>
      <c r="C169" s="444">
        <v>3923.67</v>
      </c>
      <c r="D169" s="444">
        <v>702.05</v>
      </c>
    </row>
    <row r="170" spans="1:4" ht="25.5">
      <c r="A170" s="447" t="s">
        <v>190</v>
      </c>
      <c r="B170" s="443" t="s">
        <v>184</v>
      </c>
      <c r="C170" s="444">
        <v>945.21</v>
      </c>
      <c r="D170" s="444">
        <v>169.13</v>
      </c>
    </row>
    <row r="171" spans="1:4" ht="12.75">
      <c r="A171" s="446" t="s">
        <v>192</v>
      </c>
      <c r="B171" s="443" t="s">
        <v>186</v>
      </c>
      <c r="C171" s="444">
        <v>4982.85</v>
      </c>
      <c r="D171" s="444">
        <v>602.9</v>
      </c>
    </row>
    <row r="172" spans="1:4" ht="12.75">
      <c r="A172" s="442" t="s">
        <v>250</v>
      </c>
      <c r="B172" s="443" t="s">
        <v>251</v>
      </c>
      <c r="C172" s="444">
        <v>600</v>
      </c>
      <c r="D172" s="444">
        <v>600</v>
      </c>
    </row>
    <row r="173" spans="1:4" ht="12.75">
      <c r="A173" s="445" t="s">
        <v>252</v>
      </c>
      <c r="B173" s="443" t="s">
        <v>253</v>
      </c>
      <c r="C173" s="444">
        <v>600</v>
      </c>
      <c r="D173" s="444">
        <v>600</v>
      </c>
    </row>
    <row r="174" spans="1:4" s="441" customFormat="1" ht="12.75">
      <c r="A174" s="443"/>
      <c r="B174" s="443" t="s">
        <v>1097</v>
      </c>
      <c r="C174" s="444">
        <v>723.55</v>
      </c>
      <c r="D174" s="444">
        <v>-1559.11</v>
      </c>
    </row>
    <row r="175" spans="1:4" ht="12.75">
      <c r="A175" s="443" t="s">
        <v>296</v>
      </c>
      <c r="B175" s="443" t="s">
        <v>1098</v>
      </c>
      <c r="C175" s="444">
        <v>-723.55</v>
      </c>
      <c r="D175" s="444">
        <v>1559.11</v>
      </c>
    </row>
    <row r="176" spans="1:4" ht="12.75">
      <c r="A176" s="442" t="s">
        <v>267</v>
      </c>
      <c r="B176" s="443" t="s">
        <v>1161</v>
      </c>
      <c r="C176" s="444">
        <v>-723.55</v>
      </c>
      <c r="D176" s="444">
        <v>1559.11</v>
      </c>
    </row>
    <row r="177" spans="1:4" ht="12.75">
      <c r="A177" s="439" t="s">
        <v>355</v>
      </c>
      <c r="B177" s="439" t="s">
        <v>351</v>
      </c>
      <c r="C177" s="440"/>
      <c r="D177" s="440"/>
    </row>
    <row r="178" spans="1:4" ht="12.75">
      <c r="A178" s="443" t="s">
        <v>550</v>
      </c>
      <c r="B178" s="443" t="s">
        <v>551</v>
      </c>
      <c r="C178" s="444">
        <v>12133.85</v>
      </c>
      <c r="D178" s="444">
        <v>4130.2</v>
      </c>
    </row>
    <row r="179" spans="1:4" ht="12.75">
      <c r="A179" s="443" t="s">
        <v>293</v>
      </c>
      <c r="B179" s="443" t="s">
        <v>247</v>
      </c>
      <c r="C179" s="444">
        <v>4130.56</v>
      </c>
      <c r="D179" s="444">
        <v>268.56</v>
      </c>
    </row>
    <row r="180" spans="1:4" ht="12.75">
      <c r="A180" s="442" t="s">
        <v>182</v>
      </c>
      <c r="B180" s="443" t="s">
        <v>178</v>
      </c>
      <c r="C180" s="444">
        <v>3380.36</v>
      </c>
      <c r="D180" s="444">
        <v>268.56</v>
      </c>
    </row>
    <row r="181" spans="1:4" ht="12.75">
      <c r="A181" s="445" t="s">
        <v>183</v>
      </c>
      <c r="B181" s="443" t="s">
        <v>180</v>
      </c>
      <c r="C181" s="444">
        <v>3380.36</v>
      </c>
      <c r="D181" s="444">
        <v>268.56</v>
      </c>
    </row>
    <row r="182" spans="1:4" ht="12.75">
      <c r="A182" s="446" t="s">
        <v>192</v>
      </c>
      <c r="B182" s="443" t="s">
        <v>186</v>
      </c>
      <c r="C182" s="444">
        <v>3380.36</v>
      </c>
      <c r="D182" s="444">
        <v>268.56</v>
      </c>
    </row>
    <row r="183" spans="1:4" ht="12.75">
      <c r="A183" s="442" t="s">
        <v>250</v>
      </c>
      <c r="B183" s="443" t="s">
        <v>251</v>
      </c>
      <c r="C183" s="444">
        <v>750.2</v>
      </c>
      <c r="D183" s="444">
        <v>0</v>
      </c>
    </row>
    <row r="184" spans="1:4" ht="12.75">
      <c r="A184" s="445" t="s">
        <v>252</v>
      </c>
      <c r="B184" s="443" t="s">
        <v>253</v>
      </c>
      <c r="C184" s="444">
        <v>750.2</v>
      </c>
      <c r="D184" s="444">
        <v>0</v>
      </c>
    </row>
    <row r="185" spans="1:4" ht="12.75">
      <c r="A185" s="443"/>
      <c r="B185" s="443" t="s">
        <v>1097</v>
      </c>
      <c r="C185" s="444">
        <v>8003.29</v>
      </c>
      <c r="D185" s="444">
        <v>3861.64</v>
      </c>
    </row>
    <row r="186" spans="1:4" ht="12.75">
      <c r="A186" s="443" t="s">
        <v>296</v>
      </c>
      <c r="B186" s="443" t="s">
        <v>1098</v>
      </c>
      <c r="C186" s="444">
        <v>-8003.29</v>
      </c>
      <c r="D186" s="444">
        <v>-3861.64</v>
      </c>
    </row>
    <row r="187" spans="1:4" ht="12.75">
      <c r="A187" s="442" t="s">
        <v>267</v>
      </c>
      <c r="B187" s="443" t="s">
        <v>1161</v>
      </c>
      <c r="C187" s="444">
        <v>-8003.29</v>
      </c>
      <c r="D187" s="444">
        <v>-3861.64</v>
      </c>
    </row>
    <row r="188" spans="1:4" ht="12.75">
      <c r="A188" s="439" t="s">
        <v>359</v>
      </c>
      <c r="B188" s="439" t="s">
        <v>354</v>
      </c>
      <c r="C188" s="440"/>
      <c r="D188" s="440"/>
    </row>
    <row r="189" spans="1:4" ht="12.75">
      <c r="A189" s="443" t="s">
        <v>550</v>
      </c>
      <c r="B189" s="443" t="s">
        <v>551</v>
      </c>
      <c r="C189" s="444">
        <v>118732.65</v>
      </c>
      <c r="D189" s="444">
        <v>12358.32</v>
      </c>
    </row>
    <row r="190" spans="1:4" ht="12.75">
      <c r="A190" s="443" t="s">
        <v>293</v>
      </c>
      <c r="B190" s="443" t="s">
        <v>247</v>
      </c>
      <c r="C190" s="444">
        <v>428057.9</v>
      </c>
      <c r="D190" s="444">
        <v>54566.67</v>
      </c>
    </row>
    <row r="191" spans="1:4" s="441" customFormat="1" ht="12.75">
      <c r="A191" s="442" t="s">
        <v>182</v>
      </c>
      <c r="B191" s="443" t="s">
        <v>178</v>
      </c>
      <c r="C191" s="444">
        <v>339907.92</v>
      </c>
      <c r="D191" s="444">
        <v>-15592.9</v>
      </c>
    </row>
    <row r="192" spans="1:4" ht="12.75">
      <c r="A192" s="445" t="s">
        <v>183</v>
      </c>
      <c r="B192" s="443" t="s">
        <v>180</v>
      </c>
      <c r="C192" s="444">
        <v>337552.39</v>
      </c>
      <c r="D192" s="444">
        <v>-15871.01</v>
      </c>
    </row>
    <row r="193" spans="1:4" ht="12.75">
      <c r="A193" s="446" t="s">
        <v>185</v>
      </c>
      <c r="B193" s="443" t="s">
        <v>181</v>
      </c>
      <c r="C193" s="444">
        <v>51372.55</v>
      </c>
      <c r="D193" s="444">
        <v>5129.65</v>
      </c>
    </row>
    <row r="194" spans="1:4" ht="12.75">
      <c r="A194" s="447" t="s">
        <v>187</v>
      </c>
      <c r="B194" s="443" t="s">
        <v>188</v>
      </c>
      <c r="C194" s="444">
        <v>43634.07</v>
      </c>
      <c r="D194" s="444">
        <v>4985</v>
      </c>
    </row>
    <row r="195" spans="1:4" ht="25.5">
      <c r="A195" s="447" t="s">
        <v>190</v>
      </c>
      <c r="B195" s="443" t="s">
        <v>184</v>
      </c>
      <c r="C195" s="444">
        <v>7739</v>
      </c>
      <c r="D195" s="444">
        <v>145.21</v>
      </c>
    </row>
    <row r="196" spans="1:4" ht="12.75">
      <c r="A196" s="446" t="s">
        <v>192</v>
      </c>
      <c r="B196" s="443" t="s">
        <v>186</v>
      </c>
      <c r="C196" s="444">
        <v>286179.84</v>
      </c>
      <c r="D196" s="444">
        <v>-21000.66</v>
      </c>
    </row>
    <row r="197" spans="1:4" ht="12.75">
      <c r="A197" s="445" t="s">
        <v>215</v>
      </c>
      <c r="B197" s="443" t="s">
        <v>206</v>
      </c>
      <c r="C197" s="444">
        <v>2355.53</v>
      </c>
      <c r="D197" s="444">
        <v>278.11</v>
      </c>
    </row>
    <row r="198" spans="1:4" ht="12.75">
      <c r="A198" s="446" t="s">
        <v>217</v>
      </c>
      <c r="B198" s="443" t="s">
        <v>208</v>
      </c>
      <c r="C198" s="444">
        <v>2235.53</v>
      </c>
      <c r="D198" s="444">
        <v>258.11</v>
      </c>
    </row>
    <row r="199" spans="1:4" ht="12.75">
      <c r="A199" s="446" t="s">
        <v>229</v>
      </c>
      <c r="B199" s="443" t="s">
        <v>230</v>
      </c>
      <c r="C199" s="444">
        <v>120</v>
      </c>
      <c r="D199" s="444">
        <v>20</v>
      </c>
    </row>
    <row r="200" spans="1:4" ht="12.75">
      <c r="A200" s="442" t="s">
        <v>250</v>
      </c>
      <c r="B200" s="443" t="s">
        <v>251</v>
      </c>
      <c r="C200" s="444">
        <v>88149.98</v>
      </c>
      <c r="D200" s="444">
        <v>70159.57</v>
      </c>
    </row>
    <row r="201" spans="1:4" ht="12.75">
      <c r="A201" s="445" t="s">
        <v>252</v>
      </c>
      <c r="B201" s="443" t="s">
        <v>253</v>
      </c>
      <c r="C201" s="444">
        <v>88149.98</v>
      </c>
      <c r="D201" s="444">
        <v>70159.57</v>
      </c>
    </row>
    <row r="202" spans="1:4" ht="12.75">
      <c r="A202" s="443"/>
      <c r="B202" s="443" t="s">
        <v>1097</v>
      </c>
      <c r="C202" s="444">
        <v>-309325.25</v>
      </c>
      <c r="D202" s="444">
        <v>-42208.35</v>
      </c>
    </row>
    <row r="203" spans="1:4" s="441" customFormat="1" ht="12.75">
      <c r="A203" s="443" t="s">
        <v>296</v>
      </c>
      <c r="B203" s="443" t="s">
        <v>1098</v>
      </c>
      <c r="C203" s="444">
        <v>309325.25</v>
      </c>
      <c r="D203" s="444">
        <v>42208.35</v>
      </c>
    </row>
    <row r="204" spans="1:4" ht="12.75">
      <c r="A204" s="442" t="s">
        <v>267</v>
      </c>
      <c r="B204" s="443" t="s">
        <v>1161</v>
      </c>
      <c r="C204" s="444">
        <v>309325.25</v>
      </c>
      <c r="D204" s="444">
        <v>42208.35</v>
      </c>
    </row>
    <row r="205" spans="1:4" ht="12.75">
      <c r="A205" s="439" t="s">
        <v>365</v>
      </c>
      <c r="B205" s="439" t="s">
        <v>142</v>
      </c>
      <c r="C205" s="440"/>
      <c r="D205" s="440"/>
    </row>
    <row r="206" spans="1:4" ht="12.75">
      <c r="A206" s="443" t="s">
        <v>550</v>
      </c>
      <c r="B206" s="443" t="s">
        <v>551</v>
      </c>
      <c r="C206" s="444">
        <v>5311.08</v>
      </c>
      <c r="D206" s="444">
        <v>97.2</v>
      </c>
    </row>
    <row r="207" spans="1:4" ht="12.75">
      <c r="A207" s="443" t="s">
        <v>293</v>
      </c>
      <c r="B207" s="443" t="s">
        <v>247</v>
      </c>
      <c r="C207" s="444">
        <v>24771.27</v>
      </c>
      <c r="D207" s="444">
        <v>3032.96</v>
      </c>
    </row>
    <row r="208" spans="1:4" ht="12.75">
      <c r="A208" s="442" t="s">
        <v>182</v>
      </c>
      <c r="B208" s="443" t="s">
        <v>178</v>
      </c>
      <c r="C208" s="444">
        <v>24771.27</v>
      </c>
      <c r="D208" s="444">
        <v>3032.96</v>
      </c>
    </row>
    <row r="209" spans="1:4" ht="12.75">
      <c r="A209" s="445" t="s">
        <v>183</v>
      </c>
      <c r="B209" s="443" t="s">
        <v>180</v>
      </c>
      <c r="C209" s="444">
        <v>24771.27</v>
      </c>
      <c r="D209" s="444">
        <v>3032.96</v>
      </c>
    </row>
    <row r="210" spans="1:4" ht="12.75">
      <c r="A210" s="446" t="s">
        <v>185</v>
      </c>
      <c r="B210" s="443" t="s">
        <v>181</v>
      </c>
      <c r="C210" s="444">
        <v>6837.32</v>
      </c>
      <c r="D210" s="444">
        <v>2745.14</v>
      </c>
    </row>
    <row r="211" spans="1:4" ht="12.75">
      <c r="A211" s="447" t="s">
        <v>187</v>
      </c>
      <c r="B211" s="443" t="s">
        <v>188</v>
      </c>
      <c r="C211" s="444">
        <v>5312.94</v>
      </c>
      <c r="D211" s="444">
        <v>2250</v>
      </c>
    </row>
    <row r="212" spans="1:4" ht="25.5">
      <c r="A212" s="447" t="s">
        <v>190</v>
      </c>
      <c r="B212" s="443" t="s">
        <v>184</v>
      </c>
      <c r="C212" s="444">
        <v>1524.38</v>
      </c>
      <c r="D212" s="444">
        <v>495.14</v>
      </c>
    </row>
    <row r="213" spans="1:4" ht="12.75">
      <c r="A213" s="446" t="s">
        <v>192</v>
      </c>
      <c r="B213" s="443" t="s">
        <v>186</v>
      </c>
      <c r="C213" s="444">
        <v>17933.95</v>
      </c>
      <c r="D213" s="444">
        <v>287.82</v>
      </c>
    </row>
    <row r="214" spans="1:4" ht="12.75">
      <c r="A214" s="443"/>
      <c r="B214" s="443" t="s">
        <v>1097</v>
      </c>
      <c r="C214" s="444">
        <v>-19460.19</v>
      </c>
      <c r="D214" s="444">
        <v>-2935.76</v>
      </c>
    </row>
    <row r="215" spans="1:4" ht="12.75">
      <c r="A215" s="443" t="s">
        <v>296</v>
      </c>
      <c r="B215" s="443" t="s">
        <v>1098</v>
      </c>
      <c r="C215" s="444">
        <v>19460.19</v>
      </c>
      <c r="D215" s="444">
        <v>2935.76</v>
      </c>
    </row>
    <row r="216" spans="1:4" ht="12.75">
      <c r="A216" s="442" t="s">
        <v>267</v>
      </c>
      <c r="B216" s="443" t="s">
        <v>1161</v>
      </c>
      <c r="C216" s="444">
        <v>19460.19</v>
      </c>
      <c r="D216" s="444">
        <v>2935.76</v>
      </c>
    </row>
    <row r="217" spans="1:4" ht="12.75">
      <c r="A217" s="439" t="s">
        <v>381</v>
      </c>
      <c r="B217" s="439" t="s">
        <v>369</v>
      </c>
      <c r="C217" s="440"/>
      <c r="D217" s="440"/>
    </row>
    <row r="218" spans="1:4" ht="12.75">
      <c r="A218" s="443" t="s">
        <v>550</v>
      </c>
      <c r="B218" s="443" t="s">
        <v>551</v>
      </c>
      <c r="C218" s="444">
        <v>101709.25</v>
      </c>
      <c r="D218" s="444">
        <v>17570.1</v>
      </c>
    </row>
    <row r="219" spans="1:4" ht="12.75">
      <c r="A219" s="443" t="s">
        <v>293</v>
      </c>
      <c r="B219" s="443" t="s">
        <v>247</v>
      </c>
      <c r="C219" s="444">
        <v>82457.97</v>
      </c>
      <c r="D219" s="444">
        <v>14056.19</v>
      </c>
    </row>
    <row r="220" spans="1:4" ht="12.75">
      <c r="A220" s="442" t="s">
        <v>182</v>
      </c>
      <c r="B220" s="443" t="s">
        <v>178</v>
      </c>
      <c r="C220" s="444">
        <v>82059.35</v>
      </c>
      <c r="D220" s="444">
        <v>13796.04</v>
      </c>
    </row>
    <row r="221" spans="1:4" ht="12.75">
      <c r="A221" s="445" t="s">
        <v>183</v>
      </c>
      <c r="B221" s="443" t="s">
        <v>180</v>
      </c>
      <c r="C221" s="444">
        <v>82059.35</v>
      </c>
      <c r="D221" s="444">
        <v>13796.04</v>
      </c>
    </row>
    <row r="222" spans="1:4" ht="12.75">
      <c r="A222" s="446" t="s">
        <v>185</v>
      </c>
      <c r="B222" s="443" t="s">
        <v>181</v>
      </c>
      <c r="C222" s="444">
        <v>57434.55</v>
      </c>
      <c r="D222" s="444">
        <v>8653.73</v>
      </c>
    </row>
    <row r="223" spans="1:4" ht="12.75">
      <c r="A223" s="447" t="s">
        <v>187</v>
      </c>
      <c r="B223" s="443" t="s">
        <v>188</v>
      </c>
      <c r="C223" s="444">
        <v>46089</v>
      </c>
      <c r="D223" s="444">
        <v>7159.51</v>
      </c>
    </row>
    <row r="224" spans="1:4" ht="25.5">
      <c r="A224" s="447" t="s">
        <v>190</v>
      </c>
      <c r="B224" s="443" t="s">
        <v>184</v>
      </c>
      <c r="C224" s="444">
        <v>11346.18</v>
      </c>
      <c r="D224" s="444">
        <v>1494.22</v>
      </c>
    </row>
    <row r="225" spans="1:4" ht="12.75">
      <c r="A225" s="446" t="s">
        <v>192</v>
      </c>
      <c r="B225" s="443" t="s">
        <v>186</v>
      </c>
      <c r="C225" s="448">
        <v>24624</v>
      </c>
      <c r="D225" s="444">
        <v>5142.31</v>
      </c>
    </row>
    <row r="226" spans="1:4" ht="12.75">
      <c r="A226" s="442" t="s">
        <v>250</v>
      </c>
      <c r="B226" s="443" t="s">
        <v>251</v>
      </c>
      <c r="C226" s="444">
        <v>398.62</v>
      </c>
      <c r="D226" s="444">
        <v>260.15</v>
      </c>
    </row>
    <row r="227" spans="1:4" ht="12.75">
      <c r="A227" s="445" t="s">
        <v>252</v>
      </c>
      <c r="B227" s="443" t="s">
        <v>253</v>
      </c>
      <c r="C227" s="444">
        <v>398.62</v>
      </c>
      <c r="D227" s="444">
        <v>260.15</v>
      </c>
    </row>
    <row r="228" spans="1:4" ht="12.75">
      <c r="A228" s="443"/>
      <c r="B228" s="443" t="s">
        <v>1097</v>
      </c>
      <c r="C228" s="444">
        <v>19251.28</v>
      </c>
      <c r="D228" s="444">
        <v>3513.91</v>
      </c>
    </row>
    <row r="229" spans="1:4" s="449" customFormat="1" ht="12.75">
      <c r="A229" s="443" t="s">
        <v>296</v>
      </c>
      <c r="B229" s="443" t="s">
        <v>1098</v>
      </c>
      <c r="C229" s="444">
        <v>-19251.28</v>
      </c>
      <c r="D229" s="444">
        <v>-3513.91</v>
      </c>
    </row>
    <row r="230" spans="1:4" ht="12.75">
      <c r="A230" s="442" t="s">
        <v>267</v>
      </c>
      <c r="B230" s="443" t="s">
        <v>1161</v>
      </c>
      <c r="C230" s="444">
        <v>-19251.28</v>
      </c>
      <c r="D230" s="444">
        <v>-3513.91</v>
      </c>
    </row>
    <row r="231" spans="1:4" ht="12.75">
      <c r="A231" s="442"/>
      <c r="B231" s="443"/>
      <c r="C231" s="444"/>
      <c r="D231" s="444"/>
    </row>
    <row r="232" spans="1:4" ht="12.75">
      <c r="A232" s="450"/>
      <c r="D232" s="452"/>
    </row>
    <row r="233" ht="12.75">
      <c r="A233" s="453" t="s">
        <v>1189</v>
      </c>
    </row>
    <row r="234" spans="1:4" ht="12.75">
      <c r="A234" s="453" t="s">
        <v>151</v>
      </c>
      <c r="D234" s="452" t="s">
        <v>152</v>
      </c>
    </row>
    <row r="235" spans="1:4" ht="12.75">
      <c r="A235" s="450"/>
      <c r="D235" s="452"/>
    </row>
    <row r="236" spans="1:4" ht="12.75">
      <c r="A236" s="450"/>
      <c r="D236" s="452"/>
    </row>
    <row r="237" ht="12.75">
      <c r="A237" s="451" t="s">
        <v>552</v>
      </c>
    </row>
  </sheetData>
  <sheetProtection formatCells="0"/>
  <mergeCells count="7">
    <mergeCell ref="A7:D7"/>
    <mergeCell ref="A1:D1"/>
    <mergeCell ref="A2:D2"/>
    <mergeCell ref="A8:D8"/>
    <mergeCell ref="A3:D3"/>
    <mergeCell ref="A4:D4"/>
    <mergeCell ref="A6:D6"/>
  </mergeCells>
  <printOptions horizontalCentered="1"/>
  <pageMargins left="0.984251968503937" right="0.3937007874015748" top="0.3937007874015748" bottom="0.3937007874015748" header="0.15748031496062992" footer="0.11811023622047245"/>
  <pageSetup firstPageNumber="30" useFirstPageNumber="1" fitToHeight="0" horizontalDpi="600" verticalDpi="600" orientation="portrait" paperSize="9" scale="85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47"/>
  <sheetViews>
    <sheetView workbookViewId="0" topLeftCell="A1">
      <selection activeCell="A8" sqref="A7:F8"/>
    </sheetView>
  </sheetViews>
  <sheetFormatPr defaultColWidth="9.140625" defaultRowHeight="17.25" customHeight="1"/>
  <cols>
    <col min="1" max="1" width="4.57421875" style="524" customWidth="1"/>
    <col min="2" max="2" width="50.140625" style="466" customWidth="1"/>
    <col min="3" max="4" width="11.00390625" style="478" customWidth="1"/>
    <col min="5" max="5" width="9.140625" style="525" customWidth="1"/>
    <col min="6" max="6" width="11.00390625" style="478" customWidth="1"/>
    <col min="7" max="16384" width="9.140625" style="466" customWidth="1"/>
  </cols>
  <sheetData>
    <row r="1" spans="1:6" s="50" customFormat="1" ht="60" customHeight="1">
      <c r="A1" s="941"/>
      <c r="B1" s="941"/>
      <c r="C1" s="941"/>
      <c r="D1" s="941"/>
      <c r="E1" s="941"/>
      <c r="F1" s="941"/>
    </row>
    <row r="2" spans="1:6" s="50" customFormat="1" ht="12.75" customHeight="1">
      <c r="A2" s="980" t="s">
        <v>1077</v>
      </c>
      <c r="B2" s="980"/>
      <c r="C2" s="980"/>
      <c r="D2" s="980"/>
      <c r="E2" s="980"/>
      <c r="F2" s="980"/>
    </row>
    <row r="3" spans="1:6" s="50" customFormat="1" ht="12.75" customHeight="1">
      <c r="A3" s="455"/>
      <c r="B3" s="456" t="s">
        <v>553</v>
      </c>
      <c r="C3" s="455"/>
      <c r="D3" s="455"/>
      <c r="E3" s="455"/>
      <c r="F3" s="455"/>
    </row>
    <row r="4" spans="1:6" s="50" customFormat="1" ht="12.75" customHeight="1">
      <c r="A4" s="455"/>
      <c r="B4" s="457" t="s">
        <v>554</v>
      </c>
      <c r="C4" s="455"/>
      <c r="D4" s="455"/>
      <c r="E4" s="455"/>
      <c r="F4" s="455"/>
    </row>
    <row r="5" spans="1:6" s="50" customFormat="1" ht="18" customHeight="1">
      <c r="A5" s="983" t="s">
        <v>1080</v>
      </c>
      <c r="B5" s="983"/>
      <c r="C5" s="455"/>
      <c r="D5" s="455"/>
      <c r="E5" s="458"/>
      <c r="F5" s="57" t="s">
        <v>555</v>
      </c>
    </row>
    <row r="6" spans="1:6" s="64" customFormat="1" ht="17.25" customHeight="1">
      <c r="A6" s="982" t="s">
        <v>1082</v>
      </c>
      <c r="B6" s="982"/>
      <c r="C6" s="982"/>
      <c r="D6" s="982"/>
      <c r="E6" s="982"/>
      <c r="F6" s="982"/>
    </row>
    <row r="7" spans="1:6" s="64" customFormat="1" ht="17.25" customHeight="1">
      <c r="A7" s="981" t="s">
        <v>556</v>
      </c>
      <c r="B7" s="981"/>
      <c r="C7" s="981"/>
      <c r="D7" s="981"/>
      <c r="E7" s="981"/>
      <c r="F7" s="981"/>
    </row>
    <row r="8" spans="1:6" s="64" customFormat="1" ht="17.25" customHeight="1">
      <c r="A8" s="942" t="s">
        <v>1196</v>
      </c>
      <c r="B8" s="942"/>
      <c r="C8" s="942"/>
      <c r="D8" s="942"/>
      <c r="E8" s="942"/>
      <c r="F8" s="942"/>
    </row>
    <row r="9" spans="1:6" s="58" customFormat="1" ht="12.75">
      <c r="A9" s="129"/>
      <c r="B9" s="42"/>
      <c r="C9" s="54"/>
      <c r="D9" s="55"/>
      <c r="F9" s="459" t="s">
        <v>557</v>
      </c>
    </row>
    <row r="10" spans="1:6" s="67" customFormat="1" ht="12.75">
      <c r="A10" s="129"/>
      <c r="B10" s="68"/>
      <c r="F10" s="460" t="s">
        <v>1114</v>
      </c>
    </row>
    <row r="11" spans="1:6" s="67" customFormat="1" ht="51">
      <c r="A11" s="461"/>
      <c r="B11" s="72" t="s">
        <v>1115</v>
      </c>
      <c r="C11" s="72" t="s">
        <v>558</v>
      </c>
      <c r="D11" s="72" t="s">
        <v>1117</v>
      </c>
      <c r="E11" s="72" t="s">
        <v>1118</v>
      </c>
      <c r="F11" s="72" t="s">
        <v>1119</v>
      </c>
    </row>
    <row r="12" spans="1:6" s="67" customFormat="1" ht="12.75">
      <c r="A12" s="74">
        <v>1</v>
      </c>
      <c r="B12" s="72">
        <v>2</v>
      </c>
      <c r="C12" s="74">
        <v>3</v>
      </c>
      <c r="D12" s="74">
        <v>4</v>
      </c>
      <c r="E12" s="74">
        <v>5</v>
      </c>
      <c r="F12" s="74">
        <v>6</v>
      </c>
    </row>
    <row r="13" spans="1:6" ht="17.25" customHeight="1">
      <c r="A13" s="462" t="s">
        <v>559</v>
      </c>
      <c r="B13" s="463" t="s">
        <v>560</v>
      </c>
      <c r="C13" s="464">
        <v>1135354817</v>
      </c>
      <c r="D13" s="464">
        <v>614429495</v>
      </c>
      <c r="E13" s="465">
        <v>54.11783926927224</v>
      </c>
      <c r="F13" s="464">
        <v>114782938</v>
      </c>
    </row>
    <row r="14" spans="1:6" ht="17.25" customHeight="1">
      <c r="A14" s="462"/>
      <c r="B14" s="467" t="s">
        <v>561</v>
      </c>
      <c r="C14" s="464">
        <v>1180656140</v>
      </c>
      <c r="D14" s="464">
        <v>640893424</v>
      </c>
      <c r="E14" s="465">
        <v>54.28281802693205</v>
      </c>
      <c r="F14" s="464">
        <v>120085153</v>
      </c>
    </row>
    <row r="15" spans="1:6" ht="12.75">
      <c r="A15" s="468"/>
      <c r="B15" s="469" t="s">
        <v>1123</v>
      </c>
      <c r="C15" s="470">
        <v>702689293</v>
      </c>
      <c r="D15" s="470">
        <v>357566225</v>
      </c>
      <c r="E15" s="471">
        <v>50.88539537488015</v>
      </c>
      <c r="F15" s="472">
        <v>52289524</v>
      </c>
    </row>
    <row r="16" spans="1:6" ht="12.75">
      <c r="A16" s="461"/>
      <c r="B16" s="469" t="s">
        <v>1140</v>
      </c>
      <c r="C16" s="470">
        <v>25270713</v>
      </c>
      <c r="D16" s="470">
        <v>12989843</v>
      </c>
      <c r="E16" s="471">
        <v>51.40275622615002</v>
      </c>
      <c r="F16" s="472">
        <v>2688134</v>
      </c>
    </row>
    <row r="17" spans="1:6" s="477" customFormat="1" ht="12.75">
      <c r="A17" s="473"/>
      <c r="B17" s="474" t="s">
        <v>562</v>
      </c>
      <c r="C17" s="475">
        <v>168057</v>
      </c>
      <c r="D17" s="475">
        <v>1934428</v>
      </c>
      <c r="E17" s="476">
        <v>1151.054701678597</v>
      </c>
      <c r="F17" s="475">
        <v>840006</v>
      </c>
    </row>
    <row r="18" spans="1:6" ht="12.75">
      <c r="A18" s="461"/>
      <c r="B18" s="469" t="s">
        <v>563</v>
      </c>
      <c r="C18" s="470">
        <v>88756623</v>
      </c>
      <c r="D18" s="470">
        <v>44745903</v>
      </c>
      <c r="E18" s="471">
        <v>50.41415669904431</v>
      </c>
      <c r="F18" s="472">
        <v>6666740</v>
      </c>
    </row>
    <row r="19" spans="1:6" ht="12.75">
      <c r="A19" s="461"/>
      <c r="B19" s="469" t="s">
        <v>1142</v>
      </c>
      <c r="C19" s="470">
        <v>941469</v>
      </c>
      <c r="D19" s="470">
        <v>334833</v>
      </c>
      <c r="E19" s="471">
        <v>35.56495221828865</v>
      </c>
      <c r="F19" s="472">
        <v>50863</v>
      </c>
    </row>
    <row r="20" spans="1:6" ht="12.75">
      <c r="A20" s="461"/>
      <c r="B20" s="469" t="s">
        <v>1143</v>
      </c>
      <c r="C20" s="470">
        <v>362998042</v>
      </c>
      <c r="D20" s="470">
        <v>225256620</v>
      </c>
      <c r="E20" s="471">
        <v>62.05450000746836</v>
      </c>
      <c r="F20" s="472">
        <v>58389892</v>
      </c>
    </row>
    <row r="21" spans="1:6" ht="12.75">
      <c r="A21" s="468"/>
      <c r="B21" s="479" t="s">
        <v>564</v>
      </c>
      <c r="C21" s="480">
        <v>54541217</v>
      </c>
      <c r="D21" s="480">
        <v>29718382</v>
      </c>
      <c r="E21" s="481">
        <v>54.48793341006674</v>
      </c>
      <c r="F21" s="475">
        <v>4661591</v>
      </c>
    </row>
    <row r="22" spans="1:6" ht="12" customHeight="1">
      <c r="A22" s="461"/>
      <c r="B22" s="479" t="s">
        <v>565</v>
      </c>
      <c r="C22" s="480">
        <v>12935744</v>
      </c>
      <c r="D22" s="480">
        <v>6503562</v>
      </c>
      <c r="E22" s="481">
        <v>50.27590218235611</v>
      </c>
      <c r="F22" s="475">
        <v>1545962</v>
      </c>
    </row>
    <row r="23" spans="1:6" ht="12.75">
      <c r="A23" s="468" t="s">
        <v>566</v>
      </c>
      <c r="B23" s="463" t="s">
        <v>567</v>
      </c>
      <c r="C23" s="464">
        <v>1113011122</v>
      </c>
      <c r="D23" s="464">
        <v>602737052</v>
      </c>
      <c r="E23" s="465">
        <v>54.15373126882375</v>
      </c>
      <c r="F23" s="464">
        <v>113037594</v>
      </c>
    </row>
    <row r="24" spans="1:6" ht="14.25" customHeight="1">
      <c r="A24" s="461"/>
      <c r="B24" s="462" t="s">
        <v>568</v>
      </c>
      <c r="C24" s="464">
        <v>22787496</v>
      </c>
      <c r="D24" s="464">
        <v>11866766</v>
      </c>
      <c r="E24" s="465">
        <v>52.075778751645196</v>
      </c>
      <c r="F24" s="464">
        <v>1801469</v>
      </c>
    </row>
    <row r="25" spans="1:6" ht="12.75">
      <c r="A25" s="461"/>
      <c r="B25" s="482" t="s">
        <v>569</v>
      </c>
      <c r="C25" s="470">
        <v>4512880</v>
      </c>
      <c r="D25" s="470">
        <v>2609848</v>
      </c>
      <c r="E25" s="471">
        <v>57.83109677190619</v>
      </c>
      <c r="F25" s="472">
        <v>304199</v>
      </c>
    </row>
    <row r="26" spans="1:6" ht="12.75">
      <c r="A26" s="461"/>
      <c r="B26" s="469" t="s">
        <v>563</v>
      </c>
      <c r="C26" s="470">
        <v>1434978</v>
      </c>
      <c r="D26" s="470">
        <v>685715</v>
      </c>
      <c r="E26" s="471">
        <v>47.78575002543593</v>
      </c>
      <c r="F26" s="472">
        <v>111359</v>
      </c>
    </row>
    <row r="27" spans="1:6" ht="12.75">
      <c r="A27" s="461"/>
      <c r="B27" s="469" t="s">
        <v>1142</v>
      </c>
      <c r="C27" s="470">
        <v>0</v>
      </c>
      <c r="D27" s="470">
        <v>7</v>
      </c>
      <c r="E27" s="471">
        <v>0</v>
      </c>
      <c r="F27" s="472">
        <v>-25</v>
      </c>
    </row>
    <row r="28" spans="1:6" ht="12.75">
      <c r="A28" s="461"/>
      <c r="B28" s="469" t="s">
        <v>1143</v>
      </c>
      <c r="C28" s="470">
        <v>16839638</v>
      </c>
      <c r="D28" s="470">
        <v>8571196</v>
      </c>
      <c r="E28" s="471">
        <v>50.89893262551131</v>
      </c>
      <c r="F28" s="472">
        <v>1385936</v>
      </c>
    </row>
    <row r="29" spans="1:6" ht="12.75">
      <c r="A29" s="461"/>
      <c r="B29" s="479" t="s">
        <v>562</v>
      </c>
      <c r="C29" s="480">
        <v>113946</v>
      </c>
      <c r="D29" s="480">
        <v>45254</v>
      </c>
      <c r="E29" s="481">
        <v>39.71530374036825</v>
      </c>
      <c r="F29" s="475">
        <v>12965</v>
      </c>
    </row>
    <row r="30" spans="1:6" ht="12" customHeight="1">
      <c r="A30" s="461"/>
      <c r="B30" s="479" t="s">
        <v>565</v>
      </c>
      <c r="C30" s="480">
        <v>329855</v>
      </c>
      <c r="D30" s="480">
        <v>129069</v>
      </c>
      <c r="E30" s="481">
        <v>39.12901123220809</v>
      </c>
      <c r="F30" s="475">
        <v>43160</v>
      </c>
    </row>
    <row r="31" spans="1:6" ht="17.25" customHeight="1">
      <c r="A31" s="468" t="s">
        <v>570</v>
      </c>
      <c r="B31" s="463" t="s">
        <v>571</v>
      </c>
      <c r="C31" s="464">
        <v>22343695</v>
      </c>
      <c r="D31" s="464">
        <v>11692443</v>
      </c>
      <c r="E31" s="465">
        <v>52.32994363734378</v>
      </c>
      <c r="F31" s="464">
        <v>1745344</v>
      </c>
    </row>
    <row r="32" spans="1:6" ht="15" customHeight="1">
      <c r="A32" s="468" t="s">
        <v>1154</v>
      </c>
      <c r="B32" s="462" t="s">
        <v>572</v>
      </c>
      <c r="C32" s="464">
        <v>1282330847</v>
      </c>
      <c r="D32" s="464">
        <v>563868050</v>
      </c>
      <c r="E32" s="465">
        <v>43.972119310641524</v>
      </c>
      <c r="F32" s="464">
        <v>120378693</v>
      </c>
    </row>
    <row r="33" spans="1:6" s="483" customFormat="1" ht="11.25" customHeight="1">
      <c r="A33" s="468" t="s">
        <v>1156</v>
      </c>
      <c r="B33" s="463" t="s">
        <v>573</v>
      </c>
      <c r="C33" s="464">
        <v>977369386</v>
      </c>
      <c r="D33" s="464">
        <v>484905085</v>
      </c>
      <c r="E33" s="465">
        <v>49.61328766235778</v>
      </c>
      <c r="F33" s="464">
        <v>102414951</v>
      </c>
    </row>
    <row r="34" spans="1:6" s="483" customFormat="1" ht="12.75">
      <c r="A34" s="468" t="s">
        <v>1158</v>
      </c>
      <c r="B34" s="463" t="s">
        <v>574</v>
      </c>
      <c r="C34" s="464">
        <v>304825118</v>
      </c>
      <c r="D34" s="464">
        <v>78854298</v>
      </c>
      <c r="E34" s="465">
        <v>25.868700885732128</v>
      </c>
      <c r="F34" s="464">
        <v>17960266</v>
      </c>
    </row>
    <row r="35" spans="1:6" s="483" customFormat="1" ht="12.75">
      <c r="A35" s="468" t="s">
        <v>575</v>
      </c>
      <c r="B35" s="463" t="s">
        <v>576</v>
      </c>
      <c r="C35" s="464">
        <v>136343</v>
      </c>
      <c r="D35" s="464">
        <v>108667</v>
      </c>
      <c r="E35" s="465">
        <v>79.70119478081016</v>
      </c>
      <c r="F35" s="464">
        <v>3476</v>
      </c>
    </row>
    <row r="36" spans="1:6" ht="12.75">
      <c r="A36" s="484"/>
      <c r="B36" s="463" t="s">
        <v>577</v>
      </c>
      <c r="C36" s="464">
        <v>-146976030</v>
      </c>
      <c r="D36" s="464">
        <v>50561445</v>
      </c>
      <c r="E36" s="465">
        <v>-34.40115031001994</v>
      </c>
      <c r="F36" s="464">
        <v>-5595755</v>
      </c>
    </row>
    <row r="37" spans="1:18" s="486" customFormat="1" ht="12.75">
      <c r="A37" s="484"/>
      <c r="B37" s="463" t="s">
        <v>578</v>
      </c>
      <c r="C37" s="464">
        <v>146976030</v>
      </c>
      <c r="D37" s="464">
        <v>-50561445</v>
      </c>
      <c r="E37" s="465">
        <v>-34.40115031001994</v>
      </c>
      <c r="F37" s="464">
        <v>5595755</v>
      </c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</row>
    <row r="38" spans="1:18" s="486" customFormat="1" ht="12.75">
      <c r="A38" s="468"/>
      <c r="B38" s="469" t="s">
        <v>1102</v>
      </c>
      <c r="C38" s="470">
        <v>14233335</v>
      </c>
      <c r="D38" s="470">
        <v>-5475740</v>
      </c>
      <c r="E38" s="471">
        <v>-38.47123671296994</v>
      </c>
      <c r="F38" s="472">
        <v>-646043</v>
      </c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</row>
    <row r="39" spans="1:18" s="486" customFormat="1" ht="12.75">
      <c r="A39" s="468"/>
      <c r="B39" s="469" t="s">
        <v>1103</v>
      </c>
      <c r="C39" s="470">
        <v>292529</v>
      </c>
      <c r="D39" s="470">
        <v>625146</v>
      </c>
      <c r="E39" s="471">
        <v>213.70394046402237</v>
      </c>
      <c r="F39" s="472">
        <v>11899</v>
      </c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</row>
    <row r="40" spans="1:18" s="488" customFormat="1" ht="12.75">
      <c r="A40" s="462"/>
      <c r="B40" s="469" t="s">
        <v>1161</v>
      </c>
      <c r="C40" s="487">
        <v>134453028</v>
      </c>
      <c r="D40" s="487">
        <v>-42075131</v>
      </c>
      <c r="E40" s="471">
        <v>-31.29355405815033</v>
      </c>
      <c r="F40" s="472">
        <v>6296462</v>
      </c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</row>
    <row r="41" spans="1:18" s="488" customFormat="1" ht="25.5" hidden="1">
      <c r="A41" s="462"/>
      <c r="B41" s="482" t="s">
        <v>579</v>
      </c>
      <c r="C41" s="487"/>
      <c r="D41" s="487"/>
      <c r="E41" s="471"/>
      <c r="F41" s="472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</row>
    <row r="42" spans="1:18" s="488" customFormat="1" ht="25.5">
      <c r="A42" s="462"/>
      <c r="B42" s="482" t="s">
        <v>580</v>
      </c>
      <c r="C42" s="487">
        <v>-2313775</v>
      </c>
      <c r="D42" s="487">
        <v>-1922772</v>
      </c>
      <c r="E42" s="471">
        <v>83.10107940486867</v>
      </c>
      <c r="F42" s="472">
        <v>-447782</v>
      </c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</row>
    <row r="43" spans="1:18" s="488" customFormat="1" ht="12.75">
      <c r="A43" s="462"/>
      <c r="B43" s="482" t="s">
        <v>581</v>
      </c>
      <c r="C43" s="487">
        <v>310913</v>
      </c>
      <c r="D43" s="487">
        <v>-1712948</v>
      </c>
      <c r="E43" s="471">
        <v>-550.9412600952678</v>
      </c>
      <c r="F43" s="472">
        <v>381219</v>
      </c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6" ht="17.25" customHeight="1">
      <c r="A44" s="468"/>
      <c r="B44" s="463" t="s">
        <v>582</v>
      </c>
      <c r="C44" s="464">
        <v>1328880773</v>
      </c>
      <c r="D44" s="464">
        <v>592024331</v>
      </c>
      <c r="E44" s="465">
        <v>44.55059799409108</v>
      </c>
      <c r="F44" s="464">
        <v>124459391</v>
      </c>
    </row>
    <row r="45" spans="1:6" ht="12.75">
      <c r="A45" s="489"/>
      <c r="B45" s="479" t="s">
        <v>565</v>
      </c>
      <c r="C45" s="480">
        <v>67476961</v>
      </c>
      <c r="D45" s="480">
        <v>36221944</v>
      </c>
      <c r="E45" s="481">
        <v>53.68046139481593</v>
      </c>
      <c r="F45" s="475">
        <v>6207553</v>
      </c>
    </row>
    <row r="46" spans="1:6" ht="12.75">
      <c r="A46" s="489"/>
      <c r="B46" s="479" t="s">
        <v>583</v>
      </c>
      <c r="C46" s="480">
        <v>7839150</v>
      </c>
      <c r="D46" s="480">
        <v>3555536</v>
      </c>
      <c r="E46" s="481">
        <v>45.356141928652974</v>
      </c>
      <c r="F46" s="475">
        <v>3555536</v>
      </c>
    </row>
    <row r="47" spans="1:18" s="490" customFormat="1" ht="17.25" customHeight="1">
      <c r="A47" s="462" t="s">
        <v>1169</v>
      </c>
      <c r="B47" s="463" t="s">
        <v>584</v>
      </c>
      <c r="C47" s="464">
        <v>1253564662</v>
      </c>
      <c r="D47" s="464">
        <v>552246851</v>
      </c>
      <c r="E47" s="465">
        <v>44.05411764869932</v>
      </c>
      <c r="F47" s="464">
        <v>114696302</v>
      </c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</row>
    <row r="48" spans="1:6" ht="12.75">
      <c r="A48" s="489"/>
      <c r="B48" s="491" t="s">
        <v>585</v>
      </c>
      <c r="C48" s="470">
        <v>1021737932</v>
      </c>
      <c r="D48" s="470">
        <v>511152578</v>
      </c>
      <c r="E48" s="471">
        <v>50.0277578027709</v>
      </c>
      <c r="F48" s="472">
        <v>106960504</v>
      </c>
    </row>
    <row r="49" spans="1:6" ht="12.75">
      <c r="A49" s="489"/>
      <c r="B49" s="479" t="s">
        <v>586</v>
      </c>
      <c r="C49" s="480">
        <v>67476961</v>
      </c>
      <c r="D49" s="480">
        <v>36181364</v>
      </c>
      <c r="E49" s="476">
        <v>53.62032234972764</v>
      </c>
      <c r="F49" s="475">
        <v>6175258</v>
      </c>
    </row>
    <row r="50" spans="1:6" ht="12.75">
      <c r="A50" s="462" t="s">
        <v>1172</v>
      </c>
      <c r="B50" s="462" t="s">
        <v>587</v>
      </c>
      <c r="C50" s="464">
        <v>954260971</v>
      </c>
      <c r="D50" s="464">
        <v>474971214</v>
      </c>
      <c r="E50" s="465">
        <v>49.77372316739128</v>
      </c>
      <c r="F50" s="464">
        <v>100785246</v>
      </c>
    </row>
    <row r="51" spans="1:6" ht="19.5" customHeight="1">
      <c r="A51" s="462"/>
      <c r="B51" s="491" t="s">
        <v>588</v>
      </c>
      <c r="C51" s="470">
        <v>307009156</v>
      </c>
      <c r="D51" s="470">
        <v>80765703</v>
      </c>
      <c r="E51" s="471">
        <v>26.307261989280867</v>
      </c>
      <c r="F51" s="472">
        <v>17495449</v>
      </c>
    </row>
    <row r="52" spans="1:6" ht="12.75">
      <c r="A52" s="462"/>
      <c r="B52" s="479" t="s">
        <v>589</v>
      </c>
      <c r="C52" s="480">
        <v>0</v>
      </c>
      <c r="D52" s="480">
        <v>40580</v>
      </c>
      <c r="E52" s="476">
        <v>0</v>
      </c>
      <c r="F52" s="475">
        <v>32295</v>
      </c>
    </row>
    <row r="53" spans="1:6" ht="12.75">
      <c r="A53" s="462"/>
      <c r="B53" s="479" t="s">
        <v>590</v>
      </c>
      <c r="C53" s="480">
        <v>7839150</v>
      </c>
      <c r="D53" s="480">
        <v>3555536</v>
      </c>
      <c r="E53" s="476">
        <v>0</v>
      </c>
      <c r="F53" s="475">
        <v>0</v>
      </c>
    </row>
    <row r="54" spans="1:6" ht="18" customHeight="1">
      <c r="A54" s="462" t="s">
        <v>1175</v>
      </c>
      <c r="B54" s="463" t="s">
        <v>591</v>
      </c>
      <c r="C54" s="464">
        <v>299170006</v>
      </c>
      <c r="D54" s="464">
        <v>77169587</v>
      </c>
      <c r="E54" s="465">
        <v>25.794560100386533</v>
      </c>
      <c r="F54" s="492">
        <v>17463154</v>
      </c>
    </row>
    <row r="55" spans="1:6" ht="25.5">
      <c r="A55" s="462" t="s">
        <v>592</v>
      </c>
      <c r="B55" s="463" t="s">
        <v>593</v>
      </c>
      <c r="C55" s="464">
        <v>133685</v>
      </c>
      <c r="D55" s="464">
        <v>106050</v>
      </c>
      <c r="E55" s="465">
        <v>79.32827168343493</v>
      </c>
      <c r="F55" s="492">
        <v>3438</v>
      </c>
    </row>
    <row r="56" spans="1:19" s="490" customFormat="1" ht="17.25" customHeight="1">
      <c r="A56" s="462"/>
      <c r="B56" s="463" t="s">
        <v>594</v>
      </c>
      <c r="C56" s="464">
        <v>-148224633</v>
      </c>
      <c r="D56" s="464">
        <v>48869093</v>
      </c>
      <c r="E56" s="465">
        <v>-32.969616460443525</v>
      </c>
      <c r="F56" s="492">
        <v>-4374238</v>
      </c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466"/>
      <c r="R56" s="466"/>
      <c r="S56" s="466"/>
    </row>
    <row r="57" spans="1:19" s="493" customFormat="1" ht="19.5" customHeight="1">
      <c r="A57" s="489"/>
      <c r="B57" s="463" t="s">
        <v>595</v>
      </c>
      <c r="C57" s="464">
        <v>29096040</v>
      </c>
      <c r="D57" s="464">
        <v>11750268</v>
      </c>
      <c r="E57" s="465">
        <v>40.38442344731448</v>
      </c>
      <c r="F57" s="492">
        <v>2170015</v>
      </c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</row>
    <row r="58" spans="1:19" s="494" customFormat="1" ht="15" customHeight="1">
      <c r="A58" s="489"/>
      <c r="B58" s="479" t="s">
        <v>565</v>
      </c>
      <c r="C58" s="480">
        <v>329855</v>
      </c>
      <c r="D58" s="480">
        <v>129069</v>
      </c>
      <c r="E58" s="481">
        <v>39.12901123220809</v>
      </c>
      <c r="F58" s="475">
        <v>43160</v>
      </c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</row>
    <row r="59" spans="1:19" s="490" customFormat="1" ht="15.75" customHeight="1">
      <c r="A59" s="462" t="s">
        <v>1180</v>
      </c>
      <c r="B59" s="463" t="s">
        <v>597</v>
      </c>
      <c r="C59" s="492">
        <v>28766185</v>
      </c>
      <c r="D59" s="492">
        <v>11621199</v>
      </c>
      <c r="E59" s="495">
        <v>40.39881896052605</v>
      </c>
      <c r="F59" s="492">
        <v>2126855</v>
      </c>
      <c r="G59" s="466"/>
      <c r="H59" s="466"/>
      <c r="I59" s="466"/>
      <c r="J59" s="466"/>
      <c r="K59" s="466"/>
      <c r="L59" s="466"/>
      <c r="M59" s="466"/>
      <c r="N59" s="466"/>
      <c r="O59" s="466"/>
      <c r="P59" s="466"/>
      <c r="Q59" s="466"/>
      <c r="R59" s="466"/>
      <c r="S59" s="466"/>
    </row>
    <row r="60" spans="1:19" s="496" customFormat="1" ht="19.5" customHeight="1">
      <c r="A60" s="489"/>
      <c r="B60" s="491" t="s">
        <v>598</v>
      </c>
      <c r="C60" s="470">
        <v>23438270</v>
      </c>
      <c r="D60" s="470">
        <v>10062940</v>
      </c>
      <c r="E60" s="471">
        <v>42.933800148219134</v>
      </c>
      <c r="F60" s="472">
        <v>1672865</v>
      </c>
      <c r="G60" s="466"/>
      <c r="H60" s="466"/>
      <c r="I60" s="466"/>
      <c r="J60" s="466"/>
      <c r="K60" s="466"/>
      <c r="L60" s="466"/>
      <c r="M60" s="466"/>
      <c r="N60" s="466"/>
      <c r="O60" s="466"/>
      <c r="P60" s="466"/>
      <c r="Q60" s="466"/>
      <c r="R60" s="466"/>
      <c r="S60" s="466"/>
    </row>
    <row r="61" spans="1:19" s="497" customFormat="1" ht="12.75">
      <c r="A61" s="489"/>
      <c r="B61" s="479" t="s">
        <v>599</v>
      </c>
      <c r="C61" s="480">
        <v>329855</v>
      </c>
      <c r="D61" s="480">
        <v>129069</v>
      </c>
      <c r="E61" s="481">
        <v>39.12901123220809</v>
      </c>
      <c r="F61" s="475">
        <v>43160</v>
      </c>
      <c r="G61" s="466"/>
      <c r="H61" s="466"/>
      <c r="I61" s="466"/>
      <c r="J61" s="466"/>
      <c r="K61" s="466"/>
      <c r="L61" s="466"/>
      <c r="M61" s="466"/>
      <c r="N61" s="466"/>
      <c r="O61" s="466"/>
      <c r="P61" s="466"/>
      <c r="Q61" s="466"/>
      <c r="R61" s="466"/>
      <c r="S61" s="466"/>
    </row>
    <row r="62" spans="1:19" s="497" customFormat="1" ht="14.25" customHeight="1">
      <c r="A62" s="462" t="s">
        <v>1183</v>
      </c>
      <c r="B62" s="463" t="s">
        <v>600</v>
      </c>
      <c r="C62" s="464">
        <v>23108415</v>
      </c>
      <c r="D62" s="464">
        <v>9933871</v>
      </c>
      <c r="E62" s="465">
        <v>42.98811060819187</v>
      </c>
      <c r="F62" s="492">
        <v>1629705</v>
      </c>
      <c r="G62" s="466"/>
      <c r="H62" s="466"/>
      <c r="I62" s="466"/>
      <c r="J62" s="466"/>
      <c r="K62" s="466"/>
      <c r="L62" s="466"/>
      <c r="M62" s="466"/>
      <c r="N62" s="466"/>
      <c r="O62" s="466"/>
      <c r="P62" s="466"/>
      <c r="Q62" s="466"/>
      <c r="R62" s="466"/>
      <c r="S62" s="466"/>
    </row>
    <row r="63" spans="1:19" s="497" customFormat="1" ht="18" customHeight="1">
      <c r="A63" s="489"/>
      <c r="B63" s="491" t="s">
        <v>601</v>
      </c>
      <c r="C63" s="470">
        <v>5655112</v>
      </c>
      <c r="D63" s="470">
        <v>1684711</v>
      </c>
      <c r="E63" s="499">
        <v>29.79093959589129</v>
      </c>
      <c r="F63" s="472">
        <v>497112</v>
      </c>
      <c r="G63" s="466"/>
      <c r="H63" s="466"/>
      <c r="I63" s="466"/>
      <c r="J63" s="466"/>
      <c r="K63" s="466"/>
      <c r="L63" s="466"/>
      <c r="M63" s="466"/>
      <c r="N63" s="466"/>
      <c r="O63" s="466"/>
      <c r="P63" s="466"/>
      <c r="Q63" s="466"/>
      <c r="R63" s="466"/>
      <c r="S63" s="466"/>
    </row>
    <row r="64" spans="1:18" s="497" customFormat="1" ht="12.75">
      <c r="A64" s="489"/>
      <c r="B64" s="479" t="s">
        <v>603</v>
      </c>
      <c r="C64" s="480">
        <v>0</v>
      </c>
      <c r="D64" s="480">
        <v>0</v>
      </c>
      <c r="E64" s="481">
        <v>0</v>
      </c>
      <c r="F64" s="475">
        <v>0</v>
      </c>
      <c r="G64" s="466"/>
      <c r="H64" s="466"/>
      <c r="I64" s="466"/>
      <c r="J64" s="466"/>
      <c r="K64" s="466"/>
      <c r="L64" s="466"/>
      <c r="M64" s="466"/>
      <c r="N64" s="466"/>
      <c r="O64" s="466"/>
      <c r="P64" s="466"/>
      <c r="Q64" s="466"/>
      <c r="R64" s="466"/>
    </row>
    <row r="65" spans="1:6" ht="12.75">
      <c r="A65" s="462" t="s">
        <v>1186</v>
      </c>
      <c r="B65" s="463" t="s">
        <v>604</v>
      </c>
      <c r="C65" s="464">
        <v>5655112</v>
      </c>
      <c r="D65" s="464">
        <v>1684711</v>
      </c>
      <c r="E65" s="465">
        <v>29.79093959589129</v>
      </c>
      <c r="F65" s="492">
        <v>497112</v>
      </c>
    </row>
    <row r="66" spans="1:6" ht="25.5">
      <c r="A66" s="462" t="s">
        <v>605</v>
      </c>
      <c r="B66" s="463" t="s">
        <v>593</v>
      </c>
      <c r="C66" s="464">
        <v>2658</v>
      </c>
      <c r="D66" s="464">
        <v>2617</v>
      </c>
      <c r="E66" s="465">
        <v>98.45748683220467</v>
      </c>
      <c r="F66" s="492">
        <v>38</v>
      </c>
    </row>
    <row r="67" spans="1:18" s="490" customFormat="1" ht="12.75">
      <c r="A67" s="489"/>
      <c r="B67" s="463" t="s">
        <v>606</v>
      </c>
      <c r="C67" s="464">
        <v>-6308544</v>
      </c>
      <c r="D67" s="464">
        <v>116498</v>
      </c>
      <c r="E67" s="465">
        <v>-1.846670166681884</v>
      </c>
      <c r="F67" s="492">
        <v>-368546</v>
      </c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</row>
    <row r="68" spans="1:10" s="505" customFormat="1" ht="17.25" customHeight="1">
      <c r="A68" s="500"/>
      <c r="B68" s="501" t="s">
        <v>607</v>
      </c>
      <c r="C68" s="502"/>
      <c r="D68" s="502"/>
      <c r="E68" s="503"/>
      <c r="F68" s="502"/>
      <c r="G68" s="504"/>
      <c r="H68" s="504"/>
      <c r="I68" s="504"/>
      <c r="J68" s="504"/>
    </row>
    <row r="69" spans="1:11" s="512" customFormat="1" ht="17.25" customHeight="1">
      <c r="A69" s="506"/>
      <c r="B69" s="507" t="s">
        <v>608</v>
      </c>
      <c r="C69" s="508"/>
      <c r="D69" s="509">
        <v>1839092</v>
      </c>
      <c r="E69" s="510"/>
      <c r="F69" s="508"/>
      <c r="G69" s="504"/>
      <c r="H69" s="504"/>
      <c r="I69" s="504"/>
      <c r="J69" s="504"/>
      <c r="K69" s="511"/>
    </row>
    <row r="70" spans="1:6" s="504" customFormat="1" ht="17.25" customHeight="1">
      <c r="A70" s="506"/>
      <c r="B70" s="507" t="s">
        <v>609</v>
      </c>
      <c r="C70" s="508"/>
      <c r="D70" s="509">
        <v>5271546</v>
      </c>
      <c r="E70" s="510"/>
      <c r="F70" s="508"/>
    </row>
    <row r="71" spans="1:6" s="504" customFormat="1" ht="17.25" customHeight="1">
      <c r="A71" s="506"/>
      <c r="B71" s="507"/>
      <c r="C71" s="508"/>
      <c r="E71" s="510"/>
      <c r="F71" s="508"/>
    </row>
    <row r="72" s="67" customFormat="1" ht="17.25" customHeight="1">
      <c r="A72" s="129"/>
    </row>
    <row r="73" spans="1:6" s="513" customFormat="1" ht="29.25" customHeight="1">
      <c r="A73" s="938" t="s">
        <v>390</v>
      </c>
      <c r="B73" s="938"/>
      <c r="D73" s="514"/>
      <c r="E73" s="514"/>
      <c r="F73" s="515" t="s">
        <v>152</v>
      </c>
    </row>
    <row r="74" spans="1:6" s="67" customFormat="1" ht="17.25" customHeight="1">
      <c r="A74" s="516"/>
      <c r="B74" s="69"/>
      <c r="C74" s="517"/>
      <c r="D74" s="517"/>
      <c r="E74" s="518"/>
      <c r="F74" s="39"/>
    </row>
    <row r="75" spans="3:6" s="67" customFormat="1" ht="15.75" customHeight="1">
      <c r="C75" s="519"/>
      <c r="D75" s="519"/>
      <c r="E75" s="520"/>
      <c r="F75" s="519"/>
    </row>
    <row r="76" spans="1:6" s="67" customFormat="1" ht="16.5" customHeight="1">
      <c r="A76" s="129"/>
      <c r="B76" s="68"/>
      <c r="C76" s="519"/>
      <c r="D76" s="519"/>
      <c r="E76" s="520"/>
      <c r="F76" s="519"/>
    </row>
    <row r="77" spans="1:6" s="67" customFormat="1" ht="17.25" customHeight="1" hidden="1">
      <c r="A77" s="129"/>
      <c r="B77" s="68"/>
      <c r="C77" s="519"/>
      <c r="D77" s="519"/>
      <c r="E77" s="520"/>
      <c r="F77" s="519"/>
    </row>
    <row r="78" spans="1:6" s="67" customFormat="1" ht="17.25" customHeight="1" hidden="1">
      <c r="A78" s="129"/>
      <c r="B78" s="68"/>
      <c r="C78" s="519"/>
      <c r="D78" s="519"/>
      <c r="E78" s="520"/>
      <c r="F78" s="519"/>
    </row>
    <row r="79" spans="1:6" s="67" customFormat="1" ht="17.25" customHeight="1" hidden="1">
      <c r="A79" s="129"/>
      <c r="B79" s="521"/>
      <c r="C79" s="519"/>
      <c r="D79" s="519"/>
      <c r="E79" s="520"/>
      <c r="F79" s="519"/>
    </row>
    <row r="80" spans="1:6" s="67" customFormat="1" ht="17.25" customHeight="1" hidden="1">
      <c r="A80" s="129"/>
      <c r="B80" s="521"/>
      <c r="C80" s="522"/>
      <c r="D80" s="523"/>
      <c r="E80" s="520"/>
      <c r="F80" s="519"/>
    </row>
    <row r="81" spans="1:6" s="67" customFormat="1" ht="17.25" customHeight="1" hidden="1">
      <c r="A81" s="129"/>
      <c r="B81" s="68"/>
      <c r="C81" s="519"/>
      <c r="D81" s="519"/>
      <c r="E81" s="520"/>
      <c r="F81" s="519"/>
    </row>
    <row r="82" spans="1:6" s="67" customFormat="1" ht="17.25" customHeight="1" hidden="1">
      <c r="A82" s="129"/>
      <c r="B82" s="68"/>
      <c r="C82" s="519"/>
      <c r="D82" s="519"/>
      <c r="E82" s="520"/>
      <c r="F82" s="519"/>
    </row>
    <row r="83" spans="1:6" s="67" customFormat="1" ht="17.25" customHeight="1" hidden="1">
      <c r="A83" s="129"/>
      <c r="B83" s="68"/>
      <c r="C83" s="519"/>
      <c r="D83" s="519"/>
      <c r="E83" s="520"/>
      <c r="F83" s="519"/>
    </row>
    <row r="84" spans="2:6" s="67" customFormat="1" ht="17.25" customHeight="1" hidden="1">
      <c r="B84" s="68"/>
      <c r="C84" s="519"/>
      <c r="D84" s="519"/>
      <c r="E84" s="520"/>
      <c r="F84" s="519"/>
    </row>
    <row r="85" spans="1:6" s="67" customFormat="1" ht="17.25" customHeight="1" hidden="1">
      <c r="A85" s="129"/>
      <c r="B85" s="68"/>
      <c r="C85" s="519"/>
      <c r="D85" s="519"/>
      <c r="E85" s="520"/>
      <c r="F85" s="519"/>
    </row>
    <row r="86" spans="1:6" s="67" customFormat="1" ht="17.25" customHeight="1" hidden="1">
      <c r="A86" s="129"/>
      <c r="B86" s="68"/>
      <c r="C86" s="519"/>
      <c r="D86" s="519"/>
      <c r="E86" s="520"/>
      <c r="F86" s="519"/>
    </row>
    <row r="87" spans="1:6" s="67" customFormat="1" ht="17.25" customHeight="1" hidden="1">
      <c r="A87" s="129"/>
      <c r="C87" s="519"/>
      <c r="D87" s="519"/>
      <c r="E87" s="520"/>
      <c r="F87" s="519"/>
    </row>
    <row r="88" spans="1:6" s="67" customFormat="1" ht="17.25" customHeight="1" hidden="1">
      <c r="A88" s="129"/>
      <c r="C88" s="519"/>
      <c r="D88" s="519"/>
      <c r="E88" s="520"/>
      <c r="F88" s="519"/>
    </row>
    <row r="89" spans="1:6" s="67" customFormat="1" ht="17.25" customHeight="1" hidden="1">
      <c r="A89" s="129"/>
      <c r="B89" s="68"/>
      <c r="C89" s="519"/>
      <c r="D89" s="519"/>
      <c r="E89" s="520"/>
      <c r="F89" s="519"/>
    </row>
    <row r="90" spans="1:6" s="67" customFormat="1" ht="17.25" customHeight="1" hidden="1">
      <c r="A90" s="129"/>
      <c r="B90" s="68"/>
      <c r="C90" s="519"/>
      <c r="D90" s="519"/>
      <c r="E90" s="520"/>
      <c r="F90" s="519"/>
    </row>
    <row r="91" spans="1:6" s="67" customFormat="1" ht="17.25" customHeight="1" hidden="1">
      <c r="A91" s="129"/>
      <c r="B91" s="521"/>
      <c r="C91" s="519"/>
      <c r="D91" s="519"/>
      <c r="E91" s="520"/>
      <c r="F91" s="519"/>
    </row>
    <row r="92" spans="1:6" s="67" customFormat="1" ht="17.25" customHeight="1" hidden="1">
      <c r="A92" s="129"/>
      <c r="B92" s="466"/>
      <c r="C92" s="519"/>
      <c r="D92" s="519"/>
      <c r="E92" s="520"/>
      <c r="F92" s="519"/>
    </row>
    <row r="93" ht="17.25" customHeight="1" hidden="1"/>
    <row r="94" ht="17.25" customHeight="1" hidden="1">
      <c r="B94" s="68"/>
    </row>
    <row r="95" spans="1:6" s="67" customFormat="1" ht="17.25" customHeight="1" hidden="1">
      <c r="A95" s="129"/>
      <c r="B95" s="68"/>
      <c r="C95" s="519"/>
      <c r="D95" s="519"/>
      <c r="E95" s="520"/>
      <c r="F95" s="519"/>
    </row>
    <row r="96" spans="1:6" s="67" customFormat="1" ht="17.25" customHeight="1" hidden="1">
      <c r="A96" s="129"/>
      <c r="B96" s="68"/>
      <c r="C96" s="519"/>
      <c r="D96" s="519"/>
      <c r="E96" s="520"/>
      <c r="F96" s="519"/>
    </row>
    <row r="97" spans="1:6" s="67" customFormat="1" ht="17.25" customHeight="1" hidden="1">
      <c r="A97" s="129"/>
      <c r="C97" s="519"/>
      <c r="D97" s="519"/>
      <c r="E97" s="520"/>
      <c r="F97" s="519"/>
    </row>
    <row r="98" spans="1:6" s="67" customFormat="1" ht="17.25" customHeight="1" hidden="1">
      <c r="A98" s="129"/>
      <c r="C98" s="519"/>
      <c r="D98" s="519"/>
      <c r="E98" s="520"/>
      <c r="F98" s="519"/>
    </row>
    <row r="99" spans="1:6" s="67" customFormat="1" ht="17.25" customHeight="1" hidden="1">
      <c r="A99" s="129"/>
      <c r="B99" s="68"/>
      <c r="C99" s="519"/>
      <c r="D99" s="519"/>
      <c r="E99" s="520"/>
      <c r="F99" s="519"/>
    </row>
    <row r="100" spans="1:6" s="67" customFormat="1" ht="17.25" customHeight="1" hidden="1">
      <c r="A100" s="129"/>
      <c r="B100" s="68"/>
      <c r="C100" s="519"/>
      <c r="D100" s="519"/>
      <c r="E100" s="520"/>
      <c r="F100" s="519"/>
    </row>
    <row r="101" spans="2:6" s="67" customFormat="1" ht="17.25" customHeight="1" hidden="1">
      <c r="B101" s="526"/>
      <c r="C101" s="519"/>
      <c r="D101" s="519"/>
      <c r="E101" s="520"/>
      <c r="F101" s="519"/>
    </row>
    <row r="102" ht="17.25" customHeight="1" hidden="1">
      <c r="B102" s="526"/>
    </row>
    <row r="103" spans="1:2" ht="17.25" customHeight="1">
      <c r="A103" s="134" t="s">
        <v>610</v>
      </c>
      <c r="B103" s="526"/>
    </row>
    <row r="104" ht="17.25" customHeight="1">
      <c r="B104" s="526"/>
    </row>
    <row r="105" ht="17.25" customHeight="1">
      <c r="B105" s="526"/>
    </row>
    <row r="106" ht="17.25" customHeight="1">
      <c r="B106" s="526"/>
    </row>
    <row r="107" ht="17.25" customHeight="1">
      <c r="B107" s="526"/>
    </row>
    <row r="109" ht="17.25" customHeight="1">
      <c r="A109" s="466"/>
    </row>
    <row r="113" ht="17.25" customHeight="1">
      <c r="B113" s="526"/>
    </row>
    <row r="114" ht="17.25" customHeight="1">
      <c r="B114" s="526"/>
    </row>
    <row r="115" ht="17.25" customHeight="1">
      <c r="B115" s="526"/>
    </row>
    <row r="116" ht="17.25" customHeight="1">
      <c r="B116" s="526"/>
    </row>
    <row r="119" ht="17.25" customHeight="1">
      <c r="B119" s="526"/>
    </row>
    <row r="120" ht="17.25" customHeight="1">
      <c r="B120" s="526"/>
    </row>
    <row r="123" ht="17.25" customHeight="1">
      <c r="B123" s="526"/>
    </row>
    <row r="124" ht="17.25" customHeight="1">
      <c r="B124" s="526"/>
    </row>
    <row r="125" ht="17.25" customHeight="1">
      <c r="B125" s="526"/>
    </row>
    <row r="126" ht="17.25" customHeight="1">
      <c r="B126" s="526"/>
    </row>
    <row r="127" ht="17.25" customHeight="1">
      <c r="B127" s="526"/>
    </row>
    <row r="128" ht="17.25" customHeight="1">
      <c r="B128" s="526"/>
    </row>
    <row r="129" ht="17.25" customHeight="1">
      <c r="B129" s="526"/>
    </row>
    <row r="130" ht="17.25" customHeight="1">
      <c r="B130" s="526"/>
    </row>
    <row r="131" ht="17.25" customHeight="1">
      <c r="B131" s="526"/>
    </row>
    <row r="132" ht="17.25" customHeight="1">
      <c r="B132" s="526"/>
    </row>
    <row r="133" ht="17.25" customHeight="1">
      <c r="B133" s="526"/>
    </row>
    <row r="134" ht="17.25" customHeight="1">
      <c r="B134" s="526"/>
    </row>
    <row r="135" ht="17.25" customHeight="1">
      <c r="B135" s="526"/>
    </row>
    <row r="136" ht="17.25" customHeight="1">
      <c r="B136" s="526"/>
    </row>
    <row r="137" ht="17.25" customHeight="1">
      <c r="B137" s="526"/>
    </row>
    <row r="138" ht="17.25" customHeight="1">
      <c r="B138" s="526"/>
    </row>
    <row r="139" ht="17.25" customHeight="1">
      <c r="B139" s="526"/>
    </row>
    <row r="140" ht="17.25" customHeight="1">
      <c r="B140" s="526"/>
    </row>
    <row r="141" ht="17.25" customHeight="1">
      <c r="B141" s="526"/>
    </row>
    <row r="142" ht="17.25" customHeight="1">
      <c r="B142" s="526"/>
    </row>
    <row r="143" ht="17.25" customHeight="1">
      <c r="B143" s="526"/>
    </row>
    <row r="144" ht="17.25" customHeight="1">
      <c r="B144" s="526"/>
    </row>
    <row r="145" ht="17.25" customHeight="1">
      <c r="B145" s="526"/>
    </row>
    <row r="146" ht="17.25" customHeight="1">
      <c r="B146" s="526"/>
    </row>
    <row r="147" ht="17.25" customHeight="1">
      <c r="B147" s="526"/>
    </row>
  </sheetData>
  <mergeCells count="7">
    <mergeCell ref="A73:B73"/>
    <mergeCell ref="A2:F2"/>
    <mergeCell ref="A1:F1"/>
    <mergeCell ref="A8:F8"/>
    <mergeCell ref="A7:F7"/>
    <mergeCell ref="A6:F6"/>
    <mergeCell ref="A5:B5"/>
  </mergeCells>
  <printOptions/>
  <pageMargins left="0.7480314960629921" right="0.17" top="0.57" bottom="0.74" header="0.5118110236220472" footer="0.5118110236220472"/>
  <pageSetup firstPageNumber="34" useFirstPageNumber="1" fitToHeight="2" horizontalDpi="600" verticalDpi="600" orientation="portrait" paperSize="9" scale="96" r:id="rId2"/>
  <headerFooter alignWithMargins="0">
    <oddFooter>&amp;C&amp;"Times New Roman,Regular"&amp;P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AndrisC</cp:lastModifiedBy>
  <cp:lastPrinted>2010-07-15T10:52:53Z</cp:lastPrinted>
  <dcterms:created xsi:type="dcterms:W3CDTF">2010-07-15T07:56:40Z</dcterms:created>
  <dcterms:modified xsi:type="dcterms:W3CDTF">2010-07-16T10:46:52Z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valsts_budzeta_izpilde_junijs.xls</vt:lpwstr>
  </property>
</Properties>
</file>